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0F3B1F52-B3CE-4AB9-B5BA-8AE0051D8A75}" xr6:coauthVersionLast="47" xr6:coauthVersionMax="47" xr10:uidLastSave="{00000000-0000-0000-0000-000000000000}"/>
  <bookViews>
    <workbookView xWindow="-110" yWindow="-110" windowWidth="19420" windowHeight="1042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10" i="9" l="1"/>
  <c r="AV210" i="9"/>
  <c r="AU210" i="9"/>
  <c r="AX210" i="9" s="1"/>
  <c r="AS210" i="9"/>
  <c r="AR210" i="9"/>
  <c r="AQ210" i="9"/>
  <c r="AT210" i="9" s="1"/>
  <c r="AO210" i="9"/>
  <c r="AN210" i="9"/>
  <c r="AN211" i="9" s="1"/>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L206" i="9" s="1"/>
  <c r="AG206" i="9"/>
  <c r="AF206" i="9"/>
  <c r="AE206" i="9"/>
  <c r="AH206" i="9" s="1"/>
  <c r="U206" i="9"/>
  <c r="T206" i="9"/>
  <c r="S206" i="9"/>
  <c r="Q206" i="9"/>
  <c r="P206" i="9"/>
  <c r="O206" i="9"/>
  <c r="M206" i="9"/>
  <c r="L206" i="9"/>
  <c r="K206" i="9"/>
  <c r="N206" i="9" s="1"/>
  <c r="I206" i="9"/>
  <c r="H206" i="9"/>
  <c r="G206" i="9"/>
  <c r="J206" i="9" s="1"/>
  <c r="E206" i="9"/>
  <c r="D206" i="9"/>
  <c r="C206" i="9"/>
  <c r="F206" i="9" s="1"/>
  <c r="BY205" i="9"/>
  <c r="BX205" i="9"/>
  <c r="BW205" i="9"/>
  <c r="BU205" i="9"/>
  <c r="BT205" i="9"/>
  <c r="BS205" i="9"/>
  <c r="BQ205" i="9"/>
  <c r="BP205" i="9"/>
  <c r="BO205" i="9"/>
  <c r="BR205" i="9" s="1"/>
  <c r="BM205" i="9"/>
  <c r="BM206" i="9" s="1"/>
  <c r="BL205" i="9"/>
  <c r="BK205" i="9"/>
  <c r="BI205" i="9"/>
  <c r="BH205" i="9"/>
  <c r="BG205" i="9"/>
  <c r="BA205" i="9"/>
  <c r="AZ205" i="9"/>
  <c r="AZ206" i="9" s="1"/>
  <c r="AY205" i="9"/>
  <c r="BB205" i="9" s="1"/>
  <c r="AX205" i="9"/>
  <c r="AT205" i="9"/>
  <c r="AP205" i="9"/>
  <c r="AL205" i="9"/>
  <c r="AH205" i="9"/>
  <c r="Y205" i="9"/>
  <c r="Y206" i="9" s="1"/>
  <c r="X205" i="9"/>
  <c r="X206" i="9" s="1"/>
  <c r="W205" i="9"/>
  <c r="V205" i="9"/>
  <c r="R205" i="9"/>
  <c r="N205" i="9"/>
  <c r="J205" i="9"/>
  <c r="F205" i="9"/>
  <c r="BY204" i="9"/>
  <c r="BX204" i="9"/>
  <c r="BW204" i="9"/>
  <c r="BZ204" i="9" s="1"/>
  <c r="BU204" i="9"/>
  <c r="BV204" i="9" s="1"/>
  <c r="BT204" i="9"/>
  <c r="BS204" i="9"/>
  <c r="BQ204" i="9"/>
  <c r="BP204" i="9"/>
  <c r="BO204" i="9"/>
  <c r="BR204" i="9" s="1"/>
  <c r="BN204" i="9"/>
  <c r="BM204" i="9"/>
  <c r="BL204" i="9"/>
  <c r="BK204" i="9"/>
  <c r="BI204" i="9"/>
  <c r="BH204" i="9"/>
  <c r="BG204" i="9"/>
  <c r="BA204" i="9"/>
  <c r="BB204" i="9" s="1"/>
  <c r="AZ204" i="9"/>
  <c r="AY204" i="9"/>
  <c r="AX204" i="9"/>
  <c r="AT204" i="9"/>
  <c r="AP204" i="9"/>
  <c r="AL204" i="9"/>
  <c r="AH204" i="9"/>
  <c r="Z204" i="9"/>
  <c r="Y204" i="9"/>
  <c r="X204" i="9"/>
  <c r="W204" i="9"/>
  <c r="V204" i="9"/>
  <c r="R204" i="9"/>
  <c r="N204" i="9"/>
  <c r="J204" i="9"/>
  <c r="F204" i="9"/>
  <c r="BY203" i="9"/>
  <c r="BX203" i="9"/>
  <c r="BW203" i="9"/>
  <c r="BZ203" i="9" s="1"/>
  <c r="BU203" i="9"/>
  <c r="BT203" i="9"/>
  <c r="BS203" i="9"/>
  <c r="BS206" i="9" s="1"/>
  <c r="BQ203" i="9"/>
  <c r="BQ206" i="9" s="1"/>
  <c r="BP203" i="9"/>
  <c r="BP206" i="9" s="1"/>
  <c r="BO203" i="9"/>
  <c r="BM203" i="9"/>
  <c r="BL203" i="9"/>
  <c r="BK203" i="9"/>
  <c r="BK206" i="9" s="1"/>
  <c r="BI203" i="9"/>
  <c r="BI206" i="9" s="1"/>
  <c r="BH203" i="9"/>
  <c r="BH206" i="9" s="1"/>
  <c r="BG203" i="9"/>
  <c r="BJ203" i="9" s="1"/>
  <c r="BA203" i="9"/>
  <c r="AZ203" i="9"/>
  <c r="AY203" i="9"/>
  <c r="AX203" i="9"/>
  <c r="AT203" i="9"/>
  <c r="AP203" i="9"/>
  <c r="AL203" i="9"/>
  <c r="AH203" i="9"/>
  <c r="Z203" i="9"/>
  <c r="Y203" i="9"/>
  <c r="X203" i="9"/>
  <c r="W203" i="9"/>
  <c r="V203" i="9"/>
  <c r="R203" i="9"/>
  <c r="N203" i="9"/>
  <c r="J203" i="9"/>
  <c r="F203" i="9"/>
  <c r="AW202" i="9"/>
  <c r="AX202" i="9" s="1"/>
  <c r="AV202" i="9"/>
  <c r="AU202" i="9"/>
  <c r="AS202" i="9"/>
  <c r="AR202" i="9"/>
  <c r="AQ202" i="9"/>
  <c r="AT202" i="9" s="1"/>
  <c r="AP202" i="9"/>
  <c r="AO202" i="9"/>
  <c r="AN202" i="9"/>
  <c r="AM202" i="9"/>
  <c r="AK202" i="9"/>
  <c r="AJ202" i="9"/>
  <c r="AI202" i="9"/>
  <c r="AL202" i="9" s="1"/>
  <c r="AG202" i="9"/>
  <c r="AH202" i="9" s="1"/>
  <c r="AF202" i="9"/>
  <c r="AE202" i="9"/>
  <c r="U202" i="9"/>
  <c r="T202" i="9"/>
  <c r="S202" i="9"/>
  <c r="V202" i="9" s="1"/>
  <c r="Q202" i="9"/>
  <c r="P202" i="9"/>
  <c r="O202" i="9"/>
  <c r="N202" i="9"/>
  <c r="M202" i="9"/>
  <c r="L202" i="9"/>
  <c r="K202" i="9"/>
  <c r="I202" i="9"/>
  <c r="H202" i="9"/>
  <c r="G202" i="9"/>
  <c r="J202" i="9" s="1"/>
  <c r="E202" i="9"/>
  <c r="F202" i="9" s="1"/>
  <c r="D202" i="9"/>
  <c r="C202" i="9"/>
  <c r="BY201" i="9"/>
  <c r="BX201" i="9"/>
  <c r="BW201" i="9"/>
  <c r="BZ201" i="9" s="1"/>
  <c r="BU201" i="9"/>
  <c r="BT201" i="9"/>
  <c r="BS201" i="9"/>
  <c r="BQ201" i="9"/>
  <c r="BP201" i="9"/>
  <c r="BO201" i="9"/>
  <c r="BR201" i="9" s="1"/>
  <c r="BM201" i="9"/>
  <c r="CC201" i="9" s="1"/>
  <c r="BL201" i="9"/>
  <c r="BK201" i="9"/>
  <c r="BI201" i="9"/>
  <c r="BH201" i="9"/>
  <c r="BG201" i="9"/>
  <c r="BJ201" i="9" s="1"/>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R200" i="9" s="1"/>
  <c r="BM200" i="9"/>
  <c r="CC200" i="9" s="1"/>
  <c r="BL200" i="9"/>
  <c r="BK200" i="9"/>
  <c r="BI200" i="9"/>
  <c r="BH200" i="9"/>
  <c r="BG200" i="9"/>
  <c r="BA200" i="9"/>
  <c r="AZ200" i="9"/>
  <c r="AY200" i="9"/>
  <c r="BB200" i="9" s="1"/>
  <c r="AX200" i="9"/>
  <c r="AT200" i="9"/>
  <c r="AP200" i="9"/>
  <c r="AL200" i="9"/>
  <c r="AH200" i="9"/>
  <c r="Y200" i="9"/>
  <c r="X200" i="9"/>
  <c r="W200" i="9"/>
  <c r="V200" i="9"/>
  <c r="R200" i="9"/>
  <c r="N200" i="9"/>
  <c r="J200" i="9"/>
  <c r="F200" i="9"/>
  <c r="BY199" i="9"/>
  <c r="BX199" i="9"/>
  <c r="BW199" i="9"/>
  <c r="BW202" i="9" s="1"/>
  <c r="BU199" i="9"/>
  <c r="BV199" i="9" s="1"/>
  <c r="BT199" i="9"/>
  <c r="BT202" i="9" s="1"/>
  <c r="BS199" i="9"/>
  <c r="BQ199" i="9"/>
  <c r="BQ202" i="9" s="1"/>
  <c r="BP199" i="9"/>
  <c r="BP202" i="9" s="1"/>
  <c r="BO199" i="9"/>
  <c r="BO202" i="9" s="1"/>
  <c r="BR202" i="9" s="1"/>
  <c r="BN199" i="9"/>
  <c r="BM199" i="9"/>
  <c r="BL199" i="9"/>
  <c r="BL202" i="9" s="1"/>
  <c r="BK199" i="9"/>
  <c r="BI199" i="9"/>
  <c r="BI202" i="9" s="1"/>
  <c r="BH199" i="9"/>
  <c r="BH202" i="9" s="1"/>
  <c r="BG199" i="9"/>
  <c r="BG202" i="9" s="1"/>
  <c r="BJ202" i="9" s="1"/>
  <c r="BA199" i="9"/>
  <c r="BB199" i="9" s="1"/>
  <c r="AZ199" i="9"/>
  <c r="AY199" i="9"/>
  <c r="AX199" i="9"/>
  <c r="AT199" i="9"/>
  <c r="AP199" i="9"/>
  <c r="AL199" i="9"/>
  <c r="AH199" i="9"/>
  <c r="Z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J197" i="9" s="1"/>
  <c r="BA197" i="9"/>
  <c r="AZ197" i="9"/>
  <c r="AY197" i="9"/>
  <c r="AX197" i="9"/>
  <c r="AT197" i="9"/>
  <c r="AP197" i="9"/>
  <c r="AL197" i="9"/>
  <c r="AH197" i="9"/>
  <c r="Y197" i="9"/>
  <c r="Z197" i="9" s="1"/>
  <c r="X197" i="9"/>
  <c r="W197" i="9"/>
  <c r="V197" i="9"/>
  <c r="R197" i="9"/>
  <c r="N197" i="9"/>
  <c r="J197" i="9"/>
  <c r="F197" i="9"/>
  <c r="BZ196" i="9"/>
  <c r="BY196" i="9"/>
  <c r="BX196" i="9"/>
  <c r="BW196" i="9"/>
  <c r="BU196" i="9"/>
  <c r="BT196" i="9"/>
  <c r="BS196" i="9"/>
  <c r="BV196" i="9" s="1"/>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W198" i="9" s="1"/>
  <c r="BU195" i="9"/>
  <c r="BU198" i="9" s="1"/>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R197" i="9" l="1"/>
  <c r="BR196" i="9"/>
  <c r="AT198" i="9"/>
  <c r="BT198" i="9"/>
  <c r="BQ198" i="9"/>
  <c r="BQ211" i="9" s="1"/>
  <c r="AH198" i="9"/>
  <c r="X198" i="9"/>
  <c r="BG198" i="9"/>
  <c r="BJ196" i="9"/>
  <c r="BY198" i="9"/>
  <c r="BZ198" i="9" s="1"/>
  <c r="R198" i="9"/>
  <c r="BV195" i="9"/>
  <c r="BP198" i="9"/>
  <c r="BP211" i="9" s="1"/>
  <c r="AL198" i="9"/>
  <c r="CA204" i="9"/>
  <c r="BA206" i="9"/>
  <c r="BZ207" i="9"/>
  <c r="Z209" i="9"/>
  <c r="M211" i="9"/>
  <c r="AF211" i="9"/>
  <c r="AO211" i="9"/>
  <c r="BA202" i="9"/>
  <c r="BN195" i="9"/>
  <c r="BN196" i="9"/>
  <c r="CB197" i="9"/>
  <c r="BV197" i="9"/>
  <c r="CA200" i="9"/>
  <c r="CD200" i="9" s="1"/>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Z206" i="9" s="1"/>
  <c r="BT206" i="9"/>
  <c r="CB208" i="9"/>
  <c r="CC209" i="9"/>
  <c r="Q211" i="9"/>
  <c r="AJ211" i="9"/>
  <c r="Z200" i="9"/>
  <c r="AZ198" i="9"/>
  <c r="BO198" i="9"/>
  <c r="BZ197" i="9"/>
  <c r="AP198" i="9"/>
  <c r="X202" i="9"/>
  <c r="BN200" i="9"/>
  <c r="BU202" i="9"/>
  <c r="BU211" i="9" s="1"/>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A211" i="9" s="1"/>
  <c r="BB197" i="9"/>
  <c r="BX198" i="9"/>
  <c r="N198" i="9"/>
  <c r="AZ202" i="9"/>
  <c r="CB200" i="9"/>
  <c r="BZ200" i="9"/>
  <c r="Z201" i="9"/>
  <c r="BB201" i="9"/>
  <c r="R202" i="9"/>
  <c r="BR203" i="9"/>
  <c r="BY206" i="9"/>
  <c r="CB205" i="9"/>
  <c r="BZ205" i="9"/>
  <c r="X210" i="9"/>
  <c r="AZ210" i="9"/>
  <c r="BM210" i="9"/>
  <c r="BN208" i="9"/>
  <c r="BZ209" i="9"/>
  <c r="I211" i="9"/>
  <c r="T211" i="9"/>
  <c r="AP210" i="9"/>
  <c r="AW211" i="9"/>
  <c r="BN206" i="9"/>
  <c r="BV210" i="9"/>
  <c r="BN210" i="9"/>
  <c r="BT211" i="9"/>
  <c r="CD201" i="9"/>
  <c r="BB206" i="9"/>
  <c r="Z210" i="9"/>
  <c r="BH198" i="9"/>
  <c r="BH211" i="9" s="1"/>
  <c r="BL206" i="9"/>
  <c r="CA196" i="9"/>
  <c r="W202" i="9"/>
  <c r="Z202" i="9" s="1"/>
  <c r="AY202" i="9"/>
  <c r="BB202" i="9" s="1"/>
  <c r="BK202" i="9"/>
  <c r="Z205" i="9"/>
  <c r="CC205" i="9"/>
  <c r="CD205" i="9" s="1"/>
  <c r="CA207" i="9"/>
  <c r="BG210" i="9"/>
  <c r="BO210" i="9"/>
  <c r="BW210" i="9"/>
  <c r="C211" i="9"/>
  <c r="K211" i="9"/>
  <c r="N211" i="9" s="1"/>
  <c r="S211" i="9"/>
  <c r="V211" i="9" s="1"/>
  <c r="AE211" i="9"/>
  <c r="AM211" i="9"/>
  <c r="AU211" i="9"/>
  <c r="CB207" i="9"/>
  <c r="CB210" i="9" s="1"/>
  <c r="BI198" i="9"/>
  <c r="BJ198" i="9" s="1"/>
  <c r="BS202" i="9"/>
  <c r="BV202" i="9" s="1"/>
  <c r="W198" i="9"/>
  <c r="BK198" i="9"/>
  <c r="Y202" i="9"/>
  <c r="BM202" i="9"/>
  <c r="BG206" i="9"/>
  <c r="BJ206" i="9" s="1"/>
  <c r="BO206" i="9"/>
  <c r="BR206" i="9" s="1"/>
  <c r="BW206" i="9"/>
  <c r="BZ206" i="9" s="1"/>
  <c r="Z207" i="9"/>
  <c r="CC207" i="9"/>
  <c r="CC210" i="9" s="1"/>
  <c r="CA208" i="9"/>
  <c r="CA197" i="9"/>
  <c r="AY198" i="9"/>
  <c r="BS198" i="9"/>
  <c r="BV198" i="9" s="1"/>
  <c r="CA203" i="9"/>
  <c r="BL198" i="9"/>
  <c r="BJ199" i="9"/>
  <c r="BR199" i="9"/>
  <c r="BZ199" i="9"/>
  <c r="BN201" i="9"/>
  <c r="CB203" i="9"/>
  <c r="BJ204" i="9"/>
  <c r="BB207" i="9"/>
  <c r="BN207" i="9"/>
  <c r="BV207" i="9"/>
  <c r="BJ209" i="9"/>
  <c r="Z195" i="9"/>
  <c r="CA199" i="9"/>
  <c r="CC203" i="9"/>
  <c r="CC206" i="9" s="1"/>
  <c r="G211" i="9"/>
  <c r="O211" i="9"/>
  <c r="R211" i="9" s="1"/>
  <c r="AI211" i="9"/>
  <c r="AL211" i="9" s="1"/>
  <c r="AQ211" i="9"/>
  <c r="BM198" i="9"/>
  <c r="BJ195" i="9"/>
  <c r="BR195" i="9"/>
  <c r="BZ195" i="9"/>
  <c r="CB199" i="9"/>
  <c r="BJ200" i="9"/>
  <c r="BB203" i="9"/>
  <c r="BN203" i="9"/>
  <c r="BV203" i="9"/>
  <c r="BJ205" i="9"/>
  <c r="CA195" i="9"/>
  <c r="CC199" i="9"/>
  <c r="CC202" i="9" s="1"/>
  <c r="CD196" i="9" l="1"/>
  <c r="BY211" i="9"/>
  <c r="AZ211" i="9"/>
  <c r="BR198" i="9"/>
  <c r="X211" i="9"/>
  <c r="J211" i="9"/>
  <c r="CB198" i="9"/>
  <c r="CB211" i="9" s="1"/>
  <c r="F211" i="9"/>
  <c r="BX211" i="9"/>
  <c r="Z198" i="9"/>
  <c r="BB198" i="9"/>
  <c r="AX211" i="9"/>
  <c r="BL211" i="9"/>
  <c r="CD209" i="9"/>
  <c r="CB202" i="9"/>
  <c r="CB206" i="9"/>
  <c r="BM211" i="9"/>
  <c r="AP211" i="9"/>
  <c r="CC198" i="9"/>
  <c r="CC211" i="9" s="1"/>
  <c r="AT211" i="9"/>
  <c r="CD197" i="9"/>
  <c r="Y211" i="9"/>
  <c r="AH211" i="9"/>
  <c r="CD204" i="9"/>
  <c r="CD208" i="9"/>
  <c r="BN198" i="9"/>
  <c r="BZ210" i="9"/>
  <c r="BW211" i="9"/>
  <c r="BZ211" i="9" s="1"/>
  <c r="W211" i="9"/>
  <c r="CA206" i="9"/>
  <c r="CD206" i="9" s="1"/>
  <c r="CD203" i="9"/>
  <c r="BR210" i="9"/>
  <c r="BO211" i="9"/>
  <c r="BR211" i="9" s="1"/>
  <c r="BI211" i="9"/>
  <c r="CA198" i="9"/>
  <c r="CD195" i="9"/>
  <c r="CA202" i="9"/>
  <c r="CD202" i="9" s="1"/>
  <c r="CD199" i="9"/>
  <c r="BJ210" i="9"/>
  <c r="BG211" i="9"/>
  <c r="BS211" i="9"/>
  <c r="BV211" i="9" s="1"/>
  <c r="BN202" i="9"/>
  <c r="AY211" i="9"/>
  <c r="BB211" i="9" s="1"/>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R209" i="2" s="1"/>
  <c r="BG209" i="2"/>
  <c r="BF209" i="2"/>
  <c r="BE209" i="2"/>
  <c r="BD209" i="2"/>
  <c r="BC209" i="2"/>
  <c r="BB209" i="2"/>
  <c r="BA209" i="2"/>
  <c r="AL209" i="2"/>
  <c r="AV209" i="2" s="1"/>
  <c r="AK209" i="2"/>
  <c r="AJ209" i="2"/>
  <c r="AI209" i="2"/>
  <c r="AH209" i="2"/>
  <c r="AG209" i="2"/>
  <c r="AF209" i="2"/>
  <c r="AP209" i="2" s="1"/>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AP205" i="2" s="1"/>
  <c r="U205" i="2"/>
  <c r="N205" i="2"/>
  <c r="M205" i="2"/>
  <c r="L205" i="2"/>
  <c r="K205" i="2"/>
  <c r="J205" i="2"/>
  <c r="I205" i="2"/>
  <c r="H205" i="2"/>
  <c r="G205" i="2"/>
  <c r="F205" i="2"/>
  <c r="P205" i="2" s="1"/>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CN201" i="2" s="1"/>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AP198" i="2"/>
  <c r="AO198" i="2"/>
  <c r="AN198" i="2"/>
  <c r="AM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CO197" i="2" l="1"/>
  <c r="BM197" i="2"/>
  <c r="Z211" i="9"/>
  <c r="BJ211" i="9"/>
  <c r="BN211" i="9"/>
  <c r="CD198" i="9"/>
  <c r="CD210" i="9"/>
  <c r="CA211" i="9"/>
  <c r="CD211" i="9" s="1"/>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J210" i="2" s="1"/>
  <c r="DH210" i="2"/>
  <c r="EB210" i="2"/>
  <c r="EJ201" i="2"/>
  <c r="AK210" i="2"/>
  <c r="CE210" i="2"/>
  <c r="CY210" i="2"/>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O210" i="2" s="1"/>
  <c r="AJ210" i="2"/>
  <c r="BC210" i="2"/>
  <c r="BK210" i="2"/>
  <c r="CD210" i="2"/>
  <c r="CR209" i="2"/>
  <c r="DF210" i="2"/>
  <c r="DP210" i="2" s="1"/>
  <c r="DZ210" i="2"/>
  <c r="EH210" i="2"/>
  <c r="DQ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N210" i="2" s="1"/>
  <c r="DX210" i="2"/>
  <c r="CP197" i="2"/>
  <c r="Q197" i="2"/>
  <c r="AQ201" i="2"/>
  <c r="CM201" i="2"/>
  <c r="AO205" i="2"/>
  <c r="DM205" i="2"/>
  <c r="S209" i="2"/>
  <c r="AM209" i="2"/>
  <c r="AU209" i="2"/>
  <c r="CQ209" i="2"/>
  <c r="EM209" i="2"/>
  <c r="BA210" i="2"/>
  <c r="EN209" i="2"/>
  <c r="AO209" i="2"/>
  <c r="CK209" i="2"/>
  <c r="DM209" i="2"/>
  <c r="EO209" i="2"/>
  <c r="DL210" i="2" l="1"/>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45"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53" i="5"/>
  <c r="DT253" i="5" s="1"/>
  <c r="DS219" i="5"/>
  <c r="B29" i="5" s="1"/>
  <c r="DU164" i="5"/>
  <c r="DS164" i="5"/>
  <c r="B19" i="5" s="1"/>
  <c r="DS123" i="5"/>
  <c r="B16" i="5" s="1"/>
  <c r="DS69" i="5"/>
  <c r="B13" i="5" s="1"/>
  <c r="DS51" i="5"/>
  <c r="B10" i="5" s="1"/>
  <c r="DS33" i="5"/>
  <c r="B7" i="5" s="1"/>
  <c r="DS24" i="5"/>
  <c r="B4" i="5" s="1"/>
  <c r="DT164" i="5" l="1"/>
  <c r="AI26" i="4"/>
  <c r="AH26" i="4"/>
  <c r="AG26" i="4"/>
  <c r="DT219"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<sst xmlns="http://schemas.openxmlformats.org/spreadsheetml/2006/main" count="4490" uniqueCount="472">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</sst>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0">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1" fillId="0" borderId="0" applyFont="0" applyFill="0" applyBorder="0" applyAlignment="0" applyProtection="0"/>
    <xf numFmtId="9" fontId="11"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28" fillId="0" borderId="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0" fillId="24" borderId="0" applyNumberFormat="0" applyBorder="0" applyAlignment="0" applyProtection="0"/>
    <xf numFmtId="0" fontId="31" fillId="24" borderId="0" applyNumberFormat="0" applyBorder="0" applyAlignment="0" applyProtection="0"/>
    <xf numFmtId="0" fontId="30" fillId="28" borderId="0" applyNumberFormat="0" applyBorder="0" applyAlignment="0" applyProtection="0"/>
    <xf numFmtId="0" fontId="31" fillId="28"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0" fillId="25" borderId="0" applyNumberFormat="0" applyBorder="0" applyAlignment="0" applyProtection="0"/>
    <xf numFmtId="0" fontId="31" fillId="25" borderId="0" applyNumberFormat="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3" borderId="0" applyNumberFormat="0" applyBorder="0" applyAlignment="0" applyProtection="0"/>
    <xf numFmtId="0" fontId="33" fillId="3" borderId="0" applyNumberFormat="0" applyBorder="0" applyAlignment="0" applyProtection="0"/>
    <xf numFmtId="0" fontId="34" fillId="6" borderId="4" applyNumberFormat="0" applyAlignment="0" applyProtection="0"/>
    <xf numFmtId="0" fontId="35" fillId="6" borderId="4" applyNumberFormat="0" applyAlignment="0" applyProtection="0"/>
    <xf numFmtId="0" fontId="36" fillId="7" borderId="7" applyNumberFormat="0" applyAlignment="0" applyProtection="0"/>
    <xf numFmtId="0" fontId="37" fillId="7" borderId="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2" borderId="0" applyNumberFormat="0" applyBorder="0" applyAlignment="0" applyProtection="0"/>
    <xf numFmtId="0" fontId="42" fillId="0" borderId="1" applyNumberFormat="0" applyFill="0" applyAlignment="0" applyProtection="0"/>
    <xf numFmtId="0" fontId="43" fillId="0" borderId="1" applyNumberFormat="0" applyFill="0" applyAlignment="0" applyProtection="0"/>
    <xf numFmtId="0" fontId="44" fillId="0" borderId="2"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7" fillId="0" borderId="3"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5" borderId="4" applyNumberFormat="0" applyAlignment="0" applyProtection="0"/>
    <xf numFmtId="0" fontId="49" fillId="5" borderId="4" applyNumberFormat="0" applyAlignment="0" applyProtection="0"/>
    <xf numFmtId="0" fontId="50" fillId="0" borderId="6" applyNumberFormat="0" applyFill="0" applyAlignment="0" applyProtection="0"/>
    <xf numFmtId="0" fontId="51" fillId="0" borderId="6" applyNumberFormat="0" applyFill="0" applyAlignment="0" applyProtection="0"/>
    <xf numFmtId="0" fontId="52" fillId="4" borderId="0" applyNumberFormat="0" applyBorder="0" applyAlignment="0" applyProtection="0"/>
    <xf numFmtId="0" fontId="53" fillId="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0"/>
    <xf numFmtId="0" fontId="29" fillId="0" borderId="0"/>
    <xf numFmtId="0" fontId="28" fillId="0" borderId="0"/>
    <xf numFmtId="0" fontId="28" fillId="0" borderId="0"/>
    <xf numFmtId="0" fontId="29" fillId="0" borderId="0"/>
    <xf numFmtId="0" fontId="29" fillId="0" borderId="0"/>
    <xf numFmtId="0" fontId="13" fillId="0" borderId="0"/>
    <xf numFmtId="0" fontId="13" fillId="0" borderId="0"/>
    <xf numFmtId="0" fontId="28"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8" fillId="0" borderId="0"/>
    <xf numFmtId="0" fontId="28" fillId="0" borderId="0"/>
    <xf numFmtId="0" fontId="13" fillId="0" borderId="0"/>
    <xf numFmtId="0" fontId="28" fillId="0" borderId="0"/>
    <xf numFmtId="0" fontId="28"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4" fillId="6" borderId="5" applyNumberFormat="0" applyAlignment="0" applyProtection="0"/>
    <xf numFmtId="0" fontId="55" fillId="6" borderId="5"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6" fillId="0" borderId="9" applyNumberFormat="0" applyFill="0" applyAlignment="0" applyProtection="0"/>
    <xf numFmtId="0" fontId="12" fillId="0" borderId="9"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43" fontId="13" fillId="0" borderId="0" applyFont="0" applyFill="0" applyBorder="0" applyAlignment="0" applyProtection="0"/>
  </cellStyleXfs>
  <cellXfs count="440">
    <xf numFmtId="0" fontId="0" fillId="0" borderId="0" xfId="0"/>
    <xf numFmtId="0" fontId="13" fillId="0" borderId="0" xfId="3"/>
    <xf numFmtId="0" fontId="13" fillId="0" borderId="0" xfId="3" applyAlignment="1">
      <alignment horizontal="center" vertical="center"/>
    </xf>
    <xf numFmtId="0" fontId="16" fillId="37" borderId="36" xfId="3" applyFont="1" applyFill="1" applyBorder="1" applyAlignment="1">
      <alignment horizontal="center" vertical="center"/>
    </xf>
    <xf numFmtId="0" fontId="16" fillId="37" borderId="37" xfId="3" applyFont="1" applyFill="1" applyBorder="1" applyAlignment="1">
      <alignment horizontal="center" vertical="center"/>
    </xf>
    <xf numFmtId="0" fontId="16" fillId="37" borderId="38" xfId="3" applyFont="1" applyFill="1" applyBorder="1" applyAlignment="1">
      <alignment horizontal="center" vertical="center"/>
    </xf>
    <xf numFmtId="0" fontId="17" fillId="37" borderId="39" xfId="3" applyFont="1" applyFill="1" applyBorder="1" applyAlignment="1">
      <alignment horizontal="center" vertical="center"/>
    </xf>
    <xf numFmtId="0" fontId="13" fillId="0" borderId="40" xfId="3" applyBorder="1" applyAlignment="1">
      <alignment horizontal="center" vertical="center"/>
    </xf>
    <xf numFmtId="164" fontId="13" fillId="0" borderId="41" xfId="3" applyNumberFormat="1" applyBorder="1" applyAlignment="1">
      <alignment horizontal="center" vertical="center"/>
    </xf>
    <xf numFmtId="164" fontId="13" fillId="0" borderId="42" xfId="3" applyNumberFormat="1" applyBorder="1" applyAlignment="1">
      <alignment horizontal="center" vertical="center"/>
    </xf>
    <xf numFmtId="164" fontId="13" fillId="0" borderId="43" xfId="3" applyNumberFormat="1" applyBorder="1" applyAlignment="1">
      <alignment horizontal="center" vertical="center"/>
    </xf>
    <xf numFmtId="0" fontId="13" fillId="0" borderId="44" xfId="3" applyBorder="1" applyAlignment="1">
      <alignment horizontal="center" vertical="center"/>
    </xf>
    <xf numFmtId="164" fontId="13" fillId="0" borderId="45" xfId="3" applyNumberFormat="1" applyBorder="1" applyAlignment="1">
      <alignment horizontal="center" vertical="center"/>
    </xf>
    <xf numFmtId="164" fontId="13" fillId="0" borderId="46" xfId="3" applyNumberFormat="1" applyBorder="1" applyAlignment="1">
      <alignment horizontal="center" vertical="center"/>
    </xf>
    <xf numFmtId="164" fontId="13" fillId="0" borderId="47" xfId="3" applyNumberFormat="1" applyBorder="1" applyAlignment="1">
      <alignment horizontal="center" vertical="center"/>
    </xf>
    <xf numFmtId="0" fontId="18" fillId="0" borderId="44" xfId="3" applyFont="1" applyBorder="1" applyAlignment="1">
      <alignment horizontal="center" vertical="center"/>
    </xf>
    <xf numFmtId="164" fontId="18" fillId="0" borderId="45" xfId="3" applyNumberFormat="1" applyFont="1" applyBorder="1" applyAlignment="1">
      <alignment horizontal="center" vertical="center"/>
    </xf>
    <xf numFmtId="164" fontId="18" fillId="0" borderId="46" xfId="3" applyNumberFormat="1" applyFont="1" applyBorder="1" applyAlignment="1">
      <alignment horizontal="center" vertical="center"/>
    </xf>
    <xf numFmtId="164" fontId="18" fillId="0" borderId="47" xfId="3" applyNumberFormat="1" applyFont="1" applyBorder="1" applyAlignment="1">
      <alignment horizontal="center" vertical="center"/>
    </xf>
    <xf numFmtId="0" fontId="18" fillId="0" borderId="40" xfId="3" applyFont="1" applyBorder="1" applyAlignment="1">
      <alignment horizontal="center" vertical="center"/>
    </xf>
    <xf numFmtId="164" fontId="18" fillId="0" borderId="41" xfId="3" applyNumberFormat="1" applyFont="1" applyBorder="1" applyAlignment="1">
      <alignment horizontal="center" vertical="center"/>
    </xf>
    <xf numFmtId="164" fontId="18" fillId="0" borderId="42" xfId="3" applyNumberFormat="1" applyFont="1" applyBorder="1" applyAlignment="1">
      <alignment horizontal="center" vertical="center"/>
    </xf>
    <xf numFmtId="164" fontId="18" fillId="0" borderId="43" xfId="3" applyNumberFormat="1" applyFont="1" applyBorder="1" applyAlignment="1">
      <alignment horizontal="center" vertical="center"/>
    </xf>
    <xf numFmtId="0" fontId="19" fillId="37" borderId="36" xfId="3" applyFont="1" applyFill="1" applyBorder="1" applyAlignment="1">
      <alignment horizontal="center" vertical="center"/>
    </xf>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0" fillId="0" borderId="39" xfId="3" applyNumberFormat="1" applyFont="1" applyBorder="1" applyAlignment="1">
      <alignment horizontal="center" vertical="center"/>
    </xf>
    <xf numFmtId="0" fontId="21" fillId="37" borderId="48" xfId="3" applyFont="1" applyFill="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3" fillId="0" borderId="51" xfId="3" applyNumberFormat="1" applyFont="1" applyBorder="1" applyAlignment="1">
      <alignment horizontal="center" vertical="center"/>
    </xf>
    <xf numFmtId="0" fontId="21" fillId="37" borderId="52" xfId="3" applyFont="1" applyFill="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164" fontId="23" fillId="0" borderId="55" xfId="3" applyNumberFormat="1" applyFont="1" applyBorder="1" applyAlignment="1">
      <alignment horizontal="center" vertical="center"/>
    </xf>
    <xf numFmtId="0" fontId="24" fillId="0" borderId="44" xfId="3" applyFont="1" applyBorder="1" applyAlignment="1">
      <alignment horizontal="center" vertical="center" wrapText="1"/>
    </xf>
    <xf numFmtId="166" fontId="25" fillId="0" borderId="45" xfId="4" applyNumberFormat="1" applyFont="1" applyFill="1" applyBorder="1" applyAlignment="1">
      <alignment horizontal="center" vertical="center"/>
    </xf>
    <xf numFmtId="166" fontId="25" fillId="0" borderId="46" xfId="4" applyNumberFormat="1" applyFont="1" applyFill="1" applyBorder="1" applyAlignment="1">
      <alignment horizontal="center" vertical="center"/>
    </xf>
    <xf numFmtId="166" fontId="25" fillId="0" borderId="47" xfId="4" applyNumberFormat="1" applyFont="1" applyFill="1" applyBorder="1" applyAlignment="1">
      <alignment horizontal="center" vertical="center"/>
    </xf>
    <xf numFmtId="0" fontId="24" fillId="0" borderId="56" xfId="3" applyFont="1" applyBorder="1" applyAlignment="1">
      <alignment horizontal="center" vertical="center" wrapText="1"/>
    </xf>
    <xf numFmtId="166" fontId="25" fillId="0" borderId="57" xfId="4" applyNumberFormat="1" applyFont="1" applyFill="1" applyBorder="1" applyAlignment="1">
      <alignment horizontal="center" vertical="center"/>
    </xf>
    <xf numFmtId="166" fontId="25" fillId="0" borderId="58" xfId="4" applyNumberFormat="1" applyFont="1" applyFill="1" applyBorder="1" applyAlignment="1">
      <alignment horizontal="center" vertical="center"/>
    </xf>
    <xf numFmtId="166" fontId="25" fillId="0" borderId="59" xfId="4" applyNumberFormat="1" applyFont="1" applyFill="1" applyBorder="1" applyAlignment="1">
      <alignment horizontal="center" vertical="center"/>
    </xf>
    <xf numFmtId="0" fontId="24" fillId="0" borderId="60" xfId="3" applyFont="1" applyBorder="1" applyAlignment="1">
      <alignment horizontal="center" vertical="center" wrapText="1"/>
    </xf>
    <xf numFmtId="9" fontId="25" fillId="0" borderId="61" xfId="5" applyFont="1" applyFill="1" applyBorder="1" applyAlignment="1">
      <alignment horizontal="center" vertical="center"/>
    </xf>
    <xf numFmtId="9" fontId="25" fillId="0" borderId="62" xfId="5" applyFont="1" applyFill="1" applyBorder="1" applyAlignment="1">
      <alignment horizontal="center" vertical="center"/>
    </xf>
    <xf numFmtId="9" fontId="26" fillId="0" borderId="63" xfId="5" applyFont="1" applyFill="1" applyBorder="1" applyAlignment="1">
      <alignment horizontal="center" vertical="center"/>
    </xf>
    <xf numFmtId="0" fontId="24" fillId="0" borderId="64" xfId="3" applyFont="1" applyBorder="1" applyAlignment="1">
      <alignment horizontal="center" vertical="center" wrapText="1"/>
    </xf>
    <xf numFmtId="0" fontId="12" fillId="0" borderId="0" xfId="3" applyFont="1"/>
    <xf numFmtId="0" fontId="64" fillId="34" borderId="73" xfId="3" applyFont="1" applyFill="1" applyBorder="1" applyAlignment="1">
      <alignment vertical="center"/>
    </xf>
    <xf numFmtId="166" fontId="64" fillId="34" borderId="74" xfId="4" applyNumberFormat="1" applyFont="1" applyFill="1" applyBorder="1" applyAlignment="1">
      <alignment horizontal="center" vertical="center"/>
    </xf>
    <xf numFmtId="164" fontId="64" fillId="34" borderId="73" xfId="5" applyNumberFormat="1" applyFont="1" applyFill="1" applyBorder="1" applyAlignment="1">
      <alignment horizontal="center" vertical="center"/>
    </xf>
    <xf numFmtId="164" fontId="64" fillId="34" borderId="75" xfId="5" applyNumberFormat="1" applyFont="1" applyFill="1" applyBorder="1" applyAlignment="1">
      <alignment horizontal="center" vertical="center"/>
    </xf>
    <xf numFmtId="164" fontId="64" fillId="34" borderId="74" xfId="5" applyNumberFormat="1"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7" xfId="5" applyNumberFormat="1" applyFont="1" applyFill="1" applyBorder="1" applyAlignment="1">
      <alignment horizontal="center" vertical="center"/>
    </xf>
    <xf numFmtId="164" fontId="64" fillId="34" borderId="78" xfId="5" applyNumberFormat="1" applyFont="1" applyFill="1" applyBorder="1" applyAlignment="1">
      <alignment horizontal="center" vertical="center"/>
    </xf>
    <xf numFmtId="0" fontId="65" fillId="0" borderId="27" xfId="3" applyFont="1" applyBorder="1" applyAlignment="1">
      <alignment vertical="center"/>
    </xf>
    <xf numFmtId="0" fontId="66" fillId="0" borderId="28" xfId="3" applyFont="1" applyBorder="1" applyAlignment="1">
      <alignment horizontal="center" vertical="center"/>
    </xf>
    <xf numFmtId="164" fontId="65" fillId="0" borderId="27" xfId="5" applyNumberFormat="1" applyFont="1" applyFill="1" applyBorder="1" applyAlignment="1">
      <alignment horizontal="center" vertical="center"/>
    </xf>
    <xf numFmtId="164" fontId="65" fillId="0" borderId="10" xfId="5" applyNumberFormat="1" applyFont="1" applyFill="1" applyBorder="1" applyAlignment="1">
      <alignment horizontal="center" vertical="center"/>
    </xf>
    <xf numFmtId="164" fontId="65" fillId="0" borderId="28" xfId="5" applyNumberFormat="1" applyFont="1" applyFill="1" applyBorder="1" applyAlignment="1">
      <alignment horizontal="center" vertical="center"/>
    </xf>
    <xf numFmtId="164" fontId="65" fillId="0" borderId="79" xfId="5" applyNumberFormat="1" applyFont="1" applyFill="1" applyBorder="1" applyAlignment="1">
      <alignment horizontal="center" vertical="center"/>
    </xf>
    <xf numFmtId="164" fontId="65" fillId="0" borderId="80" xfId="5" applyNumberFormat="1" applyFont="1" applyFill="1" applyBorder="1" applyAlignment="1">
      <alignment horizontal="center" vertical="center"/>
    </xf>
    <xf numFmtId="164" fontId="65" fillId="0" borderId="17" xfId="5" applyNumberFormat="1" applyFont="1" applyFill="1" applyBorder="1" applyAlignment="1">
      <alignment horizontal="center" vertical="center"/>
    </xf>
    <xf numFmtId="0" fontId="64" fillId="34" borderId="27" xfId="3" applyFont="1" applyFill="1" applyBorder="1" applyAlignment="1">
      <alignment vertical="center"/>
    </xf>
    <xf numFmtId="166" fontId="64" fillId="34" borderId="28" xfId="4" applyNumberFormat="1" applyFont="1" applyFill="1" applyBorder="1" applyAlignment="1">
      <alignment horizontal="center" vertical="center"/>
    </xf>
    <xf numFmtId="164" fontId="64" fillId="34" borderId="27" xfId="5" applyNumberFormat="1" applyFont="1" applyFill="1" applyBorder="1" applyAlignment="1">
      <alignment horizontal="center" vertical="center"/>
    </xf>
    <xf numFmtId="164" fontId="64" fillId="34" borderId="10" xfId="5" applyNumberFormat="1" applyFont="1" applyFill="1" applyBorder="1" applyAlignment="1">
      <alignment horizontal="center" vertical="center"/>
    </xf>
    <xf numFmtId="164" fontId="64" fillId="34" borderId="28"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4" borderId="80" xfId="5" applyNumberFormat="1" applyFont="1" applyFill="1" applyBorder="1" applyAlignment="1">
      <alignment horizontal="center" vertical="center"/>
    </xf>
    <xf numFmtId="164" fontId="64" fillId="34" borderId="17" xfId="5" applyNumberFormat="1" applyFont="1" applyFill="1" applyBorder="1" applyAlignment="1">
      <alignment horizontal="center" vertical="center"/>
    </xf>
    <xf numFmtId="0" fontId="65" fillId="0" borderId="29" xfId="3" applyFont="1" applyBorder="1" applyAlignment="1">
      <alignment vertical="center"/>
    </xf>
    <xf numFmtId="0" fontId="66" fillId="0" borderId="31" xfId="3" applyFont="1" applyBorder="1" applyAlignment="1">
      <alignment horizontal="center" vertical="center"/>
    </xf>
    <xf numFmtId="164" fontId="65" fillId="0" borderId="29" xfId="5" applyNumberFormat="1" applyFont="1" applyFill="1" applyBorder="1" applyAlignment="1">
      <alignment horizontal="center" vertical="center"/>
    </xf>
    <xf numFmtId="164" fontId="65" fillId="0" borderId="30" xfId="5" applyNumberFormat="1" applyFont="1" applyFill="1" applyBorder="1" applyAlignment="1">
      <alignment horizontal="center" vertical="center"/>
    </xf>
    <xf numFmtId="164" fontId="65" fillId="0" borderId="31" xfId="5" applyNumberFormat="1" applyFont="1" applyFill="1" applyBorder="1" applyAlignment="1">
      <alignment horizontal="center" vertical="center"/>
    </xf>
    <xf numFmtId="164" fontId="65" fillId="0" borderId="81" xfId="5" applyNumberFormat="1" applyFont="1" applyFill="1" applyBorder="1" applyAlignment="1">
      <alignment horizontal="center" vertical="center"/>
    </xf>
    <xf numFmtId="164" fontId="65" fillId="0" borderId="82" xfId="5" applyNumberFormat="1" applyFont="1" applyFill="1" applyBorder="1" applyAlignment="1">
      <alignment horizontal="center" vertical="center"/>
    </xf>
    <xf numFmtId="164" fontId="65" fillId="0" borderId="32" xfId="5" applyNumberFormat="1" applyFont="1" applyFill="1" applyBorder="1" applyAlignment="1">
      <alignment horizontal="center" vertical="center"/>
    </xf>
    <xf numFmtId="0" fontId="67" fillId="0" borderId="83" xfId="3" applyFont="1" applyBorder="1" applyAlignment="1">
      <alignment vertical="center"/>
    </xf>
    <xf numFmtId="0" fontId="13" fillId="0" borderId="69" xfId="3" applyBorder="1"/>
    <xf numFmtId="0" fontId="64" fillId="33" borderId="84" xfId="3" applyFont="1" applyFill="1" applyBorder="1" applyAlignment="1">
      <alignment vertical="center"/>
    </xf>
    <xf numFmtId="166" fontId="64" fillId="33" borderId="85" xfId="4" applyNumberFormat="1" applyFont="1" applyFill="1" applyBorder="1" applyAlignment="1">
      <alignment horizontal="center" vertical="center"/>
    </xf>
    <xf numFmtId="164" fontId="64" fillId="33" borderId="84" xfId="5" applyNumberFormat="1" applyFont="1" applyFill="1" applyBorder="1" applyAlignment="1">
      <alignment horizontal="center" vertical="center"/>
    </xf>
    <xf numFmtId="164" fontId="64" fillId="33" borderId="86" xfId="5" applyNumberFormat="1" applyFont="1" applyFill="1" applyBorder="1" applyAlignment="1">
      <alignment horizontal="center" vertical="center"/>
    </xf>
    <xf numFmtId="164" fontId="64" fillId="33" borderId="85"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88" xfId="5" applyNumberFormat="1" applyFont="1" applyFill="1" applyBorder="1" applyAlignment="1">
      <alignment horizontal="center" vertical="center"/>
    </xf>
    <xf numFmtId="164" fontId="64" fillId="33" borderId="89" xfId="5" applyNumberFormat="1" applyFont="1" applyFill="1" applyBorder="1" applyAlignment="1">
      <alignment horizontal="center" vertical="center"/>
    </xf>
    <xf numFmtId="0" fontId="64" fillId="33" borderId="27" xfId="3" applyFont="1" applyFill="1" applyBorder="1" applyAlignment="1">
      <alignment vertical="center"/>
    </xf>
    <xf numFmtId="166" fontId="64" fillId="33" borderId="28" xfId="4" applyNumberFormat="1" applyFont="1" applyFill="1" applyBorder="1" applyAlignment="1">
      <alignment horizontal="center" vertical="center"/>
    </xf>
    <xf numFmtId="164" fontId="64" fillId="33" borderId="27" xfId="5" applyNumberFormat="1" applyFont="1" applyFill="1" applyBorder="1" applyAlignment="1">
      <alignment horizontal="center" vertical="center"/>
    </xf>
    <xf numFmtId="164" fontId="64" fillId="33" borderId="10" xfId="5" applyNumberFormat="1" applyFont="1" applyFill="1" applyBorder="1" applyAlignment="1">
      <alignment horizontal="center" vertical="center"/>
    </xf>
    <xf numFmtId="164" fontId="64" fillId="33" borderId="28"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164" fontId="63" fillId="33" borderId="80" xfId="5" applyNumberFormat="1" applyFont="1" applyFill="1" applyBorder="1" applyAlignment="1">
      <alignment horizontal="center" vertical="center"/>
    </xf>
    <xf numFmtId="164" fontId="64" fillId="33" borderId="17" xfId="5" applyNumberFormat="1" applyFont="1" applyFill="1" applyBorder="1" applyAlignment="1">
      <alignment horizontal="center" vertical="center"/>
    </xf>
    <xf numFmtId="0" fontId="13" fillId="0" borderId="69" xfId="3" applyBorder="1" applyAlignment="1">
      <alignment horizontal="center" vertical="center"/>
    </xf>
    <xf numFmtId="0" fontId="23" fillId="0" borderId="69" xfId="3" applyFont="1" applyBorder="1" applyAlignment="1">
      <alignment horizontal="center" vertical="center"/>
    </xf>
    <xf numFmtId="0" fontId="13" fillId="0" borderId="0" xfId="3" applyAlignment="1">
      <alignment vertical="center"/>
    </xf>
    <xf numFmtId="0" fontId="68" fillId="0" borderId="90" xfId="3" applyFont="1" applyBorder="1" applyAlignment="1">
      <alignment horizontal="center" vertical="center"/>
    </xf>
    <xf numFmtId="0" fontId="60" fillId="0" borderId="0" xfId="3" applyFont="1" applyAlignment="1">
      <alignment vertical="center"/>
    </xf>
    <xf numFmtId="0" fontId="24" fillId="39" borderId="91" xfId="3" applyFont="1" applyFill="1" applyBorder="1" applyAlignment="1">
      <alignment horizontal="center" vertical="center"/>
    </xf>
    <xf numFmtId="0" fontId="24" fillId="39" borderId="92" xfId="3" applyFont="1" applyFill="1" applyBorder="1" applyAlignment="1">
      <alignment horizontal="center" vertical="center"/>
    </xf>
    <xf numFmtId="0" fontId="24" fillId="39" borderId="93" xfId="3" applyFont="1" applyFill="1" applyBorder="1" applyAlignment="1">
      <alignment horizontal="center" vertical="center"/>
    </xf>
    <xf numFmtId="0" fontId="69" fillId="40" borderId="94" xfId="3" applyFont="1" applyFill="1" applyBorder="1" applyAlignment="1">
      <alignment horizontal="center" vertical="center"/>
    </xf>
    <xf numFmtId="0" fontId="70" fillId="41" borderId="94" xfId="3" applyFont="1" applyFill="1" applyBorder="1" applyAlignment="1">
      <alignment horizontal="center" vertical="center"/>
    </xf>
    <xf numFmtId="0" fontId="69" fillId="42" borderId="96" xfId="3" applyFont="1" applyFill="1" applyBorder="1" applyAlignment="1">
      <alignment vertical="center"/>
    </xf>
    <xf numFmtId="164" fontId="24" fillId="43" borderId="97" xfId="5" applyNumberFormat="1" applyFont="1" applyFill="1" applyBorder="1" applyAlignment="1">
      <alignment horizontal="center" vertical="center"/>
    </xf>
    <xf numFmtId="164" fontId="24" fillId="43" borderId="98" xfId="5" applyNumberFormat="1" applyFont="1" applyFill="1" applyBorder="1" applyAlignment="1">
      <alignment horizontal="center" vertical="center"/>
    </xf>
    <xf numFmtId="164" fontId="24" fillId="43" borderId="99" xfId="5" applyNumberFormat="1" applyFont="1" applyFill="1" applyBorder="1" applyAlignment="1">
      <alignment horizontal="center" vertical="center"/>
    </xf>
    <xf numFmtId="164" fontId="24" fillId="42" borderId="100" xfId="5" applyNumberFormat="1" applyFont="1" applyFill="1" applyBorder="1" applyAlignment="1">
      <alignment horizontal="center" vertical="center"/>
    </xf>
    <xf numFmtId="164" fontId="24" fillId="44" borderId="100" xfId="5" applyNumberFormat="1" applyFont="1" applyFill="1" applyBorder="1" applyAlignment="1">
      <alignment horizontal="center" vertical="center"/>
    </xf>
    <xf numFmtId="0" fontId="73" fillId="0" borderId="102" xfId="3" applyFont="1" applyBorder="1" applyAlignment="1">
      <alignment vertical="center"/>
    </xf>
    <xf numFmtId="164" fontId="25" fillId="0" borderId="103" xfId="5" applyNumberFormat="1" applyFont="1" applyFill="1" applyBorder="1" applyAlignment="1">
      <alignment horizontal="center" vertical="center"/>
    </xf>
    <xf numFmtId="164" fontId="25" fillId="0" borderId="104" xfId="5" applyNumberFormat="1" applyFont="1" applyFill="1" applyBorder="1" applyAlignment="1">
      <alignment horizontal="center" vertical="center"/>
    </xf>
    <xf numFmtId="164" fontId="25" fillId="0" borderId="105" xfId="5" applyNumberFormat="1" applyFont="1" applyFill="1" applyBorder="1" applyAlignment="1">
      <alignment horizontal="center" vertical="center"/>
    </xf>
    <xf numFmtId="164" fontId="25" fillId="0" borderId="106" xfId="5" applyNumberFormat="1" applyFont="1" applyFill="1" applyBorder="1" applyAlignment="1">
      <alignment horizontal="center" vertical="center"/>
    </xf>
    <xf numFmtId="0" fontId="73" fillId="0" borderId="107" xfId="3" applyFont="1" applyBorder="1" applyAlignment="1">
      <alignment vertical="center"/>
    </xf>
    <xf numFmtId="164" fontId="25" fillId="0" borderId="108" xfId="5" applyNumberFormat="1" applyFont="1" applyFill="1" applyBorder="1" applyAlignment="1">
      <alignment horizontal="center" vertical="center"/>
    </xf>
    <xf numFmtId="164" fontId="25" fillId="0" borderId="109" xfId="5" applyNumberFormat="1" applyFont="1" applyFill="1" applyBorder="1" applyAlignment="1">
      <alignment horizontal="center" vertical="center"/>
    </xf>
    <xf numFmtId="164" fontId="25" fillId="0" borderId="110" xfId="5" applyNumberFormat="1" applyFont="1" applyFill="1" applyBorder="1" applyAlignment="1">
      <alignment horizontal="center" vertical="center"/>
    </xf>
    <xf numFmtId="164" fontId="25" fillId="0" borderId="111" xfId="5" applyNumberFormat="1" applyFont="1" applyFill="1" applyBorder="1" applyAlignment="1">
      <alignment horizontal="center" vertical="center"/>
    </xf>
    <xf numFmtId="0" fontId="13" fillId="0" borderId="112" xfId="3" applyBorder="1" applyAlignment="1">
      <alignment vertical="center"/>
    </xf>
    <xf numFmtId="0" fontId="68" fillId="0" borderId="114" xfId="3" applyFont="1" applyBorder="1" applyAlignment="1">
      <alignment horizontal="center" vertical="center"/>
    </xf>
    <xf numFmtId="164" fontId="13" fillId="0" borderId="115" xfId="3" applyNumberFormat="1" applyBorder="1" applyAlignment="1">
      <alignment horizontal="center" vertical="center"/>
    </xf>
    <xf numFmtId="164" fontId="13" fillId="0" borderId="116" xfId="3" applyNumberFormat="1" applyBorder="1" applyAlignment="1">
      <alignment horizontal="center" vertical="center"/>
    </xf>
    <xf numFmtId="164" fontId="13"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5" fillId="33" borderId="17" xfId="0" applyNumberFormat="1" applyFont="1" applyFill="1" applyBorder="1"/>
    <xf numFmtId="0" fontId="76" fillId="45" borderId="18" xfId="0" applyFont="1" applyFill="1" applyBorder="1"/>
    <xf numFmtId="0" fontId="0" fillId="0" borderId="131" xfId="0" applyBorder="1"/>
    <xf numFmtId="0" fontId="12" fillId="0" borderId="19" xfId="0" applyFont="1" applyBorder="1" applyAlignment="1">
      <alignment horizontal="center" textRotation="90" wrapText="1"/>
    </xf>
    <xf numFmtId="0" fontId="12" fillId="0" borderId="20" xfId="0" applyFont="1" applyBorder="1" applyAlignment="1">
      <alignment horizontal="center" textRotation="90" wrapText="1"/>
    </xf>
    <xf numFmtId="0" fontId="12" fillId="34" borderId="20" xfId="0" applyFont="1" applyFill="1" applyBorder="1" applyAlignment="1">
      <alignment horizontal="center" textRotation="90" wrapText="1"/>
    </xf>
    <xf numFmtId="0" fontId="12" fillId="45" borderId="20" xfId="0" applyFont="1" applyFill="1" applyBorder="1" applyAlignment="1">
      <alignment horizontal="center" textRotation="90" wrapText="1"/>
    </xf>
    <xf numFmtId="0" fontId="12" fillId="33" borderId="20" xfId="0" applyFont="1" applyFill="1" applyBorder="1" applyAlignment="1">
      <alignment horizontal="center" textRotation="90" wrapText="1"/>
    </xf>
    <xf numFmtId="0" fontId="12" fillId="46" borderId="20" xfId="0" applyFont="1" applyFill="1" applyBorder="1" applyAlignment="1">
      <alignment horizontal="center" textRotation="90" wrapText="1"/>
    </xf>
    <xf numFmtId="0" fontId="12"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5" fillId="0" borderId="12" xfId="1" applyNumberFormat="1" applyFont="1" applyFill="1" applyBorder="1"/>
    <xf numFmtId="167" fontId="75" fillId="0" borderId="10" xfId="1" applyNumberFormat="1" applyFont="1" applyFill="1" applyBorder="1"/>
    <xf numFmtId="167" fontId="75" fillId="34" borderId="10" xfId="1" applyNumberFormat="1" applyFont="1" applyFill="1" applyBorder="1"/>
    <xf numFmtId="167" fontId="75" fillId="45" borderId="10" xfId="1" applyNumberFormat="1" applyFont="1" applyFill="1" applyBorder="1"/>
    <xf numFmtId="167" fontId="75" fillId="33" borderId="10" xfId="1" applyNumberFormat="1" applyFont="1" applyFill="1" applyBorder="1"/>
    <xf numFmtId="167" fontId="75" fillId="46" borderId="10" xfId="1" applyNumberFormat="1" applyFont="1" applyFill="1" applyBorder="1"/>
    <xf numFmtId="167" fontId="75"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6" fillId="0" borderId="14" xfId="1" applyNumberFormat="1" applyFont="1" applyFill="1" applyBorder="1"/>
    <xf numFmtId="167" fontId="76" fillId="0" borderId="15" xfId="1" applyNumberFormat="1" applyFont="1" applyFill="1" applyBorder="1"/>
    <xf numFmtId="167" fontId="76" fillId="34" borderId="15" xfId="1" applyNumberFormat="1" applyFont="1" applyFill="1" applyBorder="1"/>
    <xf numFmtId="167" fontId="76" fillId="45" borderId="15" xfId="1" applyNumberFormat="1" applyFont="1" applyFill="1" applyBorder="1"/>
    <xf numFmtId="167" fontId="76" fillId="33" borderId="15" xfId="1" applyNumberFormat="1" applyFont="1" applyFill="1" applyBorder="1"/>
    <xf numFmtId="167" fontId="76" fillId="46" borderId="15" xfId="1" applyNumberFormat="1" applyFont="1" applyFill="1" applyBorder="1"/>
    <xf numFmtId="167" fontId="76"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5" fillId="34" borderId="10" xfId="2" applyNumberFormat="1" applyFont="1" applyFill="1" applyBorder="1"/>
    <xf numFmtId="164" fontId="75" fillId="45" borderId="10" xfId="2" applyNumberFormat="1" applyFont="1" applyFill="1" applyBorder="1"/>
    <xf numFmtId="164" fontId="75" fillId="33" borderId="10" xfId="2" applyNumberFormat="1" applyFont="1" applyFill="1" applyBorder="1"/>
    <xf numFmtId="164" fontId="75" fillId="46" borderId="10" xfId="2" applyNumberFormat="1" applyFont="1" applyFill="1" applyBorder="1"/>
    <xf numFmtId="164" fontId="75"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6" fillId="34" borderId="15" xfId="2" applyNumberFormat="1" applyFont="1" applyFill="1" applyBorder="1"/>
    <xf numFmtId="164" fontId="76" fillId="45" borderId="15" xfId="2" applyNumberFormat="1" applyFont="1" applyFill="1" applyBorder="1"/>
    <xf numFmtId="164" fontId="76" fillId="33" borderId="15" xfId="2" applyNumberFormat="1" applyFont="1" applyFill="1" applyBorder="1"/>
    <xf numFmtId="164" fontId="76" fillId="46" borderId="15" xfId="2" applyNumberFormat="1" applyFont="1" applyFill="1" applyBorder="1"/>
    <xf numFmtId="164" fontId="76" fillId="36" borderId="15" xfId="2" applyNumberFormat="1" applyFont="1" applyFill="1" applyBorder="1"/>
    <xf numFmtId="0" fontId="24" fillId="38" borderId="139" xfId="3" applyFont="1" applyFill="1" applyBorder="1" applyAlignment="1">
      <alignment horizontal="center" vertical="center"/>
    </xf>
    <xf numFmtId="0" fontId="24" fillId="38" borderId="140" xfId="3" applyFont="1" applyFill="1" applyBorder="1" applyAlignment="1">
      <alignment horizontal="center" vertical="center"/>
    </xf>
    <xf numFmtId="0" fontId="24" fillId="38" borderId="141" xfId="3" applyFont="1" applyFill="1" applyBorder="1" applyAlignment="1">
      <alignment horizontal="center" vertical="center"/>
    </xf>
    <xf numFmtId="0" fontId="63" fillId="38" borderId="72" xfId="3" applyFont="1" applyFill="1" applyBorder="1" applyAlignment="1">
      <alignment horizontal="center" vertical="center"/>
    </xf>
    <xf numFmtId="0" fontId="63" fillId="38" borderId="71" xfId="3" applyFont="1" applyFill="1" applyBorder="1" applyAlignment="1">
      <alignment horizontal="center" vertical="center"/>
    </xf>
    <xf numFmtId="0" fontId="24" fillId="38" borderId="142" xfId="3" applyFont="1" applyFill="1" applyBorder="1" applyAlignment="1">
      <alignment horizontal="center" vertical="center"/>
    </xf>
    <xf numFmtId="0" fontId="63" fillId="38" borderId="138" xfId="3" applyFont="1" applyFill="1" applyBorder="1" applyAlignment="1">
      <alignment horizontal="center" vertical="center"/>
    </xf>
    <xf numFmtId="164" fontId="63" fillId="34" borderId="143" xfId="5" applyNumberFormat="1" applyFont="1" applyFill="1" applyBorder="1" applyAlignment="1">
      <alignment horizontal="center" vertical="center"/>
    </xf>
    <xf numFmtId="164" fontId="65" fillId="0" borderId="144" xfId="5" applyNumberFormat="1" applyFont="1" applyFill="1" applyBorder="1" applyAlignment="1">
      <alignment horizontal="center" vertical="center"/>
    </xf>
    <xf numFmtId="164" fontId="63" fillId="34" borderId="144" xfId="5" applyNumberFormat="1" applyFont="1" applyFill="1" applyBorder="1" applyAlignment="1">
      <alignment horizontal="center" vertical="center"/>
    </xf>
    <xf numFmtId="164" fontId="65" fillId="0" borderId="145" xfId="5" applyNumberFormat="1" applyFont="1" applyFill="1" applyBorder="1" applyAlignment="1">
      <alignment horizontal="center" vertical="center"/>
    </xf>
    <xf numFmtId="164" fontId="63" fillId="33" borderId="146" xfId="5" applyNumberFormat="1" applyFont="1" applyFill="1" applyBorder="1" applyAlignment="1">
      <alignment horizontal="center" vertical="center"/>
    </xf>
    <xf numFmtId="164" fontId="63"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5" fillId="34" borderId="147" xfId="0" applyFont="1" applyFill="1" applyBorder="1" applyAlignment="1">
      <alignment horizontal="center" vertical="center" wrapText="1"/>
    </xf>
    <xf numFmtId="0" fontId="75" fillId="34" borderId="148" xfId="0" applyFont="1" applyFill="1" applyBorder="1" applyAlignment="1">
      <alignment horizontal="center" vertical="center" wrapText="1"/>
    </xf>
    <xf numFmtId="0" fontId="75" fillId="34" borderId="149" xfId="0" applyFont="1" applyFill="1" applyBorder="1" applyAlignment="1">
      <alignment horizontal="center" vertical="center" wrapText="1"/>
    </xf>
    <xf numFmtId="164" fontId="25" fillId="0" borderId="103" xfId="2" applyNumberFormat="1" applyFont="1" applyFill="1" applyBorder="1" applyAlignment="1">
      <alignment horizontal="center" vertical="center"/>
    </xf>
    <xf numFmtId="164" fontId="25" fillId="0" borderId="104" xfId="2" applyNumberFormat="1" applyFont="1" applyFill="1" applyBorder="1" applyAlignment="1">
      <alignment horizontal="center" vertical="center"/>
    </xf>
    <xf numFmtId="164" fontId="25" fillId="0" borderId="105" xfId="2" applyNumberFormat="1" applyFont="1" applyFill="1" applyBorder="1" applyAlignment="1">
      <alignment horizontal="center" vertical="center"/>
    </xf>
    <xf numFmtId="164" fontId="25" fillId="0" borderId="106" xfId="2" applyNumberFormat="1" applyFont="1" applyFill="1" applyBorder="1" applyAlignment="1">
      <alignment horizontal="center" vertical="center"/>
    </xf>
    <xf numFmtId="164" fontId="25" fillId="0" borderId="108" xfId="2" applyNumberFormat="1" applyFont="1" applyFill="1" applyBorder="1" applyAlignment="1">
      <alignment horizontal="center" vertical="center"/>
    </xf>
    <xf numFmtId="164" fontId="25" fillId="0" borderId="109" xfId="2" applyNumberFormat="1" applyFont="1" applyFill="1" applyBorder="1" applyAlignment="1">
      <alignment horizontal="center" vertical="center"/>
    </xf>
    <xf numFmtId="164" fontId="25" fillId="0" borderId="110" xfId="2" applyNumberFormat="1" applyFont="1" applyFill="1" applyBorder="1" applyAlignment="1">
      <alignment horizontal="center" vertical="center"/>
    </xf>
    <xf numFmtId="164" fontId="25" fillId="0" borderId="111" xfId="2" applyNumberFormat="1" applyFont="1" applyFill="1" applyBorder="1" applyAlignment="1">
      <alignment horizontal="center" vertical="center"/>
    </xf>
    <xf numFmtId="0" fontId="12"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5" fillId="35" borderId="13" xfId="2" applyNumberFormat="1" applyFont="1" applyFill="1" applyBorder="1"/>
    <xf numFmtId="164" fontId="0" fillId="35" borderId="119" xfId="2" applyNumberFormat="1" applyFont="1" applyFill="1" applyBorder="1"/>
    <xf numFmtId="164" fontId="76" fillId="35" borderId="16" xfId="2" applyNumberFormat="1" applyFont="1" applyFill="1" applyBorder="1"/>
    <xf numFmtId="0" fontId="80" fillId="0" borderId="0" xfId="0" applyFont="1"/>
    <xf numFmtId="0" fontId="12"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5" fillId="0" borderId="11" xfId="2" applyNumberFormat="1" applyFont="1" applyFill="1" applyBorder="1"/>
    <xf numFmtId="164" fontId="0" fillId="0" borderId="158" xfId="2" applyNumberFormat="1" applyFont="1" applyFill="1" applyBorder="1"/>
    <xf numFmtId="164" fontId="76" fillId="0" borderId="26" xfId="2" applyNumberFormat="1" applyFont="1" applyFill="1" applyBorder="1"/>
    <xf numFmtId="0" fontId="12"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5" fillId="35" borderId="28" xfId="1" applyNumberFormat="1" applyFont="1" applyFill="1" applyBorder="1"/>
    <xf numFmtId="167" fontId="0" fillId="35" borderId="164" xfId="1" applyNumberFormat="1" applyFont="1" applyFill="1" applyBorder="1"/>
    <xf numFmtId="167" fontId="76" fillId="35" borderId="165" xfId="1" applyNumberFormat="1" applyFont="1" applyFill="1" applyBorder="1"/>
    <xf numFmtId="0" fontId="24" fillId="38" borderId="72" xfId="3"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0" fontId="82" fillId="48" borderId="168" xfId="3" applyFont="1" applyFill="1" applyBorder="1" applyAlignment="1">
      <alignment horizontal="center" vertical="center"/>
    </xf>
    <xf numFmtId="164" fontId="82" fillId="34" borderId="169" xfId="5" applyNumberFormat="1" applyFont="1" applyFill="1" applyBorder="1" applyAlignment="1">
      <alignment horizontal="center" vertical="center"/>
    </xf>
    <xf numFmtId="164" fontId="83" fillId="0" borderId="101" xfId="5" applyNumberFormat="1" applyFont="1" applyFill="1" applyBorder="1" applyAlignment="1">
      <alignment horizontal="center" vertical="center"/>
    </xf>
    <xf numFmtId="164" fontId="82" fillId="34" borderId="101" xfId="5" applyNumberFormat="1" applyFont="1" applyFill="1" applyBorder="1" applyAlignment="1">
      <alignment horizontal="center" vertical="center"/>
    </xf>
    <xf numFmtId="164" fontId="83" fillId="0" borderId="170" xfId="5" applyNumberFormat="1" applyFont="1" applyFill="1" applyBorder="1" applyAlignment="1">
      <alignment horizontal="center" vertical="center"/>
    </xf>
    <xf numFmtId="0" fontId="84" fillId="0" borderId="69" xfId="3" applyFont="1" applyBorder="1"/>
    <xf numFmtId="164" fontId="82" fillId="33" borderId="171" xfId="5" applyNumberFormat="1" applyFont="1" applyFill="1" applyBorder="1" applyAlignment="1">
      <alignment horizontal="center" vertical="center"/>
    </xf>
    <xf numFmtId="164" fontId="82" fillId="33" borderId="101" xfId="5" applyNumberFormat="1" applyFont="1" applyFill="1" applyBorder="1" applyAlignment="1">
      <alignment horizontal="center" vertical="center"/>
    </xf>
    <xf numFmtId="0" fontId="82" fillId="48" borderId="172" xfId="3" applyFont="1" applyFill="1" applyBorder="1" applyAlignment="1">
      <alignment horizontal="center" vertical="center"/>
    </xf>
    <xf numFmtId="164" fontId="82" fillId="34" borderId="173" xfId="5" applyNumberFormat="1" applyFont="1" applyFill="1" applyBorder="1" applyAlignment="1">
      <alignment horizontal="center" vertical="center"/>
    </xf>
    <xf numFmtId="164" fontId="83" fillId="0" borderId="174" xfId="5" applyNumberFormat="1" applyFont="1" applyFill="1" applyBorder="1" applyAlignment="1">
      <alignment horizontal="center" vertical="center"/>
    </xf>
    <xf numFmtId="164" fontId="82" fillId="34" borderId="174" xfId="5" applyNumberFormat="1" applyFont="1" applyFill="1" applyBorder="1" applyAlignment="1">
      <alignment horizontal="center" vertical="center"/>
    </xf>
    <xf numFmtId="164" fontId="83" fillId="0" borderId="175" xfId="5" applyNumberFormat="1" applyFont="1" applyFill="1" applyBorder="1" applyAlignment="1">
      <alignment horizontal="center" vertical="center"/>
    </xf>
    <xf numFmtId="164" fontId="82" fillId="33" borderId="176" xfId="5" applyNumberFormat="1" applyFont="1" applyFill="1" applyBorder="1" applyAlignment="1">
      <alignment horizontal="center" vertical="center"/>
    </xf>
    <xf numFmtId="164" fontId="82" fillId="33" borderId="174" xfId="5" applyNumberFormat="1" applyFont="1" applyFill="1" applyBorder="1" applyAlignment="1">
      <alignment horizontal="center" vertical="center"/>
    </xf>
    <xf numFmtId="0" fontId="60" fillId="0" borderId="0" xfId="3" applyFont="1"/>
    <xf numFmtId="0" fontId="10" fillId="0" borderId="0" xfId="3" applyFont="1"/>
    <xf numFmtId="0" fontId="75"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9"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6" fillId="0" borderId="0" xfId="0" applyFont="1"/>
    <xf numFmtId="0" fontId="8" fillId="0" borderId="10" xfId="3" applyFont="1" applyBorder="1"/>
    <xf numFmtId="0" fontId="13" fillId="0" borderId="10" xfId="3" applyBorder="1"/>
    <xf numFmtId="0" fontId="59" fillId="0" borderId="0" xfId="3" applyFont="1" applyAlignment="1">
      <alignment horizontal="center" vertical="center" wrapText="1"/>
    </xf>
    <xf numFmtId="0" fontId="12" fillId="0" borderId="179" xfId="0" applyFont="1" applyBorder="1" applyAlignment="1">
      <alignment horizontal="center" textRotation="90"/>
    </xf>
    <xf numFmtId="0" fontId="12" fillId="0" borderId="181" xfId="0" applyFont="1" applyBorder="1" applyAlignment="1">
      <alignment horizontal="center" textRotation="90"/>
    </xf>
    <xf numFmtId="0" fontId="12"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5" fillId="33" borderId="12" xfId="1" applyNumberFormat="1" applyFont="1" applyFill="1" applyBorder="1"/>
    <xf numFmtId="164" fontId="75" fillId="34" borderId="13" xfId="2" applyNumberFormat="1" applyFont="1" applyFill="1" applyBorder="1"/>
    <xf numFmtId="167" fontId="75"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6" fillId="45" borderId="14" xfId="1" applyNumberFormat="1" applyFont="1" applyFill="1" applyBorder="1"/>
    <xf numFmtId="164" fontId="76" fillId="34" borderId="16" xfId="2" applyNumberFormat="1" applyFont="1" applyFill="1" applyBorder="1"/>
    <xf numFmtId="0" fontId="87" fillId="0" borderId="0" xfId="0" applyFont="1"/>
    <xf numFmtId="0" fontId="0" fillId="0" borderId="190" xfId="0" applyBorder="1"/>
    <xf numFmtId="0" fontId="0" fillId="0" borderId="191" xfId="0" applyBorder="1"/>
    <xf numFmtId="0" fontId="7" fillId="0" borderId="10" xfId="3" applyFont="1" applyBorder="1"/>
    <xf numFmtId="0" fontId="6" fillId="0" borderId="0" xfId="3" applyFont="1"/>
    <xf numFmtId="0" fontId="5" fillId="0" borderId="10" xfId="3" applyFont="1" applyBorder="1"/>
    <xf numFmtId="0" fontId="4" fillId="0" borderId="0" xfId="3" applyFont="1"/>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0" fontId="72" fillId="0" borderId="95" xfId="3" applyFont="1" applyBorder="1" applyAlignment="1">
      <alignment horizontal="center" vertical="center"/>
    </xf>
    <xf numFmtId="0" fontId="72" fillId="0" borderId="192" xfId="3" applyFont="1" applyBorder="1" applyAlignment="1">
      <alignment horizontal="center" vertical="center"/>
    </xf>
    <xf numFmtId="0" fontId="69" fillId="42" borderId="23" xfId="3" applyFont="1" applyFill="1" applyBorder="1" applyAlignment="1">
      <alignment vertical="center"/>
    </xf>
    <xf numFmtId="164" fontId="24" fillId="43" borderId="193" xfId="5" applyNumberFormat="1" applyFont="1" applyFill="1" applyBorder="1" applyAlignment="1">
      <alignment horizontal="center" vertical="center"/>
    </xf>
    <xf numFmtId="164" fontId="24" fillId="43" borderId="194" xfId="5" applyNumberFormat="1" applyFont="1" applyFill="1" applyBorder="1" applyAlignment="1">
      <alignment horizontal="center" vertical="center"/>
    </xf>
    <xf numFmtId="164" fontId="24" fillId="43" borderId="195" xfId="5" applyNumberFormat="1" applyFont="1" applyFill="1" applyBorder="1" applyAlignment="1">
      <alignment horizontal="center" vertical="center"/>
    </xf>
    <xf numFmtId="164" fontId="24" fillId="42" borderId="192" xfId="5" applyNumberFormat="1" applyFont="1" applyFill="1" applyBorder="1" applyAlignment="1">
      <alignment horizontal="center" vertical="center"/>
    </xf>
    <xf numFmtId="164" fontId="24" fillId="44" borderId="192" xfId="5" applyNumberFormat="1" applyFont="1" applyFill="1" applyBorder="1" applyAlignment="1">
      <alignment horizontal="center" vertical="center"/>
    </xf>
    <xf numFmtId="0" fontId="3" fillId="0" borderId="0" xfId="3" applyFont="1"/>
    <xf numFmtId="0" fontId="0" fillId="0" borderId="130" xfId="0" applyBorder="1"/>
    <xf numFmtId="0" fontId="0" fillId="0" borderId="75" xfId="0" applyBorder="1"/>
    <xf numFmtId="0" fontId="0" fillId="0" borderId="196" xfId="0" applyBorder="1"/>
    <xf numFmtId="0" fontId="2" fillId="0" borderId="0" xfId="3" applyFont="1"/>
    <xf numFmtId="0" fontId="89" fillId="33" borderId="94" xfId="3" applyFont="1" applyFill="1" applyBorder="1" applyAlignment="1">
      <alignment horizontal="center" vertical="center" textRotation="90" wrapText="1"/>
    </xf>
    <xf numFmtId="0" fontId="89" fillId="33" borderId="188" xfId="3" applyFont="1" applyFill="1" applyBorder="1" applyAlignment="1">
      <alignment horizontal="center" vertical="center" textRotation="90" wrapText="1"/>
    </xf>
    <xf numFmtId="0" fontId="89" fillId="33" borderId="189" xfId="3" applyFont="1" applyFill="1" applyBorder="1" applyAlignment="1">
      <alignment horizontal="center" vertical="center" textRotation="90" wrapText="1"/>
    </xf>
    <xf numFmtId="0" fontId="72" fillId="0" borderId="95" xfId="3" applyFont="1" applyBorder="1" applyAlignment="1">
      <alignment horizontal="center" vertical="center"/>
    </xf>
    <xf numFmtId="0" fontId="72" fillId="0" borderId="101" xfId="3" applyFont="1" applyBorder="1" applyAlignment="1">
      <alignment horizontal="center" vertical="center"/>
    </xf>
    <xf numFmtId="0" fontId="72" fillId="0" borderId="113" xfId="3" applyFont="1" applyBorder="1" applyAlignment="1">
      <alignment horizontal="center" vertical="center"/>
    </xf>
    <xf numFmtId="0" fontId="71" fillId="34" borderId="94" xfId="3" applyFont="1" applyFill="1" applyBorder="1" applyAlignment="1">
      <alignment horizontal="center" vertical="center" textRotation="90"/>
    </xf>
    <xf numFmtId="0" fontId="71" fillId="34" borderId="188" xfId="3" applyFont="1" applyFill="1" applyBorder="1" applyAlignment="1">
      <alignment horizontal="center" vertical="center" textRotation="90"/>
    </xf>
    <xf numFmtId="0" fontId="71" fillId="34" borderId="189" xfId="3" applyFont="1" applyFill="1" applyBorder="1" applyAlignment="1">
      <alignment horizontal="center" vertical="center" textRotation="90"/>
    </xf>
    <xf numFmtId="0" fontId="71" fillId="33" borderId="95" xfId="3" applyFont="1" applyFill="1" applyBorder="1" applyAlignment="1">
      <alignment horizontal="center" vertical="center" textRotation="90"/>
    </xf>
    <xf numFmtId="0" fontId="71" fillId="33" borderId="101" xfId="3" applyFont="1" applyFill="1" applyBorder="1" applyAlignment="1">
      <alignment horizontal="center" vertical="center" textRotation="90"/>
    </xf>
    <xf numFmtId="0" fontId="71" fillId="33" borderId="113" xfId="3" applyFont="1" applyFill="1" applyBorder="1" applyAlignment="1">
      <alignment horizontal="center" vertical="center" textRotation="90"/>
    </xf>
    <xf numFmtId="0" fontId="74" fillId="34" borderId="95" xfId="3" applyFont="1" applyFill="1" applyBorder="1" applyAlignment="1">
      <alignment horizontal="center" vertical="center" textRotation="90"/>
    </xf>
    <xf numFmtId="0" fontId="74" fillId="34" borderId="101" xfId="3" applyFont="1" applyFill="1" applyBorder="1" applyAlignment="1">
      <alignment horizontal="center" vertical="center" textRotation="90"/>
    </xf>
    <xf numFmtId="0" fontId="74" fillId="34" borderId="113" xfId="3" applyFont="1" applyFill="1" applyBorder="1" applyAlignment="1">
      <alignment horizontal="center" vertical="center" textRotation="90"/>
    </xf>
    <xf numFmtId="0" fontId="71" fillId="33" borderId="94" xfId="3" applyFont="1" applyFill="1" applyBorder="1" applyAlignment="1">
      <alignment horizontal="center" vertical="center" textRotation="90"/>
    </xf>
    <xf numFmtId="0" fontId="71" fillId="33" borderId="188" xfId="3" applyFont="1" applyFill="1" applyBorder="1" applyAlignment="1">
      <alignment horizontal="center" vertical="center" textRotation="90"/>
    </xf>
    <xf numFmtId="0" fontId="71" fillId="33" borderId="189" xfId="3" applyFont="1" applyFill="1" applyBorder="1" applyAlignment="1">
      <alignment horizontal="center" vertical="center" textRotation="90"/>
    </xf>
    <xf numFmtId="0" fontId="72" fillId="0" borderId="94" xfId="3" applyFont="1" applyBorder="1" applyAlignment="1">
      <alignment horizontal="center" vertical="center"/>
    </xf>
    <xf numFmtId="0" fontId="72" fillId="0" borderId="188" xfId="3" applyFont="1" applyBorder="1" applyAlignment="1">
      <alignment horizontal="center" vertical="center"/>
    </xf>
    <xf numFmtId="0" fontId="72" fillId="0" borderId="189" xfId="3" applyFont="1" applyBorder="1" applyAlignment="1">
      <alignment horizontal="center" vertical="center"/>
    </xf>
    <xf numFmtId="0" fontId="15" fillId="37" borderId="33" xfId="3" applyFont="1" applyFill="1" applyBorder="1" applyAlignment="1">
      <alignment horizontal="center" vertical="center"/>
    </xf>
    <xf numFmtId="0" fontId="15" fillId="37" borderId="34" xfId="3" applyFont="1" applyFill="1" applyBorder="1" applyAlignment="1">
      <alignment horizontal="center" vertical="center"/>
    </xf>
    <xf numFmtId="0" fontId="15" fillId="37" borderId="35" xfId="3" applyFont="1" applyFill="1" applyBorder="1" applyAlignment="1">
      <alignment horizontal="center" vertical="center"/>
    </xf>
    <xf numFmtId="9" fontId="25" fillId="0" borderId="65" xfId="5" applyFont="1" applyFill="1" applyBorder="1" applyAlignment="1">
      <alignment horizontal="center" vertical="center" wrapText="1"/>
    </xf>
    <xf numFmtId="0" fontId="25" fillId="0" borderId="66" xfId="5" applyNumberFormat="1" applyFont="1" applyFill="1" applyBorder="1" applyAlignment="1">
      <alignment horizontal="center" vertical="center" wrapText="1"/>
    </xf>
    <xf numFmtId="0" fontId="25" fillId="0" borderId="67" xfId="5" applyNumberFormat="1" applyFont="1" applyFill="1" applyBorder="1" applyAlignment="1">
      <alignment horizontal="center" vertical="center" wrapText="1"/>
    </xf>
    <xf numFmtId="0" fontId="14" fillId="0" borderId="183" xfId="3" applyFont="1" applyBorder="1" applyAlignment="1">
      <alignment horizontal="center" vertical="center"/>
    </xf>
    <xf numFmtId="0" fontId="25" fillId="0" borderId="65" xfId="5" applyNumberFormat="1" applyFont="1" applyFill="1" applyBorder="1" applyAlignment="1">
      <alignment horizontal="center" vertical="center" wrapText="1"/>
    </xf>
    <xf numFmtId="0" fontId="59" fillId="0" borderId="178" xfId="3" applyFont="1" applyBorder="1" applyAlignment="1">
      <alignment horizontal="center" vertical="center" wrapText="1"/>
    </xf>
    <xf numFmtId="0" fontId="59" fillId="0" borderId="72" xfId="3" applyFont="1" applyBorder="1" applyAlignment="1">
      <alignment horizontal="center" vertical="center" wrapText="1"/>
    </xf>
    <xf numFmtId="0" fontId="79" fillId="34" borderId="22" xfId="3" applyFont="1" applyFill="1" applyBorder="1" applyAlignment="1">
      <alignment horizontal="center" vertical="center" wrapText="1"/>
    </xf>
    <xf numFmtId="0" fontId="79" fillId="34" borderId="23" xfId="3" applyFont="1" applyFill="1" applyBorder="1" applyAlignment="1">
      <alignment horizontal="center" vertical="center" wrapText="1"/>
    </xf>
    <xf numFmtId="0" fontId="79" fillId="34" borderId="24" xfId="3" applyFont="1" applyFill="1" applyBorder="1" applyAlignment="1">
      <alignment horizontal="center" vertical="center" wrapText="1"/>
    </xf>
    <xf numFmtId="0" fontId="62" fillId="0" borderId="68" xfId="3" applyFont="1" applyBorder="1" applyAlignment="1">
      <alignment horizontal="center" vertical="center"/>
    </xf>
    <xf numFmtId="0" fontId="62" fillId="0" borderId="69" xfId="3" applyFont="1" applyBorder="1" applyAlignment="1">
      <alignment horizontal="center" vertical="center"/>
    </xf>
    <xf numFmtId="0" fontId="62" fillId="0" borderId="70" xfId="3" applyFont="1" applyBorder="1" applyAlignment="1">
      <alignment horizontal="center" vertical="center"/>
    </xf>
    <xf numFmtId="0" fontId="62" fillId="0" borderId="68" xfId="3" applyFont="1" applyBorder="1" applyAlignment="1">
      <alignment horizontal="center" vertical="center" wrapText="1"/>
    </xf>
    <xf numFmtId="0" fontId="61" fillId="0" borderId="68" xfId="3" applyFont="1" applyBorder="1" applyAlignment="1">
      <alignment horizontal="center" vertical="center" wrapText="1"/>
    </xf>
    <xf numFmtId="0" fontId="61" fillId="0" borderId="70" xfId="3" applyFont="1" applyBorder="1" applyAlignment="1">
      <alignment horizontal="center" vertical="center"/>
    </xf>
    <xf numFmtId="0" fontId="76" fillId="0" borderId="185" xfId="0" applyFont="1" applyBorder="1" applyAlignment="1">
      <alignment horizontal="center" vertical="center"/>
    </xf>
    <xf numFmtId="0" fontId="76" fillId="0" borderId="186" xfId="0" applyFont="1" applyBorder="1" applyAlignment="1">
      <alignment horizontal="center" vertical="center"/>
    </xf>
    <xf numFmtId="0" fontId="76" fillId="0" borderId="179" xfId="0" applyFont="1" applyBorder="1" applyAlignment="1">
      <alignment horizontal="center" vertical="center"/>
    </xf>
    <xf numFmtId="0" fontId="78" fillId="37" borderId="136" xfId="0" applyFont="1" applyFill="1" applyBorder="1" applyAlignment="1">
      <alignment horizontal="center" vertical="center" wrapText="1"/>
    </xf>
    <xf numFmtId="0" fontId="78" fillId="37" borderId="137" xfId="0" applyFont="1" applyFill="1" applyBorder="1" applyAlignment="1">
      <alignment horizontal="center" vertical="center" wrapText="1"/>
    </xf>
    <xf numFmtId="0" fontId="78" fillId="37" borderId="114" xfId="0" applyFont="1" applyFill="1" applyBorder="1" applyAlignment="1">
      <alignment horizontal="center" vertical="center" wrapText="1"/>
    </xf>
    <xf numFmtId="0" fontId="78" fillId="37" borderId="135" xfId="0" applyFont="1" applyFill="1" applyBorder="1" applyAlignment="1">
      <alignment horizontal="center" vertical="center" wrapText="1"/>
    </xf>
    <xf numFmtId="0" fontId="77" fillId="37" borderId="22" xfId="0" applyFont="1" applyFill="1" applyBorder="1" applyAlignment="1">
      <alignment horizontal="center"/>
    </xf>
    <xf numFmtId="0" fontId="77" fillId="37" borderId="23" xfId="0" applyFont="1" applyFill="1" applyBorder="1" applyAlignment="1">
      <alignment horizontal="center"/>
    </xf>
    <xf numFmtId="0" fontId="77" fillId="37" borderId="159" xfId="0" applyFont="1" applyFill="1" applyBorder="1" applyAlignment="1">
      <alignment horizontal="center"/>
    </xf>
    <xf numFmtId="0" fontId="77" fillId="37" borderId="187" xfId="0" applyFont="1" applyFill="1" applyBorder="1" applyAlignment="1">
      <alignment horizontal="center"/>
    </xf>
    <xf numFmtId="0" fontId="77" fillId="37" borderId="24" xfId="0" applyFont="1" applyFill="1" applyBorder="1" applyAlignment="1">
      <alignment horizontal="center"/>
    </xf>
    <xf numFmtId="0" fontId="77" fillId="37" borderId="153" xfId="0" applyFont="1" applyFill="1" applyBorder="1" applyAlignment="1">
      <alignment horizontal="center"/>
    </xf>
    <xf numFmtId="0" fontId="77" fillId="37" borderId="166" xfId="0" applyFont="1" applyFill="1" applyBorder="1" applyAlignment="1">
      <alignment horizontal="center"/>
    </xf>
    <xf numFmtId="0" fontId="77" fillId="37" borderId="167" xfId="0" applyFont="1" applyFill="1" applyBorder="1" applyAlignment="1">
      <alignment horizontal="center"/>
    </xf>
    <xf numFmtId="0" fontId="76" fillId="0" borderId="130" xfId="0" applyFont="1" applyBorder="1" applyAlignment="1">
      <alignment horizontal="center" vertical="center"/>
    </xf>
    <xf numFmtId="0" fontId="76" fillId="0" borderId="12" xfId="0" applyFont="1" applyBorder="1" applyAlignment="1">
      <alignment horizontal="center" vertical="center"/>
    </xf>
    <xf numFmtId="0" fontId="76" fillId="0" borderId="14" xfId="0" applyFont="1" applyBorder="1" applyAlignment="1">
      <alignment horizontal="center" vertical="center"/>
    </xf>
    <xf numFmtId="0" fontId="78" fillId="47" borderId="136" xfId="0" applyFont="1" applyFill="1" applyBorder="1" applyAlignment="1">
      <alignment horizontal="center" vertical="center" wrapText="1"/>
    </xf>
    <xf numFmtId="0" fontId="78" fillId="47" borderId="137" xfId="0" applyFont="1" applyFill="1" applyBorder="1" applyAlignment="1">
      <alignment horizontal="center" vertical="center" wrapText="1"/>
    </xf>
    <xf numFmtId="0" fontId="78" fillId="47" borderId="114" xfId="0" applyFont="1" applyFill="1" applyBorder="1" applyAlignment="1">
      <alignment horizontal="center" vertical="center" wrapText="1"/>
    </xf>
    <xf numFmtId="0" fontId="78" fillId="47" borderId="135" xfId="0" applyFont="1" applyFill="1" applyBorder="1" applyAlignment="1">
      <alignment horizontal="center" vertical="center" wrapText="1"/>
    </xf>
    <xf numFmtId="0" fontId="77" fillId="47" borderId="22" xfId="0" applyFont="1" applyFill="1" applyBorder="1" applyAlignment="1">
      <alignment horizontal="center"/>
    </xf>
    <xf numFmtId="0" fontId="77" fillId="47" borderId="23" xfId="0" applyFont="1" applyFill="1" applyBorder="1" applyAlignment="1">
      <alignment horizontal="center"/>
    </xf>
    <xf numFmtId="0" fontId="77" fillId="47" borderId="159" xfId="0" applyFont="1" applyFill="1" applyBorder="1" applyAlignment="1">
      <alignment horizontal="center"/>
    </xf>
    <xf numFmtId="0" fontId="77" fillId="47" borderId="24" xfId="0" applyFont="1" applyFill="1" applyBorder="1" applyAlignment="1">
      <alignment horizontal="center"/>
    </xf>
    <xf numFmtId="0" fontId="62" fillId="33" borderId="19" xfId="0" applyFont="1" applyFill="1" applyBorder="1" applyAlignment="1">
      <alignment horizontal="center" vertical="center"/>
    </xf>
    <xf numFmtId="0" fontId="62" fillId="33" borderId="20" xfId="0" applyFont="1" applyFill="1" applyBorder="1" applyAlignment="1">
      <alignment horizontal="center" vertical="center"/>
    </xf>
    <xf numFmtId="0" fontId="62" fillId="33" borderId="21" xfId="0" applyFont="1" applyFill="1" applyBorder="1" applyAlignment="1">
      <alignment horizontal="center" vertical="center"/>
    </xf>
    <xf numFmtId="0" fontId="78" fillId="46" borderId="136" xfId="0" applyFont="1" applyFill="1" applyBorder="1" applyAlignment="1">
      <alignment horizontal="center" vertical="center" wrapText="1"/>
    </xf>
    <xf numFmtId="0" fontId="78" fillId="46" borderId="184" xfId="0" applyFont="1" applyFill="1" applyBorder="1" applyAlignment="1">
      <alignment horizontal="center" vertical="center" wrapText="1"/>
    </xf>
    <xf numFmtId="0" fontId="78" fillId="46" borderId="114" xfId="0" applyFont="1" applyFill="1" applyBorder="1" applyAlignment="1">
      <alignment horizontal="center" vertical="center" wrapText="1"/>
    </xf>
    <xf numFmtId="0" fontId="78"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525609</xdr:colOff>
      <xdr:row>35</xdr:row>
      <xdr:rowOff>16871</xdr:rowOff>
    </xdr:to>
    <xdr:pic>
      <xdr:nvPicPr>
        <xdr:cNvPr id="2" name="Picture 1">
          <a:extLst>
            <a:ext uri="{FF2B5EF4-FFF2-40B4-BE49-F238E27FC236}">
              <a16:creationId xmlns:a16="http://schemas.microsoft.com/office/drawing/2014/main" id="{EEE63B7A-A9B9-B9F1-B04C-096944E0BEB6}"/>
            </a:ext>
          </a:extLst>
        </xdr:cNvPr>
        <xdr:cNvPicPr>
          <a:picLocks noChangeAspect="1"/>
        </xdr:cNvPicPr>
      </xdr:nvPicPr>
      <xdr:blipFill>
        <a:blip xmlns:r="http://schemas.openxmlformats.org/officeDocument/2006/relationships" r:embed="rId1"/>
        <a:stretch>
          <a:fillRect/>
        </a:stretch>
      </xdr:blipFill>
      <xdr:spPr>
        <a:xfrm>
          <a:off x="0" y="733425"/>
          <a:ext cx="15613209" cy="5627096"/>
        </a:xfrm>
        <a:prstGeom prst="rect">
          <a:avLst/>
        </a:prstGeom>
      </xdr:spPr>
    </xdr:pic>
    <xdr:clientData/>
  </xdr:twoCellAnchor>
  <xdr:twoCellAnchor editAs="oneCell">
    <xdr:from>
      <xdr:col>0</xdr:col>
      <xdr:colOff>0</xdr:colOff>
      <xdr:row>35</xdr:row>
      <xdr:rowOff>0</xdr:rowOff>
    </xdr:from>
    <xdr:to>
      <xdr:col>22</xdr:col>
      <xdr:colOff>525609</xdr:colOff>
      <xdr:row>66</xdr:row>
      <xdr:rowOff>16871</xdr:rowOff>
    </xdr:to>
    <xdr:pic>
      <xdr:nvPicPr>
        <xdr:cNvPr id="5" name="Picture 4">
          <a:extLst>
            <a:ext uri="{FF2B5EF4-FFF2-40B4-BE49-F238E27FC236}">
              <a16:creationId xmlns:a16="http://schemas.microsoft.com/office/drawing/2014/main" id="{2A04CC64-57FC-350A-68C9-8B3F1079E8A9}"/>
            </a:ext>
          </a:extLst>
        </xdr:cNvPr>
        <xdr:cNvPicPr>
          <a:picLocks noChangeAspect="1"/>
        </xdr:cNvPicPr>
      </xdr:nvPicPr>
      <xdr:blipFill>
        <a:blip xmlns:r="http://schemas.openxmlformats.org/officeDocument/2006/relationships" r:embed="rId2"/>
        <a:stretch>
          <a:fillRect/>
        </a:stretch>
      </xdr:blipFill>
      <xdr:spPr>
        <a:xfrm>
          <a:off x="0" y="6343650"/>
          <a:ext cx="15613209" cy="5627096"/>
        </a:xfrm>
        <a:prstGeom prst="rect">
          <a:avLst/>
        </a:prstGeom>
      </xdr:spPr>
    </xdr:pic>
    <xdr:clientData/>
  </xdr:twoCellAnchor>
  <xdr:twoCellAnchor editAs="oneCell">
    <xdr:from>
      <xdr:col>0</xdr:col>
      <xdr:colOff>0</xdr:colOff>
      <xdr:row>97</xdr:row>
      <xdr:rowOff>0</xdr:rowOff>
    </xdr:from>
    <xdr:to>
      <xdr:col>22</xdr:col>
      <xdr:colOff>525609</xdr:colOff>
      <xdr:row>128</xdr:row>
      <xdr:rowOff>16871</xdr:rowOff>
    </xdr:to>
    <xdr:pic>
      <xdr:nvPicPr>
        <xdr:cNvPr id="6" name="Picture 5">
          <a:extLst>
            <a:ext uri="{FF2B5EF4-FFF2-40B4-BE49-F238E27FC236}">
              <a16:creationId xmlns:a16="http://schemas.microsoft.com/office/drawing/2014/main" id="{B3C57AC3-6D76-A87F-BDB2-2D127FFFFCF3}"/>
            </a:ext>
          </a:extLst>
        </xdr:cNvPr>
        <xdr:cNvPicPr>
          <a:picLocks noChangeAspect="1"/>
        </xdr:cNvPicPr>
      </xdr:nvPicPr>
      <xdr:blipFill>
        <a:blip xmlns:r="http://schemas.openxmlformats.org/officeDocument/2006/relationships" r:embed="rId3"/>
        <a:stretch>
          <a:fillRect/>
        </a:stretch>
      </xdr:blipFill>
      <xdr:spPr>
        <a:xfrm>
          <a:off x="0" y="17564100"/>
          <a:ext cx="15613209" cy="5627096"/>
        </a:xfrm>
        <a:prstGeom prst="rect">
          <a:avLst/>
        </a:prstGeom>
      </xdr:spPr>
    </xdr:pic>
    <xdr:clientData/>
  </xdr:twoCellAnchor>
  <xdr:twoCellAnchor editAs="oneCell">
    <xdr:from>
      <xdr:col>0</xdr:col>
      <xdr:colOff>0</xdr:colOff>
      <xdr:row>66</xdr:row>
      <xdr:rowOff>0</xdr:rowOff>
    </xdr:from>
    <xdr:to>
      <xdr:col>22</xdr:col>
      <xdr:colOff>525609</xdr:colOff>
      <xdr:row>97</xdr:row>
      <xdr:rowOff>16871</xdr:rowOff>
    </xdr:to>
    <xdr:pic>
      <xdr:nvPicPr>
        <xdr:cNvPr id="10" name="Picture 9">
          <a:extLst>
            <a:ext uri="{FF2B5EF4-FFF2-40B4-BE49-F238E27FC236}">
              <a16:creationId xmlns:a16="http://schemas.microsoft.com/office/drawing/2014/main" id="{61F20D3C-CB9C-A77B-9392-4ACE4620DC1B}"/>
            </a:ext>
          </a:extLst>
        </xdr:cNvPr>
        <xdr:cNvPicPr>
          <a:picLocks noChangeAspect="1"/>
        </xdr:cNvPicPr>
      </xdr:nvPicPr>
      <xdr:blipFill>
        <a:blip xmlns:r="http://schemas.openxmlformats.org/officeDocument/2006/relationships" r:embed="rId4"/>
        <a:stretch>
          <a:fillRect/>
        </a:stretch>
      </xdr:blipFill>
      <xdr:spPr>
        <a:xfrm>
          <a:off x="0" y="11953875"/>
          <a:ext cx="15613209"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203"/>
  <sheetViews>
    <sheetView showGridLines="0" tabSelected="1" topLeftCell="A162" workbookViewId="0">
      <selection activeCell="E165" sqref="E165"/>
    </sheetView>
  </sheetViews>
  <sheetFormatPr defaultColWidth="8" defaultRowHeight="14.5"/>
  <cols>
    <col min="1" max="1" width="1.08203125" style="1" customWidth="1"/>
    <col min="2" max="3" width="8" style="1"/>
    <col min="4" max="4" width="17.08203125" style="1" bestFit="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76" t="s">
        <v>0</v>
      </c>
      <c r="C4" s="370"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77"/>
      <c r="C5" s="371"/>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77"/>
      <c r="C6" s="372"/>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77"/>
      <c r="C7" s="101"/>
      <c r="D7" s="101"/>
      <c r="E7" s="101"/>
      <c r="F7" s="101"/>
      <c r="G7" s="101"/>
      <c r="H7" s="101"/>
      <c r="I7" s="101"/>
      <c r="J7" s="101"/>
      <c r="K7" s="101"/>
      <c r="L7" s="101"/>
      <c r="M7" s="101"/>
      <c r="N7" s="101"/>
      <c r="O7" s="101"/>
      <c r="P7" s="101"/>
      <c r="Q7" s="101"/>
      <c r="R7" s="101"/>
      <c r="S7" s="101"/>
      <c r="T7" s="101"/>
      <c r="U7" s="125"/>
    </row>
    <row r="8" spans="2:21" ht="20.5" customHeight="1">
      <c r="B8" s="377"/>
      <c r="C8" s="370"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77"/>
      <c r="C9" s="371"/>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77"/>
      <c r="C10" s="372"/>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77"/>
      <c r="C11" s="101"/>
      <c r="D11" s="101"/>
      <c r="E11" s="101"/>
      <c r="F11" s="101"/>
      <c r="G11" s="101"/>
      <c r="H11" s="101"/>
      <c r="I11" s="101"/>
      <c r="J11" s="101"/>
      <c r="K11" s="101"/>
      <c r="L11" s="101"/>
      <c r="M11" s="101"/>
      <c r="N11" s="101"/>
      <c r="O11" s="101"/>
      <c r="P11" s="101"/>
      <c r="Q11" s="101"/>
      <c r="R11" s="101"/>
      <c r="S11" s="101"/>
      <c r="T11" s="101"/>
      <c r="U11" s="125"/>
    </row>
    <row r="12" spans="2:21" ht="20.5" customHeight="1">
      <c r="B12" s="377"/>
      <c r="C12" s="370"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77"/>
      <c r="C13" s="371"/>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78"/>
      <c r="C14" s="372"/>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76" t="s">
        <v>0</v>
      </c>
      <c r="C19" s="370"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77"/>
      <c r="C20" s="371"/>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77"/>
      <c r="C21" s="372"/>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77"/>
      <c r="C22" s="101"/>
      <c r="D22" s="101"/>
      <c r="E22" s="101"/>
      <c r="F22" s="101"/>
      <c r="G22" s="101"/>
      <c r="H22" s="101"/>
      <c r="I22" s="101"/>
      <c r="J22" s="101"/>
      <c r="K22" s="101"/>
      <c r="L22" s="101"/>
      <c r="M22" s="101"/>
      <c r="N22" s="101"/>
      <c r="O22" s="101"/>
      <c r="P22" s="101"/>
      <c r="Q22" s="101"/>
      <c r="R22" s="101"/>
      <c r="S22" s="101"/>
      <c r="T22" s="101"/>
      <c r="U22" s="125"/>
    </row>
    <row r="23" spans="2:21" ht="20.5" customHeight="1">
      <c r="B23" s="377"/>
      <c r="C23" s="370"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77"/>
      <c r="C24" s="371"/>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77"/>
      <c r="C25" s="372"/>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77"/>
      <c r="C26" s="101"/>
      <c r="D26" s="101"/>
      <c r="E26" s="101"/>
      <c r="F26" s="101"/>
      <c r="G26" s="101"/>
      <c r="H26" s="101"/>
      <c r="I26" s="101"/>
      <c r="J26" s="101"/>
      <c r="K26" s="101"/>
      <c r="L26" s="101"/>
      <c r="M26" s="101"/>
      <c r="N26" s="101"/>
      <c r="O26" s="101"/>
      <c r="P26" s="101"/>
      <c r="Q26" s="101"/>
      <c r="R26" s="101"/>
      <c r="S26" s="101"/>
      <c r="T26" s="101"/>
      <c r="U26" s="125"/>
    </row>
    <row r="27" spans="2:21" ht="20.5" customHeight="1">
      <c r="B27" s="377"/>
      <c r="C27" s="370"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77"/>
      <c r="C28" s="371"/>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78"/>
      <c r="C29" s="372"/>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79" t="s">
        <v>9</v>
      </c>
      <c r="C31" s="370"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80"/>
      <c r="C32" s="371"/>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81"/>
      <c r="C33" s="372"/>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76" t="s">
        <v>0</v>
      </c>
      <c r="C38" s="370"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77"/>
      <c r="C39" s="371"/>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77"/>
      <c r="C40" s="372"/>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77"/>
      <c r="C41" s="101"/>
      <c r="D41" s="101"/>
      <c r="E41" s="101"/>
      <c r="F41" s="101"/>
      <c r="G41" s="101"/>
      <c r="H41" s="101"/>
      <c r="I41" s="101"/>
      <c r="J41" s="101"/>
      <c r="K41" s="101"/>
      <c r="L41" s="101"/>
      <c r="M41" s="101"/>
      <c r="N41" s="101"/>
      <c r="O41" s="101"/>
      <c r="P41" s="101"/>
      <c r="Q41" s="101"/>
      <c r="R41" s="101"/>
      <c r="S41" s="101"/>
      <c r="T41" s="101"/>
      <c r="U41" s="125"/>
    </row>
    <row r="42" spans="2:21" ht="20.5" customHeight="1">
      <c r="B42" s="377"/>
      <c r="C42" s="370"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77"/>
      <c r="C43" s="371"/>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77"/>
      <c r="C44" s="372"/>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77"/>
      <c r="C45" s="101"/>
      <c r="D45" s="101"/>
      <c r="E45" s="101"/>
      <c r="F45" s="101"/>
      <c r="G45" s="101"/>
      <c r="H45" s="101"/>
      <c r="I45" s="101"/>
      <c r="J45" s="101"/>
      <c r="K45" s="101"/>
      <c r="L45" s="101"/>
      <c r="M45" s="101"/>
      <c r="N45" s="101"/>
      <c r="O45" s="101"/>
      <c r="P45" s="101"/>
      <c r="Q45" s="101"/>
      <c r="R45" s="101"/>
      <c r="S45" s="101"/>
      <c r="T45" s="101"/>
      <c r="U45" s="125"/>
    </row>
    <row r="46" spans="2:21" ht="20.5" customHeight="1">
      <c r="B46" s="377"/>
      <c r="C46" s="370"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77"/>
      <c r="C47" s="371"/>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78"/>
      <c r="C48" s="372"/>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79" t="s">
        <v>9</v>
      </c>
      <c r="C50" s="370"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80"/>
      <c r="C51" s="371"/>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81"/>
      <c r="C52" s="372"/>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76" t="s">
        <v>0</v>
      </c>
      <c r="C57" s="370"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77"/>
      <c r="C58" s="371"/>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77"/>
      <c r="C59" s="372"/>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77"/>
      <c r="C60" s="101"/>
      <c r="D60" s="101"/>
      <c r="E60" s="101"/>
      <c r="F60" s="101"/>
      <c r="G60" s="101"/>
      <c r="H60" s="101"/>
      <c r="I60" s="101"/>
      <c r="J60" s="101"/>
      <c r="K60" s="101"/>
      <c r="L60" s="101"/>
      <c r="M60" s="101"/>
      <c r="N60" s="101"/>
      <c r="O60" s="101"/>
      <c r="P60" s="101"/>
      <c r="Q60" s="101"/>
      <c r="R60" s="101"/>
      <c r="S60" s="101"/>
      <c r="T60" s="101"/>
      <c r="U60" s="125"/>
    </row>
    <row r="61" spans="2:21" ht="20.5" customHeight="1">
      <c r="B61" s="377"/>
      <c r="C61" s="370"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77"/>
      <c r="C62" s="371"/>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77"/>
      <c r="C63" s="372"/>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77"/>
      <c r="C64" s="101"/>
      <c r="D64" s="101"/>
      <c r="E64" s="101"/>
      <c r="F64" s="101"/>
      <c r="G64" s="101"/>
      <c r="H64" s="101"/>
      <c r="I64" s="101"/>
      <c r="J64" s="101"/>
      <c r="K64" s="101"/>
      <c r="L64" s="101"/>
      <c r="M64" s="101"/>
      <c r="N64" s="101"/>
      <c r="O64" s="101"/>
      <c r="P64" s="101"/>
      <c r="Q64" s="101"/>
      <c r="R64" s="101"/>
      <c r="S64" s="101"/>
      <c r="T64" s="101"/>
      <c r="U64" s="125"/>
    </row>
    <row r="65" spans="2:21" ht="20.5" customHeight="1">
      <c r="B65" s="377"/>
      <c r="C65" s="370"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77"/>
      <c r="C66" s="371"/>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78"/>
      <c r="C67" s="372"/>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79" t="s">
        <v>9</v>
      </c>
      <c r="C69" s="370"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80"/>
      <c r="C70" s="371"/>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81"/>
      <c r="C71" s="372"/>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76" t="s">
        <v>0</v>
      </c>
      <c r="C76" s="370"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77"/>
      <c r="C77" s="371"/>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77"/>
      <c r="C78" s="372"/>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77"/>
      <c r="C79" s="101"/>
      <c r="D79" s="101"/>
      <c r="E79" s="101"/>
      <c r="F79" s="101"/>
      <c r="G79" s="101"/>
      <c r="H79" s="101"/>
      <c r="I79" s="101"/>
      <c r="J79" s="101"/>
      <c r="K79" s="101"/>
      <c r="L79" s="101"/>
      <c r="M79" s="101"/>
      <c r="N79" s="101"/>
      <c r="O79" s="101"/>
      <c r="P79" s="101"/>
      <c r="Q79" s="101"/>
      <c r="R79" s="101"/>
      <c r="S79" s="101"/>
      <c r="T79" s="101"/>
      <c r="U79" s="125"/>
    </row>
    <row r="80" spans="2:21" ht="20.5" customHeight="1">
      <c r="B80" s="377"/>
      <c r="C80" s="370"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77"/>
      <c r="C81" s="371"/>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77"/>
      <c r="C82" s="372"/>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77"/>
      <c r="C83" s="101"/>
      <c r="D83" s="101"/>
      <c r="E83" s="101"/>
      <c r="F83" s="101"/>
      <c r="G83" s="101"/>
      <c r="H83" s="101"/>
      <c r="I83" s="101"/>
      <c r="J83" s="101"/>
      <c r="K83" s="101"/>
      <c r="L83" s="101"/>
      <c r="M83" s="101"/>
      <c r="N83" s="101"/>
      <c r="O83" s="101"/>
      <c r="P83" s="101"/>
      <c r="Q83" s="101"/>
      <c r="R83" s="101"/>
      <c r="S83" s="101"/>
      <c r="T83" s="101"/>
      <c r="U83" s="125"/>
    </row>
    <row r="84" spans="2:21" ht="20.5" customHeight="1">
      <c r="B84" s="377"/>
      <c r="C84" s="370"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77"/>
      <c r="C85" s="371"/>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78"/>
      <c r="C86" s="372"/>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79" t="s">
        <v>9</v>
      </c>
      <c r="C88" s="370"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80"/>
      <c r="C89" s="371"/>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81"/>
      <c r="C90" s="372"/>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1" spans="2:21" ht="6.75" customHeight="1" thickBot="1">
      <c r="B91" s="101"/>
      <c r="C91" s="101"/>
      <c r="D91" s="101"/>
      <c r="E91" s="101"/>
      <c r="F91" s="101"/>
      <c r="G91" s="101"/>
      <c r="H91" s="101"/>
      <c r="I91" s="101"/>
      <c r="J91" s="101"/>
      <c r="K91" s="101"/>
      <c r="L91" s="101"/>
      <c r="M91" s="101"/>
      <c r="N91" s="101"/>
      <c r="O91" s="101"/>
      <c r="P91" s="101"/>
      <c r="Q91" s="101"/>
      <c r="R91" s="101"/>
      <c r="S91" s="101"/>
      <c r="T91" s="101"/>
      <c r="U91" s="101"/>
    </row>
    <row r="92" spans="2:21" ht="20.5" customHeight="1">
      <c r="B92" s="367" t="s">
        <v>450</v>
      </c>
      <c r="C92" s="354" t="s">
        <v>12</v>
      </c>
      <c r="D92" s="109" t="s">
        <v>51</v>
      </c>
      <c r="E92" s="110">
        <v>7.8039086673833261E-2</v>
      </c>
      <c r="F92" s="111">
        <v>7.4304873938221619E-2</v>
      </c>
      <c r="G92" s="112">
        <v>6.2103534523618033E-2</v>
      </c>
      <c r="H92" s="113">
        <v>7.2036890871932241E-2</v>
      </c>
      <c r="I92" s="110">
        <v>5.1661034289581118E-2</v>
      </c>
      <c r="J92" s="111">
        <v>8.5516416487668834E-2</v>
      </c>
      <c r="K92" s="112">
        <v>9.7710171123023964E-2</v>
      </c>
      <c r="L92" s="113">
        <v>7.7823154405037259E-2</v>
      </c>
      <c r="M92" s="110">
        <v>4.4665495656794021E-2</v>
      </c>
      <c r="N92" s="111">
        <v>4.1209212947620824E-2</v>
      </c>
      <c r="O92" s="112">
        <v>6.2881301308418527E-2</v>
      </c>
      <c r="P92" s="113">
        <v>5.0720082798508932E-2</v>
      </c>
      <c r="Q92" s="110">
        <v>0.11146295503310849</v>
      </c>
      <c r="R92" s="111">
        <v>8.7017187135467675E-2</v>
      </c>
      <c r="S92" s="112">
        <v>7.1343941211954323E-2</v>
      </c>
      <c r="T92" s="113">
        <v>9.1309790464928098E-2</v>
      </c>
      <c r="U92" s="114">
        <v>7.6339499085126661E-2</v>
      </c>
    </row>
    <row r="93" spans="2:21" ht="6.75" customHeight="1" thickBot="1">
      <c r="B93" s="368"/>
      <c r="C93" s="101"/>
      <c r="D93" s="101"/>
      <c r="E93" s="101"/>
      <c r="F93" s="101"/>
      <c r="G93" s="101"/>
      <c r="H93" s="101"/>
      <c r="I93" s="101"/>
      <c r="J93" s="101"/>
      <c r="K93" s="101"/>
      <c r="L93" s="101"/>
      <c r="M93" s="101"/>
      <c r="N93" s="101"/>
      <c r="O93" s="101"/>
      <c r="P93" s="101"/>
      <c r="Q93" s="101"/>
      <c r="R93" s="101"/>
      <c r="S93" s="101"/>
      <c r="T93" s="101"/>
      <c r="U93" s="125"/>
    </row>
    <row r="94" spans="2:21" ht="20.5" customHeight="1">
      <c r="B94" s="368"/>
      <c r="C94" s="354" t="s">
        <v>1</v>
      </c>
      <c r="D94" s="109" t="s">
        <v>51</v>
      </c>
      <c r="E94" s="110">
        <v>7.8260169052335987E-2</v>
      </c>
      <c r="F94" s="111">
        <v>7.4410173404631935E-2</v>
      </c>
      <c r="G94" s="112">
        <v>6.4496228020921573E-2</v>
      </c>
      <c r="H94" s="113">
        <v>7.2812974320445228E-2</v>
      </c>
      <c r="I94" s="110">
        <v>5.0227075146879699E-2</v>
      </c>
      <c r="J94" s="111">
        <v>9.2780123604353684E-2</v>
      </c>
      <c r="K94" s="112">
        <v>9.261097418115867E-2</v>
      </c>
      <c r="L94" s="113">
        <v>7.8349650571275006E-2</v>
      </c>
      <c r="M94" s="110">
        <v>2.9115595032238605E-2</v>
      </c>
      <c r="N94" s="111">
        <v>3.1699857723640569E-2</v>
      </c>
      <c r="O94" s="112">
        <v>6.1406808449227718E-2</v>
      </c>
      <c r="P94" s="113">
        <v>4.2818040828045238E-2</v>
      </c>
      <c r="Q94" s="110">
        <v>0.10727642420587416</v>
      </c>
      <c r="R94" s="111">
        <v>8.2832600774350271E-2</v>
      </c>
      <c r="S94" s="112">
        <v>6.69481408906379E-2</v>
      </c>
      <c r="T94" s="113">
        <v>8.6934381339774172E-2</v>
      </c>
      <c r="U94" s="114">
        <v>7.4268509547214243E-2</v>
      </c>
    </row>
    <row r="95" spans="2:21" ht="6.75" customHeight="1" thickBot="1">
      <c r="B95" s="368"/>
      <c r="C95" s="101"/>
      <c r="D95" s="101"/>
      <c r="E95" s="101"/>
      <c r="F95" s="101"/>
      <c r="G95" s="101"/>
      <c r="H95" s="101"/>
      <c r="I95" s="101"/>
      <c r="J95" s="101"/>
      <c r="K95" s="101"/>
      <c r="L95" s="101"/>
      <c r="M95" s="101"/>
      <c r="N95" s="101"/>
      <c r="O95" s="101"/>
      <c r="P95" s="101"/>
      <c r="Q95" s="101"/>
      <c r="R95" s="101"/>
      <c r="S95" s="101"/>
      <c r="T95" s="101"/>
      <c r="U95" s="125"/>
    </row>
    <row r="96" spans="2:21" ht="20.5" customHeight="1" thickBot="1">
      <c r="B96" s="369"/>
      <c r="C96" s="355" t="s">
        <v>8</v>
      </c>
      <c r="D96" s="356" t="s">
        <v>51</v>
      </c>
      <c r="E96" s="357">
        <v>7.7240141068187967E-2</v>
      </c>
      <c r="F96" s="358">
        <v>7.3904222870641093E-2</v>
      </c>
      <c r="G96" s="359">
        <v>5.3337699036382205E-2</v>
      </c>
      <c r="H96" s="360">
        <v>6.9160167502127251E-2</v>
      </c>
      <c r="I96" s="357">
        <v>5.6759026623876385E-2</v>
      </c>
      <c r="J96" s="358">
        <v>5.9473329467418359E-2</v>
      </c>
      <c r="K96" s="359">
        <v>0.11536939473286151</v>
      </c>
      <c r="L96" s="360">
        <v>7.5960846331922446E-2</v>
      </c>
      <c r="M96" s="357">
        <v>9.4629416695731688E-2</v>
      </c>
      <c r="N96" s="358">
        <v>7.3845469471577344E-2</v>
      </c>
      <c r="O96" s="359">
        <v>6.8896750161977105E-2</v>
      </c>
      <c r="P96" s="360">
        <v>7.9062276066295997E-2</v>
      </c>
      <c r="Q96" s="357">
        <v>0.12862863529177707</v>
      </c>
      <c r="R96" s="358">
        <v>0.10536523640623684</v>
      </c>
      <c r="S96" s="359">
        <v>9.1382967755678307E-2</v>
      </c>
      <c r="T96" s="360">
        <v>0.11023740325889365</v>
      </c>
      <c r="U96" s="361">
        <v>8.4270440960204029E-2</v>
      </c>
    </row>
    <row r="99" spans="2:21" ht="19" thickBot="1">
      <c r="B99" s="101"/>
      <c r="C99" s="101"/>
      <c r="D99" s="101"/>
      <c r="E99" s="126">
        <v>2023</v>
      </c>
      <c r="F99" s="101"/>
      <c r="G99" s="101"/>
      <c r="H99" s="101"/>
      <c r="I99" s="101"/>
      <c r="J99" s="101"/>
      <c r="K99" s="101"/>
      <c r="L99" s="101"/>
      <c r="M99" s="101"/>
      <c r="N99" s="101"/>
      <c r="O99" s="101"/>
      <c r="P99" s="101"/>
      <c r="Q99" s="101"/>
      <c r="R99" s="101"/>
      <c r="S99" s="101"/>
      <c r="T99" s="101"/>
      <c r="U99" s="101"/>
    </row>
    <row r="100" spans="2:21" ht="20.5" customHeight="1" thickBot="1">
      <c r="B100" s="103"/>
      <c r="C100" s="101"/>
      <c r="D100" s="101"/>
      <c r="E100" s="104" t="s">
        <v>13</v>
      </c>
      <c r="F100" s="105" t="s">
        <v>14</v>
      </c>
      <c r="G100" s="106" t="s">
        <v>15</v>
      </c>
      <c r="H100" s="107" t="s">
        <v>16</v>
      </c>
      <c r="I100" s="104" t="s">
        <v>17</v>
      </c>
      <c r="J100" s="105" t="s">
        <v>18</v>
      </c>
      <c r="K100" s="106" t="s">
        <v>19</v>
      </c>
      <c r="L100" s="107" t="s">
        <v>20</v>
      </c>
      <c r="M100" s="104" t="s">
        <v>21</v>
      </c>
      <c r="N100" s="105" t="s">
        <v>22</v>
      </c>
      <c r="O100" s="106" t="s">
        <v>23</v>
      </c>
      <c r="P100" s="107" t="s">
        <v>24</v>
      </c>
      <c r="Q100" s="104" t="s">
        <v>25</v>
      </c>
      <c r="R100" s="105" t="s">
        <v>26</v>
      </c>
      <c r="S100" s="106" t="s">
        <v>27</v>
      </c>
      <c r="T100" s="107" t="s">
        <v>28</v>
      </c>
      <c r="U100" s="108">
        <v>2023</v>
      </c>
    </row>
    <row r="101" spans="2:21" ht="20.5" customHeight="1">
      <c r="B101" s="376" t="s">
        <v>0</v>
      </c>
      <c r="C101" s="370" t="s">
        <v>12</v>
      </c>
      <c r="D101" s="109" t="s">
        <v>51</v>
      </c>
      <c r="E101" s="110">
        <v>0.10802919512285815</v>
      </c>
      <c r="F101" s="111">
        <v>5.5742943263355223E-2</v>
      </c>
      <c r="G101" s="112">
        <v>6.8890775844249713E-2</v>
      </c>
      <c r="H101" s="113">
        <v>7.9150356837930258E-2</v>
      </c>
      <c r="I101" s="110">
        <v>7.2919833129118719E-2</v>
      </c>
      <c r="J101" s="111">
        <v>3.3049486319440179E-2</v>
      </c>
      <c r="K101" s="112">
        <v>3.6109563881594732E-2</v>
      </c>
      <c r="L101" s="113">
        <v>5.2612993866432006E-2</v>
      </c>
      <c r="M101" s="110">
        <v>0.14377734056169483</v>
      </c>
      <c r="N101" s="111">
        <v>9.944118685685234E-2</v>
      </c>
      <c r="O101" s="112">
        <v>0.13782547862699918</v>
      </c>
      <c r="P101" s="113">
        <v>0.12704145517606813</v>
      </c>
      <c r="Q101" s="110">
        <v>0.1323604548023786</v>
      </c>
      <c r="R101" s="111">
        <v>0.11709516268067963</v>
      </c>
      <c r="S101" s="112">
        <v>0.17594932697366633</v>
      </c>
      <c r="T101" s="113">
        <v>0.14758218919967245</v>
      </c>
      <c r="U101" s="114">
        <v>0.10724028487784248</v>
      </c>
    </row>
    <row r="102" spans="2:21" ht="20.5" customHeight="1">
      <c r="B102" s="377"/>
      <c r="C102" s="371"/>
      <c r="D102" s="115" t="s">
        <v>30</v>
      </c>
      <c r="E102" s="116">
        <v>4.3216860638960693E-2</v>
      </c>
      <c r="F102" s="117">
        <v>3.5557142927251317E-2</v>
      </c>
      <c r="G102" s="118">
        <v>3.7875185848759665E-2</v>
      </c>
      <c r="H102" s="119">
        <v>3.9107958214954185E-2</v>
      </c>
      <c r="I102" s="116">
        <v>4.1634276938054715E-2</v>
      </c>
      <c r="J102" s="117">
        <v>2.9101476021342491E-2</v>
      </c>
      <c r="K102" s="118">
        <v>3.089416533453071E-2</v>
      </c>
      <c r="L102" s="119">
        <v>3.546547266269378E-2</v>
      </c>
      <c r="M102" s="116">
        <v>9.4494225329363676E-2</v>
      </c>
      <c r="N102" s="117">
        <v>7.7553319440090668E-2</v>
      </c>
      <c r="O102" s="118">
        <v>8.9082889380734151E-2</v>
      </c>
      <c r="P102" s="119">
        <v>8.7054966011801557E-2</v>
      </c>
      <c r="Q102" s="116">
        <v>0.10086991728950331</v>
      </c>
      <c r="R102" s="117">
        <v>7.6783433066274151E-2</v>
      </c>
      <c r="S102" s="118">
        <v>5.8662371684102821E-2</v>
      </c>
      <c r="T102" s="119">
        <v>7.4333380931960291E-2</v>
      </c>
      <c r="U102" s="119">
        <v>6.0503250620912899E-2</v>
      </c>
    </row>
    <row r="103" spans="2:21" ht="20.5" customHeight="1" thickBot="1">
      <c r="B103" s="377"/>
      <c r="C103" s="372"/>
      <c r="D103" s="120" t="s">
        <v>31</v>
      </c>
      <c r="E103" s="121">
        <v>6.4812694950547325E-2</v>
      </c>
      <c r="F103" s="122">
        <v>2.0186002725535043E-2</v>
      </c>
      <c r="G103" s="123">
        <v>3.1015727999926124E-2</v>
      </c>
      <c r="H103" s="124">
        <v>4.0042639438431553E-2</v>
      </c>
      <c r="I103" s="121">
        <v>3.1285838264065613E-2</v>
      </c>
      <c r="J103" s="122">
        <v>3.9480361658259583E-3</v>
      </c>
      <c r="K103" s="123">
        <v>5.215386474169091E-3</v>
      </c>
      <c r="L103" s="124">
        <v>1.7147657918134825E-2</v>
      </c>
      <c r="M103" s="121">
        <v>4.9283614903195883E-2</v>
      </c>
      <c r="N103" s="122">
        <v>2.1888119661261633E-2</v>
      </c>
      <c r="O103" s="123">
        <v>4.8743106326304256E-2</v>
      </c>
      <c r="P103" s="124">
        <v>3.9986912292004809E-2</v>
      </c>
      <c r="Q103" s="121">
        <v>3.1490801572484246E-2</v>
      </c>
      <c r="R103" s="122">
        <v>4.0311904319444272E-2</v>
      </c>
      <c r="S103" s="123">
        <v>0.11728776211102823</v>
      </c>
      <c r="T103" s="124">
        <v>7.3249292438373248E-2</v>
      </c>
      <c r="U103" s="124">
        <v>4.6737376074046558E-2</v>
      </c>
    </row>
    <row r="104" spans="2:21" ht="6.75" customHeight="1" thickBot="1">
      <c r="B104" s="377"/>
      <c r="C104" s="101"/>
      <c r="D104" s="101"/>
      <c r="E104" s="101"/>
      <c r="F104" s="101"/>
      <c r="G104" s="101"/>
      <c r="H104" s="101"/>
      <c r="I104" s="101"/>
      <c r="J104" s="101"/>
      <c r="K104" s="101"/>
      <c r="L104" s="101"/>
      <c r="M104" s="101"/>
      <c r="N104" s="101"/>
      <c r="O104" s="101"/>
      <c r="P104" s="101"/>
      <c r="Q104" s="101"/>
      <c r="R104" s="101"/>
      <c r="S104" s="101"/>
      <c r="T104" s="101"/>
      <c r="U104" s="125"/>
    </row>
    <row r="105" spans="2:21" ht="20.5" customHeight="1">
      <c r="B105" s="377"/>
      <c r="C105" s="370" t="s">
        <v>1</v>
      </c>
      <c r="D105" s="109" t="s">
        <v>51</v>
      </c>
      <c r="E105" s="110">
        <v>9.9444728939771604E-2</v>
      </c>
      <c r="F105" s="111">
        <v>4.8583936855648747E-2</v>
      </c>
      <c r="G105" s="112">
        <v>6.1077661685446233E-2</v>
      </c>
      <c r="H105" s="113">
        <v>7.1084184995967095E-2</v>
      </c>
      <c r="I105" s="110">
        <v>5.9764349694082231E-2</v>
      </c>
      <c r="J105" s="111">
        <v>2.8671198522775537E-2</v>
      </c>
      <c r="K105" s="112">
        <v>3.2939358410021713E-2</v>
      </c>
      <c r="L105" s="113">
        <v>4.4271182649148651E-2</v>
      </c>
      <c r="M105" s="110">
        <v>0.11507627172015868</v>
      </c>
      <c r="N105" s="111">
        <v>7.7069842927261156E-2</v>
      </c>
      <c r="O105" s="112">
        <v>0.1113504642185881</v>
      </c>
      <c r="P105" s="113">
        <v>0.10130502718948715</v>
      </c>
      <c r="Q105" s="110">
        <v>8.8514438128729611E-2</v>
      </c>
      <c r="R105" s="111">
        <v>9.9611871165363158E-2</v>
      </c>
      <c r="S105" s="112">
        <v>0.15186178449592186</v>
      </c>
      <c r="T105" s="113">
        <v>0.12098615369750873</v>
      </c>
      <c r="U105" s="114">
        <v>8.9159025280294305E-2</v>
      </c>
    </row>
    <row r="106" spans="2:21" ht="20.5" customHeight="1">
      <c r="B106" s="377"/>
      <c r="C106" s="371"/>
      <c r="D106" s="115" t="s">
        <v>30</v>
      </c>
      <c r="E106" s="116">
        <v>3.3805329968577852E-2</v>
      </c>
      <c r="F106" s="117">
        <v>2.780355327218937E-2</v>
      </c>
      <c r="G106" s="118">
        <v>3.211304628832333E-2</v>
      </c>
      <c r="H106" s="119">
        <v>3.1377647629865862E-2</v>
      </c>
      <c r="I106" s="116">
        <v>3.1480982254755818E-2</v>
      </c>
      <c r="J106" s="117">
        <v>2.4493595110939671E-2</v>
      </c>
      <c r="K106" s="118">
        <v>2.762373655528232E-2</v>
      </c>
      <c r="L106" s="119">
        <v>2.8564123648991552E-2</v>
      </c>
      <c r="M106" s="116">
        <v>6.8468184239116492E-2</v>
      </c>
      <c r="N106" s="117">
        <v>5.4996434235685815E-2</v>
      </c>
      <c r="O106" s="118">
        <v>5.7351553190068003E-2</v>
      </c>
      <c r="P106" s="119">
        <v>6.0338705385859427E-2</v>
      </c>
      <c r="Q106" s="116">
        <v>5.287152787067162E-2</v>
      </c>
      <c r="R106" s="117">
        <v>6.0278269685606373E-2</v>
      </c>
      <c r="S106" s="118">
        <v>3.2017913008513421E-2</v>
      </c>
      <c r="T106" s="119">
        <v>4.5662919063199428E-2</v>
      </c>
      <c r="U106" s="119">
        <v>4.1997696732484713E-2</v>
      </c>
    </row>
    <row r="107" spans="2:21" ht="20.5" customHeight="1" thickBot="1">
      <c r="B107" s="377"/>
      <c r="C107" s="372"/>
      <c r="D107" s="120" t="s">
        <v>31</v>
      </c>
      <c r="E107" s="121">
        <v>6.5639519605077468E-2</v>
      </c>
      <c r="F107" s="122">
        <v>2.0780558295887399E-2</v>
      </c>
      <c r="G107" s="123">
        <v>2.896471243751858E-2</v>
      </c>
      <c r="H107" s="124">
        <v>3.9706667284577703E-2</v>
      </c>
      <c r="I107" s="121">
        <v>2.8283527752864062E-2</v>
      </c>
      <c r="J107" s="122">
        <v>4.1776258597776214E-3</v>
      </c>
      <c r="K107" s="123">
        <v>5.3156254894409167E-3</v>
      </c>
      <c r="L107" s="124">
        <v>1.5707140799250587E-2</v>
      </c>
      <c r="M107" s="121">
        <v>4.6608207704291769E-2</v>
      </c>
      <c r="N107" s="122">
        <v>2.2073576407367717E-2</v>
      </c>
      <c r="O107" s="123">
        <v>5.3999279323439016E-2</v>
      </c>
      <c r="P107" s="124">
        <v>4.0966539946549516E-2</v>
      </c>
      <c r="Q107" s="121">
        <v>3.5643100810700712E-2</v>
      </c>
      <c r="R107" s="122">
        <v>3.9333756244382415E-2</v>
      </c>
      <c r="S107" s="123">
        <v>0.11984440387247274</v>
      </c>
      <c r="T107" s="124">
        <v>7.5323570298743189E-2</v>
      </c>
      <c r="U107" s="124">
        <v>4.7161535168725552E-2</v>
      </c>
    </row>
    <row r="108" spans="2:21" ht="6.75" customHeight="1" thickBot="1">
      <c r="B108" s="377"/>
      <c r="C108" s="101"/>
      <c r="D108" s="101"/>
      <c r="E108" s="101"/>
      <c r="F108" s="101"/>
      <c r="G108" s="101"/>
      <c r="H108" s="101"/>
      <c r="I108" s="101"/>
      <c r="J108" s="101"/>
      <c r="K108" s="101"/>
      <c r="L108" s="101"/>
      <c r="M108" s="101"/>
      <c r="N108" s="101"/>
      <c r="O108" s="101"/>
      <c r="P108" s="101"/>
      <c r="Q108" s="101"/>
      <c r="R108" s="101"/>
      <c r="S108" s="101"/>
      <c r="T108" s="101"/>
      <c r="U108" s="125"/>
    </row>
    <row r="109" spans="2:21" ht="20.5" customHeight="1">
      <c r="B109" s="377"/>
      <c r="C109" s="370" t="s">
        <v>8</v>
      </c>
      <c r="D109" s="109" t="s">
        <v>51</v>
      </c>
      <c r="E109" s="110">
        <v>0.14088825927113299</v>
      </c>
      <c r="F109" s="111">
        <v>8.279282293385834E-2</v>
      </c>
      <c r="G109" s="112">
        <v>0.11084827465616283</v>
      </c>
      <c r="H109" s="113">
        <v>0.11304231922850289</v>
      </c>
      <c r="I109" s="110">
        <v>0.1309736301664656</v>
      </c>
      <c r="J109" s="111">
        <v>5.4770918966812861E-2</v>
      </c>
      <c r="K109" s="112">
        <v>5.1630626322751137E-2</v>
      </c>
      <c r="L109" s="113">
        <v>9.1605355988695139E-2</v>
      </c>
      <c r="M109" s="110">
        <v>0.28233793390523648</v>
      </c>
      <c r="N109" s="111">
        <v>0.19520568445103151</v>
      </c>
      <c r="O109" s="112">
        <v>0.2541056761344177</v>
      </c>
      <c r="P109" s="113">
        <v>0.24261693163172404</v>
      </c>
      <c r="Q109" s="110">
        <v>0.27425763891402088</v>
      </c>
      <c r="R109" s="111">
        <v>0.20749958857464601</v>
      </c>
      <c r="S109" s="112">
        <v>0.27969224529229336</v>
      </c>
      <c r="T109" s="113">
        <v>0.2595779591643797</v>
      </c>
      <c r="U109" s="114">
        <v>0.18575065196601678</v>
      </c>
    </row>
    <row r="110" spans="2:21" ht="20.5" customHeight="1">
      <c r="B110" s="377"/>
      <c r="C110" s="371"/>
      <c r="D110" s="115" t="s">
        <v>30</v>
      </c>
      <c r="E110" s="116">
        <v>7.9241708711731085E-2</v>
      </c>
      <c r="F110" s="117">
        <v>6.4853620013523114E-2</v>
      </c>
      <c r="G110" s="118">
        <v>6.881866867099358E-2</v>
      </c>
      <c r="H110" s="119">
        <v>7.1588718698412962E-2</v>
      </c>
      <c r="I110" s="116">
        <v>8.6439723405709656E-2</v>
      </c>
      <c r="J110" s="117">
        <v>5.1961959272047623E-2</v>
      </c>
      <c r="K110" s="118">
        <v>4.690591275823279E-2</v>
      </c>
      <c r="L110" s="119">
        <v>6.7724641908439062E-2</v>
      </c>
      <c r="M110" s="116">
        <v>0.22014054588133514</v>
      </c>
      <c r="N110" s="117">
        <v>0.17411205930337376</v>
      </c>
      <c r="O110" s="118">
        <v>0.22844923617497379</v>
      </c>
      <c r="P110" s="119">
        <v>0.20703061113888391</v>
      </c>
      <c r="Q110" s="116">
        <v>0.25620526624764783</v>
      </c>
      <c r="R110" s="117">
        <v>0.16213005206008588</v>
      </c>
      <c r="S110" s="118">
        <v>0.17341770226957801</v>
      </c>
      <c r="T110" s="119">
        <v>0.19506454975500734</v>
      </c>
      <c r="U110" s="119">
        <v>0.14085593960876477</v>
      </c>
    </row>
    <row r="111" spans="2:21" ht="20.5" customHeight="1" thickBot="1">
      <c r="B111" s="378"/>
      <c r="C111" s="372"/>
      <c r="D111" s="120" t="s">
        <v>31</v>
      </c>
      <c r="E111" s="121">
        <v>6.1647829042387699E-2</v>
      </c>
      <c r="F111" s="122">
        <v>1.793950988567377E-2</v>
      </c>
      <c r="G111" s="123">
        <v>4.2029963972144806E-2</v>
      </c>
      <c r="H111" s="124">
        <v>4.1454307305891162E-2</v>
      </c>
      <c r="I111" s="121">
        <v>4.4534726145768436E-2</v>
      </c>
      <c r="J111" s="122">
        <v>2.809002528637786E-3</v>
      </c>
      <c r="K111" s="123">
        <v>4.7246245885372963E-3</v>
      </c>
      <c r="L111" s="124">
        <v>2.3881107486796064E-2</v>
      </c>
      <c r="M111" s="121">
        <v>6.2199719559879192E-2</v>
      </c>
      <c r="N111" s="122">
        <v>2.1094239232249054E-2</v>
      </c>
      <c r="O111" s="123">
        <v>2.5657610514602074E-2</v>
      </c>
      <c r="P111" s="124">
        <v>3.5587664153055351E-2</v>
      </c>
      <c r="Q111" s="121">
        <v>1.8052874613755709E-2</v>
      </c>
      <c r="R111" s="122">
        <v>4.5369814329559915E-2</v>
      </c>
      <c r="S111" s="123">
        <v>0.10627653181750822</v>
      </c>
      <c r="T111" s="124">
        <v>6.4514518938990517E-2</v>
      </c>
      <c r="U111" s="124">
        <v>4.4895641207769336E-2</v>
      </c>
    </row>
    <row r="112" spans="2:21" ht="6.75" customHeight="1" thickBot="1">
      <c r="B112" s="101"/>
      <c r="C112" s="101"/>
      <c r="D112" s="101"/>
      <c r="E112" s="101"/>
      <c r="F112" s="101"/>
      <c r="G112" s="101"/>
      <c r="H112" s="101"/>
      <c r="I112" s="101"/>
      <c r="J112" s="101"/>
      <c r="K112" s="101"/>
      <c r="L112" s="101"/>
      <c r="M112" s="101"/>
      <c r="N112" s="101"/>
      <c r="O112" s="101"/>
      <c r="P112" s="101"/>
      <c r="Q112" s="101"/>
      <c r="R112" s="101"/>
      <c r="S112" s="101"/>
      <c r="T112" s="101"/>
      <c r="U112" s="101"/>
    </row>
    <row r="113" spans="2:21" ht="20.5" customHeight="1">
      <c r="B113" s="373" t="s">
        <v>9</v>
      </c>
      <c r="C113" s="370" t="s">
        <v>12</v>
      </c>
      <c r="D113" s="109" t="s">
        <v>51</v>
      </c>
      <c r="E113" s="110">
        <v>0.12486359937234812</v>
      </c>
      <c r="F113" s="111">
        <v>5.6787975417550249E-2</v>
      </c>
      <c r="G113" s="112">
        <v>7.1902942306890524E-2</v>
      </c>
      <c r="H113" s="113">
        <v>7.6683985316653519E-2</v>
      </c>
      <c r="I113" s="110">
        <v>2.8816505276436175E-2</v>
      </c>
      <c r="J113" s="111">
        <v>3.9035599892831764E-2</v>
      </c>
      <c r="K113" s="112">
        <v>0.10589658226490553</v>
      </c>
      <c r="L113" s="113">
        <v>6.4938941794301264E-2</v>
      </c>
      <c r="M113" s="110">
        <v>0.11287656150288519</v>
      </c>
      <c r="N113" s="111">
        <v>0.11449532350945398</v>
      </c>
      <c r="O113" s="112">
        <v>0.14696130892717282</v>
      </c>
      <c r="P113" s="113">
        <v>0.12282167122056928</v>
      </c>
      <c r="Q113" s="110">
        <v>8.8866511959045671E-2</v>
      </c>
      <c r="R113" s="111">
        <v>2.7512697318523276E-2</v>
      </c>
      <c r="S113" s="112">
        <v>0.139755921972777</v>
      </c>
      <c r="T113" s="113">
        <v>7.7826923864820707E-2</v>
      </c>
      <c r="U113" s="114">
        <v>9.0684987734226091E-2</v>
      </c>
    </row>
    <row r="114" spans="2:21" ht="20.5" customHeight="1">
      <c r="B114" s="374"/>
      <c r="C114" s="371"/>
      <c r="D114" s="115" t="s">
        <v>30</v>
      </c>
      <c r="E114" s="116">
        <v>7.7499285619989894E-2</v>
      </c>
      <c r="F114" s="117">
        <v>5.2019210625705227E-2</v>
      </c>
      <c r="G114" s="118">
        <v>5.0397639651689072E-2</v>
      </c>
      <c r="H114" s="119">
        <v>5.5268649474622462E-2</v>
      </c>
      <c r="I114" s="116">
        <v>2.4618635033284698E-2</v>
      </c>
      <c r="J114" s="117">
        <v>3.884075628077429E-2</v>
      </c>
      <c r="K114" s="118">
        <v>0.10480090615221486</v>
      </c>
      <c r="L114" s="119">
        <v>6.3548076431413289E-2</v>
      </c>
      <c r="M114" s="116">
        <v>7.42843048161657E-2</v>
      </c>
      <c r="N114" s="117">
        <v>9.1507440683620031E-2</v>
      </c>
      <c r="O114" s="118">
        <v>0.11337873438883582</v>
      </c>
      <c r="P114" s="119">
        <v>9.1173127064344175E-2</v>
      </c>
      <c r="Q114" s="116">
        <v>5.4525508582435336E-2</v>
      </c>
      <c r="R114" s="117">
        <v>7.6107249998375306E-3</v>
      </c>
      <c r="S114" s="118">
        <v>9.6835369388610076E-3</v>
      </c>
      <c r="T114" s="119">
        <v>3.2380107202163569E-2</v>
      </c>
      <c r="U114" s="119">
        <v>6.980190998898371E-2</v>
      </c>
    </row>
    <row r="115" spans="2:21" ht="20.5" customHeight="1" thickBot="1">
      <c r="B115" s="374"/>
      <c r="C115" s="372"/>
      <c r="D115" s="120" t="s">
        <v>31</v>
      </c>
      <c r="E115" s="121">
        <v>4.7363979539488073E-2</v>
      </c>
      <c r="F115" s="122">
        <v>4.7687647918449949E-3</v>
      </c>
      <c r="G115" s="123">
        <v>2.1505588199629062E-2</v>
      </c>
      <c r="H115" s="124">
        <v>2.1415445615853099E-2</v>
      </c>
      <c r="I115" s="121">
        <v>4.1983903313523915E-3</v>
      </c>
      <c r="J115" s="122">
        <v>1.9485537797607819E-4</v>
      </c>
      <c r="K115" s="123">
        <v>1.0956761126906284E-3</v>
      </c>
      <c r="L115" s="124">
        <v>1.3909761845746951E-3</v>
      </c>
      <c r="M115" s="121">
        <v>3.8592551027018494E-2</v>
      </c>
      <c r="N115" s="122">
        <v>2.2988022142421176E-2</v>
      </c>
      <c r="O115" s="123">
        <v>3.3582738940402874E-2</v>
      </c>
      <c r="P115" s="124">
        <v>3.1648747480239756E-2</v>
      </c>
      <c r="Q115" s="121">
        <v>3.4341026904855576E-2</v>
      </c>
      <c r="R115" s="122">
        <v>1.9902049950231235E-2</v>
      </c>
      <c r="S115" s="123">
        <v>0.13007216038915798</v>
      </c>
      <c r="T115" s="124">
        <v>4.5446816662657118E-2</v>
      </c>
      <c r="U115" s="124">
        <v>2.0883209433024279E-2</v>
      </c>
    </row>
    <row r="116" spans="2:21" ht="6.75" customHeight="1" thickBot="1">
      <c r="B116" s="374"/>
      <c r="C116" s="101"/>
      <c r="D116" s="101"/>
      <c r="E116" s="101"/>
      <c r="F116" s="101"/>
      <c r="G116" s="101"/>
      <c r="H116" s="101"/>
      <c r="I116" s="101"/>
      <c r="J116" s="101"/>
      <c r="K116" s="101"/>
      <c r="L116" s="101"/>
      <c r="M116" s="101"/>
      <c r="N116" s="101"/>
      <c r="O116" s="101"/>
      <c r="P116" s="101"/>
      <c r="Q116" s="101"/>
      <c r="R116" s="101"/>
      <c r="S116" s="101"/>
      <c r="T116" s="101"/>
      <c r="U116" s="101"/>
    </row>
    <row r="117" spans="2:21" ht="20.5" customHeight="1">
      <c r="B117" s="374"/>
      <c r="C117" s="370" t="s">
        <v>1</v>
      </c>
      <c r="D117" s="109" t="s">
        <v>51</v>
      </c>
      <c r="E117" s="110" t="s">
        <v>386</v>
      </c>
      <c r="F117" s="111" t="s">
        <v>386</v>
      </c>
      <c r="G117" s="112" t="s">
        <v>386</v>
      </c>
      <c r="H117" s="113" t="s">
        <v>386</v>
      </c>
      <c r="I117" s="110">
        <v>1.3149489530311297E-3</v>
      </c>
      <c r="J117" s="111">
        <v>4.5924878123357271E-2</v>
      </c>
      <c r="K117" s="112">
        <v>0.13299525232827725</v>
      </c>
      <c r="L117" s="113">
        <v>7.4892111419318008E-2</v>
      </c>
      <c r="M117" s="110">
        <v>0.10464363620326723</v>
      </c>
      <c r="N117" s="111">
        <v>0.116904101559061</v>
      </c>
      <c r="O117" s="112">
        <v>0.1494909600917034</v>
      </c>
      <c r="P117" s="113">
        <v>0.12135403285729941</v>
      </c>
      <c r="Q117" s="110">
        <v>8.4897983707322225E-2</v>
      </c>
      <c r="R117" s="111">
        <v>2.3914557384588336E-2</v>
      </c>
      <c r="S117" s="112">
        <v>0.13384316864847384</v>
      </c>
      <c r="T117" s="113">
        <v>7.4075428833318982E-2</v>
      </c>
      <c r="U117" s="114">
        <v>9.4554867431354786E-2</v>
      </c>
    </row>
    <row r="118" spans="2:21" ht="20.5" customHeight="1">
      <c r="B118" s="374"/>
      <c r="C118" s="371"/>
      <c r="D118" s="115" t="s">
        <v>30</v>
      </c>
      <c r="E118" s="116" t="s">
        <v>386</v>
      </c>
      <c r="F118" s="117" t="s">
        <v>386</v>
      </c>
      <c r="G118" s="118" t="s">
        <v>386</v>
      </c>
      <c r="H118" s="119" t="s">
        <v>386</v>
      </c>
      <c r="I118" s="116">
        <v>0</v>
      </c>
      <c r="J118" s="117">
        <v>4.5876592713487992E-2</v>
      </c>
      <c r="K118" s="118">
        <v>0.13194297832170782</v>
      </c>
      <c r="L118" s="119">
        <v>7.4170277558336994E-2</v>
      </c>
      <c r="M118" s="116">
        <v>6.4969210096413127E-2</v>
      </c>
      <c r="N118" s="117">
        <v>9.3481016864426614E-2</v>
      </c>
      <c r="O118" s="118">
        <v>0.10931784466424938</v>
      </c>
      <c r="P118" s="119">
        <v>8.7363828423575068E-2</v>
      </c>
      <c r="Q118" s="116">
        <v>4.6473159931709945E-2</v>
      </c>
      <c r="R118" s="117">
        <v>8.1026846981844787E-4</v>
      </c>
      <c r="S118" s="118">
        <v>0</v>
      </c>
      <c r="T118" s="119">
        <v>2.4170702115257819E-2</v>
      </c>
      <c r="U118" s="119">
        <v>7.1522411893722146E-2</v>
      </c>
    </row>
    <row r="119" spans="2:21" ht="20.5" customHeight="1" thickBot="1">
      <c r="B119" s="374"/>
      <c r="C119" s="372"/>
      <c r="D119" s="120" t="s">
        <v>31</v>
      </c>
      <c r="E119" s="121" t="s">
        <v>386</v>
      </c>
      <c r="F119" s="122" t="s">
        <v>386</v>
      </c>
      <c r="G119" s="123" t="s">
        <v>386</v>
      </c>
      <c r="H119" s="124" t="s">
        <v>386</v>
      </c>
      <c r="I119" s="121">
        <v>1.3149489530311297E-3</v>
      </c>
      <c r="J119" s="122">
        <v>4.8285409869277037E-5</v>
      </c>
      <c r="K119" s="123">
        <v>1.052274006569367E-3</v>
      </c>
      <c r="L119" s="124">
        <v>7.2183386098101127E-4</v>
      </c>
      <c r="M119" s="121">
        <v>3.9674333584481254E-2</v>
      </c>
      <c r="N119" s="122">
        <v>2.3423068890138558E-2</v>
      </c>
      <c r="O119" s="123">
        <v>4.0173136037316405E-2</v>
      </c>
      <c r="P119" s="124">
        <v>3.3990170466866317E-2</v>
      </c>
      <c r="Q119" s="121">
        <v>3.8424852116620244E-2</v>
      </c>
      <c r="R119" s="122">
        <v>2.3104335279411116E-2</v>
      </c>
      <c r="S119" s="123">
        <v>0.13384316864847384</v>
      </c>
      <c r="T119" s="124">
        <v>4.9904755887518554E-2</v>
      </c>
      <c r="U119" s="124">
        <v>2.3032445888581759E-2</v>
      </c>
    </row>
    <row r="120" spans="2:21" ht="6.75" customHeight="1" thickBot="1">
      <c r="B120" s="374"/>
      <c r="C120" s="101"/>
      <c r="D120" s="101"/>
      <c r="E120" s="101"/>
      <c r="F120" s="101"/>
      <c r="G120" s="101"/>
      <c r="H120" s="101"/>
      <c r="I120" s="101"/>
      <c r="J120" s="101"/>
      <c r="K120" s="101"/>
      <c r="L120" s="101"/>
      <c r="M120" s="101"/>
      <c r="N120" s="101"/>
      <c r="O120" s="101"/>
      <c r="P120" s="101"/>
      <c r="Q120" s="101"/>
      <c r="R120" s="101"/>
      <c r="S120" s="101"/>
      <c r="T120" s="101"/>
      <c r="U120" s="101"/>
    </row>
    <row r="121" spans="2:21" ht="20.5" customHeight="1">
      <c r="B121" s="374"/>
      <c r="C121" s="370" t="s">
        <v>8</v>
      </c>
      <c r="D121" s="109" t="s">
        <v>51</v>
      </c>
      <c r="E121" s="110">
        <v>0.12486359937234812</v>
      </c>
      <c r="F121" s="111">
        <v>5.6787975417550249E-2</v>
      </c>
      <c r="G121" s="112">
        <v>7.1902942306890524E-2</v>
      </c>
      <c r="H121" s="113">
        <v>7.6683985316653519E-2</v>
      </c>
      <c r="I121" s="110">
        <v>9.2857255692813057E-2</v>
      </c>
      <c r="J121" s="111">
        <v>1.7788494875221071E-2</v>
      </c>
      <c r="K121" s="112">
        <v>1.4352278462042557E-2</v>
      </c>
      <c r="L121" s="113">
        <v>3.4973121716329943E-2</v>
      </c>
      <c r="M121" s="110">
        <v>0.14486742060413796</v>
      </c>
      <c r="N121" s="111">
        <v>0.10477754548457643</v>
      </c>
      <c r="O121" s="112">
        <v>0.13698734774431826</v>
      </c>
      <c r="P121" s="113">
        <v>0.12862414255838769</v>
      </c>
      <c r="Q121" s="110">
        <v>0.10826753189137549</v>
      </c>
      <c r="R121" s="111">
        <v>4.6014090144789618E-2</v>
      </c>
      <c r="S121" s="112">
        <v>0.18192380059308147</v>
      </c>
      <c r="T121" s="113">
        <v>9.7530713829381305E-2</v>
      </c>
      <c r="U121" s="114">
        <v>7.8549870035912794E-2</v>
      </c>
    </row>
    <row r="122" spans="2:21" ht="20.5" customHeight="1">
      <c r="B122" s="374"/>
      <c r="C122" s="371"/>
      <c r="D122" s="115" t="s">
        <v>30</v>
      </c>
      <c r="E122" s="116">
        <v>7.7499285619989894E-2</v>
      </c>
      <c r="F122" s="117">
        <v>5.2019210625705227E-2</v>
      </c>
      <c r="G122" s="118">
        <v>5.0397639651689072E-2</v>
      </c>
      <c r="H122" s="119">
        <v>5.5268649474622462E-2</v>
      </c>
      <c r="I122" s="116">
        <v>8.1946149273513555E-2</v>
      </c>
      <c r="J122" s="117">
        <v>1.7141653621482133E-2</v>
      </c>
      <c r="K122" s="118">
        <v>1.3109982032592555E-2</v>
      </c>
      <c r="L122" s="119">
        <v>3.1568015828268139E-2</v>
      </c>
      <c r="M122" s="116">
        <v>0.11048017345938578</v>
      </c>
      <c r="N122" s="117">
        <v>8.3545405641249681E-2</v>
      </c>
      <c r="O122" s="118">
        <v>0.12939009478851055</v>
      </c>
      <c r="P122" s="119">
        <v>0.10623361249006279</v>
      </c>
      <c r="Q122" s="116">
        <v>9.3891179371606667E-2</v>
      </c>
      <c r="R122" s="117">
        <v>4.2578213749560855E-2</v>
      </c>
      <c r="S122" s="118">
        <v>7.8743446570904999E-2</v>
      </c>
      <c r="T122" s="119">
        <v>7.549795547548023E-2</v>
      </c>
      <c r="U122" s="119">
        <v>6.4406782814962441E-2</v>
      </c>
    </row>
    <row r="123" spans="2:21" ht="20.5" customHeight="1" thickBot="1">
      <c r="B123" s="375"/>
      <c r="C123" s="372"/>
      <c r="D123" s="120" t="s">
        <v>31</v>
      </c>
      <c r="E123" s="121">
        <v>4.7363979539488073E-2</v>
      </c>
      <c r="F123" s="122">
        <v>4.7687647918449949E-3</v>
      </c>
      <c r="G123" s="123">
        <v>2.1505588199629062E-2</v>
      </c>
      <c r="H123" s="124">
        <v>2.1415445615853099E-2</v>
      </c>
      <c r="I123" s="121">
        <v>1.0912837596730257E-2</v>
      </c>
      <c r="J123" s="122">
        <v>6.4688930672562666E-4</v>
      </c>
      <c r="K123" s="123">
        <v>1.242296429450007E-3</v>
      </c>
      <c r="L123" s="124">
        <v>3.4055503585107383E-3</v>
      </c>
      <c r="M123" s="121">
        <v>3.4389044725855009E-2</v>
      </c>
      <c r="N123" s="122">
        <v>2.1232904967780929E-2</v>
      </c>
      <c r="O123" s="123">
        <v>7.5979843047637085E-3</v>
      </c>
      <c r="P123" s="124">
        <v>2.2391671548171534E-2</v>
      </c>
      <c r="Q123" s="121">
        <v>1.4376352519768938E-2</v>
      </c>
      <c r="R123" s="122">
        <v>3.4361147990863259E-3</v>
      </c>
      <c r="S123" s="123">
        <v>0.10317852728235928</v>
      </c>
      <c r="T123" s="124">
        <v>2.2032605148616845E-2</v>
      </c>
      <c r="U123" s="124">
        <v>1.4143662110908282E-2</v>
      </c>
    </row>
    <row r="124" spans="2:21" ht="6.75" customHeight="1" thickBot="1">
      <c r="B124" s="101"/>
      <c r="C124" s="101"/>
      <c r="D124" s="101"/>
      <c r="E124" s="101"/>
      <c r="F124" s="101"/>
      <c r="G124" s="101"/>
      <c r="H124" s="101"/>
      <c r="I124" s="101"/>
      <c r="J124" s="101"/>
      <c r="K124" s="101"/>
      <c r="L124" s="101"/>
      <c r="M124" s="101"/>
      <c r="N124" s="101"/>
      <c r="O124" s="101"/>
      <c r="P124" s="101"/>
      <c r="Q124" s="101"/>
      <c r="R124" s="101"/>
      <c r="S124" s="101"/>
      <c r="T124" s="101"/>
      <c r="U124" s="101"/>
    </row>
    <row r="125" spans="2:21" ht="20.5" customHeight="1">
      <c r="B125" s="367" t="s">
        <v>450</v>
      </c>
      <c r="C125" s="354" t="s">
        <v>12</v>
      </c>
      <c r="D125" s="109" t="s">
        <v>51</v>
      </c>
      <c r="E125" s="110">
        <v>9.6506903650504086E-2</v>
      </c>
      <c r="F125" s="111">
        <v>5.1333354582909024E-2</v>
      </c>
      <c r="G125" s="112">
        <v>6.2068456304016688E-2</v>
      </c>
      <c r="H125" s="113">
        <v>7.1529369413587549E-2</v>
      </c>
      <c r="I125" s="110">
        <v>6.3113786438548244E-2</v>
      </c>
      <c r="J125" s="111">
        <v>2.8300188695676239E-2</v>
      </c>
      <c r="K125" s="112">
        <v>3.9513109457879982E-2</v>
      </c>
      <c r="L125" s="113">
        <v>4.6788768758714391E-2</v>
      </c>
      <c r="M125" s="110">
        <v>0.12940049152850114</v>
      </c>
      <c r="N125" s="111">
        <v>8.9076491251471449E-2</v>
      </c>
      <c r="O125" s="112">
        <v>0.12553516830123737</v>
      </c>
      <c r="P125" s="113">
        <v>0.11443222984960638</v>
      </c>
      <c r="Q125" s="110">
        <v>0.11246329517736744</v>
      </c>
      <c r="R125" s="111">
        <v>0.10146696097851467</v>
      </c>
      <c r="S125" s="112">
        <v>0.16052327141204603</v>
      </c>
      <c r="T125" s="113">
        <v>0.13016818804646002</v>
      </c>
      <c r="U125" s="114">
        <v>9.5134260839062026E-2</v>
      </c>
    </row>
    <row r="126" spans="2:21" ht="6.75" customHeight="1" thickBot="1">
      <c r="B126" s="368"/>
      <c r="C126" s="101"/>
      <c r="D126" s="101"/>
      <c r="E126" s="101"/>
      <c r="F126" s="101"/>
      <c r="G126" s="101"/>
      <c r="H126" s="101"/>
      <c r="I126" s="101"/>
      <c r="J126" s="101"/>
      <c r="K126" s="101"/>
      <c r="L126" s="101"/>
      <c r="M126" s="101"/>
      <c r="N126" s="101"/>
      <c r="O126" s="101"/>
      <c r="P126" s="101"/>
      <c r="Q126" s="101"/>
      <c r="R126" s="101"/>
      <c r="S126" s="101"/>
      <c r="T126" s="101"/>
      <c r="U126" s="125"/>
    </row>
    <row r="127" spans="2:21" ht="20.5" customHeight="1">
      <c r="B127" s="368"/>
      <c r="C127" s="354" t="s">
        <v>1</v>
      </c>
      <c r="D127" s="109" t="s">
        <v>51</v>
      </c>
      <c r="E127" s="110">
        <v>8.8383053620229204E-2</v>
      </c>
      <c r="F127" s="111">
        <v>4.4960542077936975E-2</v>
      </c>
      <c r="G127" s="112">
        <v>5.5156898743654863E-2</v>
      </c>
      <c r="H127" s="113">
        <v>6.4263209599278989E-2</v>
      </c>
      <c r="I127" s="110">
        <v>5.1487140817311337E-2</v>
      </c>
      <c r="J127" s="111">
        <v>2.5736058270867439E-2</v>
      </c>
      <c r="K127" s="112">
        <v>4.0018107397086493E-2</v>
      </c>
      <c r="L127" s="113">
        <v>4.0996039607545567E-2</v>
      </c>
      <c r="M127" s="110">
        <v>0.10574210338616997</v>
      </c>
      <c r="N127" s="111">
        <v>7.0873883148007077E-2</v>
      </c>
      <c r="O127" s="112">
        <v>0.10363265797199336</v>
      </c>
      <c r="P127" s="113">
        <v>9.3251424222396698E-2</v>
      </c>
      <c r="Q127" s="110">
        <v>7.5129706997184798E-2</v>
      </c>
      <c r="R127" s="111">
        <v>8.6304058364035374E-2</v>
      </c>
      <c r="S127" s="112">
        <v>0.13813970553295013</v>
      </c>
      <c r="T127" s="113">
        <v>0.10640752474801472</v>
      </c>
      <c r="U127" s="114">
        <v>7.9823868916251151E-2</v>
      </c>
    </row>
    <row r="128" spans="2:21" ht="6.75" customHeight="1" thickBot="1">
      <c r="B128" s="368"/>
      <c r="C128" s="101"/>
      <c r="D128" s="101"/>
      <c r="E128" s="101"/>
      <c r="F128" s="101"/>
      <c r="G128" s="101"/>
      <c r="H128" s="101"/>
      <c r="I128" s="101"/>
      <c r="J128" s="101"/>
      <c r="K128" s="101"/>
      <c r="L128" s="101"/>
      <c r="M128" s="101"/>
      <c r="N128" s="101"/>
      <c r="O128" s="101"/>
      <c r="P128" s="101"/>
      <c r="Q128" s="101"/>
      <c r="R128" s="101"/>
      <c r="S128" s="101"/>
      <c r="T128" s="101"/>
      <c r="U128" s="125"/>
    </row>
    <row r="129" spans="2:21" ht="20.5" customHeight="1" thickBot="1">
      <c r="B129" s="369"/>
      <c r="C129" s="355" t="s">
        <v>8</v>
      </c>
      <c r="D129" s="356" t="s">
        <v>51</v>
      </c>
      <c r="E129" s="357">
        <v>0.1287413190893773</v>
      </c>
      <c r="F129" s="358">
        <v>7.5136752236922247E-2</v>
      </c>
      <c r="G129" s="359">
        <v>9.828246241028446E-2</v>
      </c>
      <c r="H129" s="360">
        <v>0.10220512687230152</v>
      </c>
      <c r="I129" s="357">
        <v>0.1143932457511638</v>
      </c>
      <c r="J129" s="358">
        <v>3.9847615540744355E-2</v>
      </c>
      <c r="K129" s="359">
        <v>3.7342762201615282E-2</v>
      </c>
      <c r="L129" s="360">
        <v>7.2311762568761026E-2</v>
      </c>
      <c r="M129" s="357">
        <v>0.23571641305307484</v>
      </c>
      <c r="N129" s="358">
        <v>0.16608694276277017</v>
      </c>
      <c r="O129" s="359">
        <v>0.21838559403392804</v>
      </c>
      <c r="P129" s="360">
        <v>0.20589591281077096</v>
      </c>
      <c r="Q129" s="357">
        <v>0.24245908997757137</v>
      </c>
      <c r="R129" s="358">
        <v>0.18029712602951775</v>
      </c>
      <c r="S129" s="359">
        <v>0.25955683837217342</v>
      </c>
      <c r="T129" s="360">
        <v>0.23338471203627542</v>
      </c>
      <c r="U129" s="361">
        <v>0.16118362984321133</v>
      </c>
    </row>
    <row r="132" spans="2:21" ht="19" thickBot="1">
      <c r="B132" s="101"/>
      <c r="C132" s="101"/>
      <c r="D132" s="101"/>
      <c r="E132" s="126">
        <v>2024</v>
      </c>
      <c r="F132" s="101"/>
      <c r="G132" s="101"/>
      <c r="H132" s="101"/>
      <c r="I132" s="101"/>
      <c r="J132" s="101"/>
      <c r="K132" s="101"/>
      <c r="L132" s="101"/>
      <c r="M132" s="101"/>
      <c r="N132" s="101"/>
      <c r="O132" s="101"/>
      <c r="P132" s="101"/>
      <c r="Q132" s="101"/>
      <c r="R132" s="101"/>
      <c r="S132" s="101"/>
      <c r="T132" s="101"/>
      <c r="U132" s="101"/>
    </row>
    <row r="133" spans="2:21" ht="20.5" customHeight="1" thickBot="1">
      <c r="B133" s="103"/>
      <c r="C133" s="101"/>
      <c r="D133" s="101"/>
      <c r="E133" s="104" t="s">
        <v>13</v>
      </c>
      <c r="F133" s="105" t="s">
        <v>14</v>
      </c>
      <c r="G133" s="106" t="s">
        <v>15</v>
      </c>
      <c r="H133" s="107" t="s">
        <v>16</v>
      </c>
      <c r="I133" s="104" t="s">
        <v>17</v>
      </c>
      <c r="J133" s="105" t="s">
        <v>18</v>
      </c>
      <c r="K133" s="106" t="s">
        <v>19</v>
      </c>
      <c r="L133" s="107" t="s">
        <v>20</v>
      </c>
      <c r="M133" s="104" t="s">
        <v>21</v>
      </c>
      <c r="N133" s="105" t="s">
        <v>22</v>
      </c>
      <c r="O133" s="106" t="s">
        <v>23</v>
      </c>
      <c r="P133" s="107" t="s">
        <v>24</v>
      </c>
      <c r="Q133" s="104" t="s">
        <v>25</v>
      </c>
      <c r="R133" s="105" t="s">
        <v>26</v>
      </c>
      <c r="S133" s="106" t="s">
        <v>27</v>
      </c>
      <c r="T133" s="107" t="s">
        <v>28</v>
      </c>
      <c r="U133" s="108">
        <v>2024</v>
      </c>
    </row>
    <row r="134" spans="2:21" ht="20.5" customHeight="1">
      <c r="B134" s="382" t="s">
        <v>0</v>
      </c>
      <c r="C134" s="385" t="s">
        <v>12</v>
      </c>
      <c r="D134" s="109" t="s">
        <v>51</v>
      </c>
      <c r="E134" s="110">
        <v>8.6121078342926094E-2</v>
      </c>
      <c r="F134" s="111">
        <v>0.10196369046902234</v>
      </c>
      <c r="G134" s="112">
        <v>9.7880150257983536E-2</v>
      </c>
      <c r="H134" s="113">
        <v>9.5516097794703284E-2</v>
      </c>
      <c r="I134" s="110">
        <v>0.19545693672019776</v>
      </c>
      <c r="J134" s="111">
        <v>7.9904556860708423E-2</v>
      </c>
      <c r="K134" s="112">
        <v>0.14679075023412122</v>
      </c>
      <c r="L134" s="113">
        <v>0.15249750475648352</v>
      </c>
      <c r="M134" s="110">
        <v>0.1281299364876276</v>
      </c>
      <c r="N134" s="111">
        <v>0.26850011227498322</v>
      </c>
      <c r="O134" s="112">
        <v>0.1388284774278957</v>
      </c>
      <c r="P134" s="113">
        <v>0.19449537170192971</v>
      </c>
      <c r="Q134" s="110">
        <v>0.13348407851019412</v>
      </c>
      <c r="R134" s="111">
        <v>0.10565774154161933</v>
      </c>
      <c r="S134" s="112">
        <v>0.16622416835175741</v>
      </c>
      <c r="T134" s="113">
        <v>0.13965063511084536</v>
      </c>
      <c r="U134" s="114">
        <v>0.14010523915389991</v>
      </c>
    </row>
    <row r="135" spans="2:21" ht="20.5" customHeight="1">
      <c r="B135" s="383"/>
      <c r="C135" s="386"/>
      <c r="D135" s="115" t="s">
        <v>30</v>
      </c>
      <c r="E135" s="116">
        <v>4.4021159918685653E-2</v>
      </c>
      <c r="F135" s="117">
        <v>6.1439356138672734E-2</v>
      </c>
      <c r="G135" s="118">
        <v>6.3054828908102753E-2</v>
      </c>
      <c r="H135" s="119">
        <v>5.6526667355766759E-2</v>
      </c>
      <c r="I135" s="116">
        <v>8.4078000179186874E-2</v>
      </c>
      <c r="J135" s="117">
        <v>5.258207905959654E-2</v>
      </c>
      <c r="K135" s="118">
        <v>0.11594547286014273</v>
      </c>
      <c r="L135" s="119">
        <v>8.6141785097949383E-2</v>
      </c>
      <c r="M135" s="116">
        <v>0.1189189277665906</v>
      </c>
      <c r="N135" s="117">
        <v>0.21253473187046995</v>
      </c>
      <c r="O135" s="118">
        <v>8.8846513273482586E-2</v>
      </c>
      <c r="P135" s="119">
        <v>0.15119721683409271</v>
      </c>
      <c r="Q135" s="116">
        <v>9.8868879606231447E-2</v>
      </c>
      <c r="R135" s="117">
        <v>6.4414468541597408E-2</v>
      </c>
      <c r="S135" s="118">
        <v>0.1130407483841086</v>
      </c>
      <c r="T135" s="119">
        <v>9.5582898905986036E-2</v>
      </c>
      <c r="U135" s="119">
        <v>9.3484524226386007E-2</v>
      </c>
    </row>
    <row r="136" spans="2:21" ht="20.5" customHeight="1" thickBot="1">
      <c r="B136" s="383"/>
      <c r="C136" s="387"/>
      <c r="D136" s="120" t="s">
        <v>31</v>
      </c>
      <c r="E136" s="121">
        <v>4.2100214953623941E-2</v>
      </c>
      <c r="F136" s="122">
        <v>4.0524662327957865E-2</v>
      </c>
      <c r="G136" s="123">
        <v>3.4825784594931485E-2</v>
      </c>
      <c r="H136" s="124">
        <v>3.8989796728857169E-2</v>
      </c>
      <c r="I136" s="121">
        <v>0.11137947582981622</v>
      </c>
      <c r="J136" s="122">
        <v>2.7322790494896457E-2</v>
      </c>
      <c r="K136" s="123">
        <v>3.0845490541699903E-2</v>
      </c>
      <c r="L136" s="124">
        <v>6.6356104305339864E-2</v>
      </c>
      <c r="M136" s="121">
        <v>9.2111717456920348E-3</v>
      </c>
      <c r="N136" s="122">
        <v>5.5966225314444104E-2</v>
      </c>
      <c r="O136" s="123">
        <v>4.9982328967736495E-2</v>
      </c>
      <c r="P136" s="124">
        <v>4.3298688527057899E-2</v>
      </c>
      <c r="Q136" s="121">
        <v>3.4615612517438811E-2</v>
      </c>
      <c r="R136" s="122">
        <v>4.1243746514439086E-2</v>
      </c>
      <c r="S136" s="123">
        <v>5.3183944801014203E-2</v>
      </c>
      <c r="T136" s="124">
        <v>4.4068211805220955E-2</v>
      </c>
      <c r="U136" s="124">
        <v>4.6621151476922286E-2</v>
      </c>
    </row>
    <row r="137" spans="2:21" ht="6.75" customHeight="1" thickBot="1">
      <c r="B137" s="383"/>
      <c r="C137" s="101"/>
      <c r="D137" s="101"/>
      <c r="E137" s="101"/>
      <c r="F137" s="101"/>
      <c r="G137" s="101"/>
      <c r="H137" s="101"/>
      <c r="I137" s="101"/>
      <c r="J137" s="101"/>
      <c r="K137" s="101"/>
      <c r="L137" s="101"/>
      <c r="M137" s="101"/>
      <c r="N137" s="101"/>
      <c r="O137" s="101"/>
      <c r="P137" s="101"/>
      <c r="Q137" s="101"/>
      <c r="R137" s="101"/>
      <c r="S137" s="101"/>
      <c r="T137" s="101"/>
      <c r="U137" s="125"/>
    </row>
    <row r="138" spans="2:21" ht="20.5" customHeight="1">
      <c r="B138" s="383"/>
      <c r="C138" s="385" t="s">
        <v>1</v>
      </c>
      <c r="D138" s="109" t="s">
        <v>51</v>
      </c>
      <c r="E138" s="110">
        <v>6.2386876997483971E-2</v>
      </c>
      <c r="F138" s="111">
        <v>6.8778950042583567E-2</v>
      </c>
      <c r="G138" s="112">
        <v>6.2843242833962282E-2</v>
      </c>
      <c r="H138" s="113">
        <v>6.4644001277415555E-2</v>
      </c>
      <c r="I138" s="110">
        <v>0.14527405248952702</v>
      </c>
      <c r="J138" s="111">
        <v>4.1825247708244133E-2</v>
      </c>
      <c r="K138" s="112">
        <v>0.10091656951181603</v>
      </c>
      <c r="L138" s="113">
        <v>0.10682033444660405</v>
      </c>
      <c r="M138" s="110">
        <v>6.6255876020066606E-2</v>
      </c>
      <c r="N138" s="111">
        <v>0.22465397418128047</v>
      </c>
      <c r="O138" s="112">
        <v>0.10107173487188485</v>
      </c>
      <c r="P138" s="113">
        <v>0.14759119843755616</v>
      </c>
      <c r="Q138" s="110">
        <v>0.11227583067670109</v>
      </c>
      <c r="R138" s="111">
        <v>8.5990074874847028E-2</v>
      </c>
      <c r="S138" s="112">
        <v>0.10903885334836426</v>
      </c>
      <c r="T138" s="113">
        <v>0.10385767516787128</v>
      </c>
      <c r="U138" s="114">
        <v>0.10147708699750577</v>
      </c>
    </row>
    <row r="139" spans="2:21" ht="20.5" customHeight="1">
      <c r="B139" s="383"/>
      <c r="C139" s="386"/>
      <c r="D139" s="115" t="s">
        <v>30</v>
      </c>
      <c r="E139" s="116">
        <v>1.8562962779422269E-2</v>
      </c>
      <c r="F139" s="117">
        <v>2.3143835699743896E-2</v>
      </c>
      <c r="G139" s="118">
        <v>2.7821315858388582E-2</v>
      </c>
      <c r="H139" s="119">
        <v>2.3393838417484214E-2</v>
      </c>
      <c r="I139" s="116">
        <v>2.9718439744591284E-2</v>
      </c>
      <c r="J139" s="117">
        <v>1.3294894794043739E-2</v>
      </c>
      <c r="K139" s="118">
        <v>6.287042708887304E-2</v>
      </c>
      <c r="L139" s="119">
        <v>3.5732743475394346E-2</v>
      </c>
      <c r="M139" s="116">
        <v>5.6105795545837889E-2</v>
      </c>
      <c r="N139" s="117">
        <v>0.16174040951282057</v>
      </c>
      <c r="O139" s="118">
        <v>4.574976545734153E-2</v>
      </c>
      <c r="P139" s="119">
        <v>9.9354449936698841E-2</v>
      </c>
      <c r="Q139" s="116">
        <v>7.8189750655726739E-2</v>
      </c>
      <c r="R139" s="117">
        <v>4.3521961669145508E-2</v>
      </c>
      <c r="S139" s="118">
        <v>4.684345657284561E-2</v>
      </c>
      <c r="T139" s="119">
        <v>5.5999669999055542E-2</v>
      </c>
      <c r="U139" s="119">
        <v>5.1193967305278774E-2</v>
      </c>
    </row>
    <row r="140" spans="2:21" ht="20.5" customHeight="1" thickBot="1">
      <c r="B140" s="383"/>
      <c r="C140" s="387"/>
      <c r="D140" s="120" t="s">
        <v>31</v>
      </c>
      <c r="E140" s="121">
        <v>4.3824042108749128E-2</v>
      </c>
      <c r="F140" s="122">
        <v>4.5635287424094666E-2</v>
      </c>
      <c r="G140" s="123">
        <v>3.5022075226240769E-2</v>
      </c>
      <c r="H140" s="124">
        <v>4.1250312872327062E-2</v>
      </c>
      <c r="I140" s="121">
        <v>0.11555589138892061</v>
      </c>
      <c r="J140" s="122">
        <v>2.8530401674654295E-2</v>
      </c>
      <c r="K140" s="123">
        <v>3.8046143823133163E-2</v>
      </c>
      <c r="L140" s="124">
        <v>7.1087730290658874E-2</v>
      </c>
      <c r="M140" s="121">
        <v>1.0150243368787198E-2</v>
      </c>
      <c r="N140" s="122">
        <v>6.2914128988961926E-2</v>
      </c>
      <c r="O140" s="123">
        <v>5.5322155628157461E-2</v>
      </c>
      <c r="P140" s="124">
        <v>4.8237096267392268E-2</v>
      </c>
      <c r="Q140" s="121">
        <v>3.4086358250981018E-2</v>
      </c>
      <c r="R140" s="122">
        <v>4.24683958954108E-2</v>
      </c>
      <c r="S140" s="123">
        <v>6.2195655230922443E-2</v>
      </c>
      <c r="T140" s="124">
        <v>4.785827650487795E-2</v>
      </c>
      <c r="U140" s="124">
        <v>5.0283344326152918E-2</v>
      </c>
    </row>
    <row r="141" spans="2:21" ht="6.75" customHeight="1" thickBot="1">
      <c r="B141" s="383"/>
      <c r="C141" s="101"/>
      <c r="D141" s="101"/>
      <c r="E141" s="101"/>
      <c r="F141" s="101"/>
      <c r="G141" s="101"/>
      <c r="H141" s="101"/>
      <c r="I141" s="101"/>
      <c r="J141" s="101"/>
      <c r="K141" s="101"/>
      <c r="L141" s="101"/>
      <c r="M141" s="101"/>
      <c r="N141" s="101"/>
      <c r="O141" s="101"/>
      <c r="P141" s="101"/>
      <c r="Q141" s="101"/>
      <c r="R141" s="101"/>
      <c r="S141" s="101"/>
      <c r="T141" s="101"/>
      <c r="U141" s="125"/>
    </row>
    <row r="142" spans="2:21" ht="20.5" customHeight="1">
      <c r="B142" s="383"/>
      <c r="C142" s="385" t="s">
        <v>8</v>
      </c>
      <c r="D142" s="109" t="s">
        <v>51</v>
      </c>
      <c r="E142" s="110">
        <v>0.18225937661393729</v>
      </c>
      <c r="F142" s="111">
        <v>0.23930357296383428</v>
      </c>
      <c r="G142" s="112">
        <v>0.2527358678732618</v>
      </c>
      <c r="H142" s="113">
        <v>0.22537397846930701</v>
      </c>
      <c r="I142" s="110">
        <v>0.3937323745407133</v>
      </c>
      <c r="J142" s="111">
        <v>0.22105889809014434</v>
      </c>
      <c r="K142" s="112">
        <v>0.3101291086502822</v>
      </c>
      <c r="L142" s="113">
        <v>0.32453422786183572</v>
      </c>
      <c r="M142" s="110">
        <v>0.38700589426237675</v>
      </c>
      <c r="N142" s="111">
        <v>0.43384012220349027</v>
      </c>
      <c r="O142" s="112">
        <v>0.30613431123437079</v>
      </c>
      <c r="P142" s="113">
        <v>0.38500651506571332</v>
      </c>
      <c r="Q142" s="110">
        <v>0.21982727354420395</v>
      </c>
      <c r="R142" s="111">
        <v>0.19144751797051887</v>
      </c>
      <c r="S142" s="112">
        <v>0.38401996842584796</v>
      </c>
      <c r="T142" s="113">
        <v>0.28389300794987382</v>
      </c>
      <c r="U142" s="114">
        <v>0.29600565608165746</v>
      </c>
    </row>
    <row r="143" spans="2:21" ht="20.5" customHeight="1">
      <c r="B143" s="383"/>
      <c r="C143" s="386"/>
      <c r="D143" s="115" t="s">
        <v>30</v>
      </c>
      <c r="E143" s="116">
        <v>0.14714271494361456</v>
      </c>
      <c r="F143" s="117">
        <v>0.21993094623622508</v>
      </c>
      <c r="G143" s="118">
        <v>0.21877950179062092</v>
      </c>
      <c r="H143" s="119">
        <v>0.19589390936572929</v>
      </c>
      <c r="I143" s="116">
        <v>0.29885572390186571</v>
      </c>
      <c r="J143" s="117">
        <v>0.19821383386794816</v>
      </c>
      <c r="K143" s="118">
        <v>0.30492303524147091</v>
      </c>
      <c r="L143" s="119">
        <v>0.2760004448352425</v>
      </c>
      <c r="M143" s="116">
        <v>0.38172388418293002</v>
      </c>
      <c r="N143" s="117">
        <v>0.40407574615495345</v>
      </c>
      <c r="O143" s="118">
        <v>0.27981471761554261</v>
      </c>
      <c r="P143" s="119">
        <v>0.36176749468751751</v>
      </c>
      <c r="Q143" s="116">
        <v>0.18305792144150099</v>
      </c>
      <c r="R143" s="117">
        <v>0.15554696148011896</v>
      </c>
      <c r="S143" s="118">
        <v>0.36515953328397638</v>
      </c>
      <c r="T143" s="119">
        <v>0.25509971090651473</v>
      </c>
      <c r="U143" s="119">
        <v>0.26416614082078183</v>
      </c>
    </row>
    <row r="144" spans="2:21" ht="20.5" customHeight="1" thickBot="1">
      <c r="B144" s="384"/>
      <c r="C144" s="387"/>
      <c r="D144" s="120" t="s">
        <v>31</v>
      </c>
      <c r="E144" s="121">
        <v>3.5117641291463032E-2</v>
      </c>
      <c r="F144" s="122">
        <v>1.9373595869123576E-2</v>
      </c>
      <c r="G144" s="123">
        <v>3.3958221536218219E-2</v>
      </c>
      <c r="H144" s="124">
        <v>2.9481345125725616E-2</v>
      </c>
      <c r="I144" s="121">
        <v>9.4878219750198028E-2</v>
      </c>
      <c r="J144" s="122">
        <v>2.2846355277613292E-2</v>
      </c>
      <c r="K144" s="123">
        <v>5.2070405902416078E-3</v>
      </c>
      <c r="L144" s="124">
        <v>4.8535091664838534E-2</v>
      </c>
      <c r="M144" s="121">
        <v>5.2821736484175274E-3</v>
      </c>
      <c r="N144" s="122">
        <v>2.9766279037020896E-2</v>
      </c>
      <c r="O144" s="123">
        <v>2.6320749834466316E-2</v>
      </c>
      <c r="P144" s="124">
        <v>2.3240309079569223E-2</v>
      </c>
      <c r="Q144" s="121">
        <v>3.6770316890478785E-2</v>
      </c>
      <c r="R144" s="122">
        <v>3.5901862376512314E-2</v>
      </c>
      <c r="S144" s="123">
        <v>1.8861974501450943E-2</v>
      </c>
      <c r="T144" s="124">
        <v>2.8794595810264265E-2</v>
      </c>
      <c r="U144" s="124">
        <v>3.1840807085780229E-2</v>
      </c>
    </row>
    <row r="145" spans="2:21" ht="6.75" customHeight="1" thickBot="1">
      <c r="B145" s="101"/>
      <c r="C145" s="101"/>
      <c r="D145" s="101"/>
      <c r="E145" s="101"/>
      <c r="F145" s="101"/>
      <c r="G145" s="101"/>
      <c r="H145" s="101"/>
      <c r="I145" s="101"/>
      <c r="J145" s="101"/>
      <c r="K145" s="101"/>
      <c r="L145" s="101"/>
      <c r="M145" s="101"/>
      <c r="N145" s="101"/>
      <c r="O145" s="101"/>
      <c r="P145" s="101"/>
      <c r="Q145" s="101"/>
      <c r="R145" s="101"/>
      <c r="S145" s="101"/>
      <c r="T145" s="101"/>
      <c r="U145" s="101"/>
    </row>
    <row r="146" spans="2:21" ht="20.5" customHeight="1">
      <c r="B146" s="373" t="s">
        <v>9</v>
      </c>
      <c r="C146" s="385" t="s">
        <v>12</v>
      </c>
      <c r="D146" s="109" t="s">
        <v>51</v>
      </c>
      <c r="E146" s="110">
        <v>4.5971827237261287E-2</v>
      </c>
      <c r="F146" s="111">
        <v>3.9290536087273856E-2</v>
      </c>
      <c r="G146" s="112">
        <v>8.7550566660588497E-2</v>
      </c>
      <c r="H146" s="113">
        <v>6.5406252573367435E-2</v>
      </c>
      <c r="I146" s="110">
        <v>0.13116246953587404</v>
      </c>
      <c r="J146" s="111">
        <v>3.0148246957261978E-2</v>
      </c>
      <c r="K146" s="112">
        <v>7.6238681531244898E-2</v>
      </c>
      <c r="L146" s="113">
        <v>7.582190539346316E-2</v>
      </c>
      <c r="M146" s="110">
        <v>3.9165215194849265E-2</v>
      </c>
      <c r="N146" s="111">
        <v>0.11145196358037239</v>
      </c>
      <c r="O146" s="112">
        <v>6.8360589629092111E-2</v>
      </c>
      <c r="P146" s="113">
        <v>7.2795626345029715E-2</v>
      </c>
      <c r="Q146" s="110">
        <v>4.6888161335520297E-2</v>
      </c>
      <c r="R146" s="111">
        <v>3.7947735745792202E-2</v>
      </c>
      <c r="S146" s="112">
        <v>0.10344846664980263</v>
      </c>
      <c r="T146" s="113">
        <v>5.5197620480014628E-2</v>
      </c>
      <c r="U146" s="114">
        <v>7.0826617295756122E-2</v>
      </c>
    </row>
    <row r="147" spans="2:21" ht="20.5" customHeight="1">
      <c r="B147" s="374"/>
      <c r="C147" s="386"/>
      <c r="D147" s="115" t="s">
        <v>30</v>
      </c>
      <c r="E147" s="116">
        <v>1.178532639479273E-2</v>
      </c>
      <c r="F147" s="117">
        <v>1.1900623796640345E-2</v>
      </c>
      <c r="G147" s="118">
        <v>2.4794635924287701E-2</v>
      </c>
      <c r="H147" s="119">
        <v>1.8485610383468944E-2</v>
      </c>
      <c r="I147" s="116">
        <v>2.3592713486552994E-2</v>
      </c>
      <c r="J147" s="117">
        <v>1.7546384617496597E-2</v>
      </c>
      <c r="K147" s="118">
        <v>3.9293507596760445E-2</v>
      </c>
      <c r="L147" s="119">
        <v>2.7717500685726534E-2</v>
      </c>
      <c r="M147" s="116">
        <v>2.6715289780674292E-2</v>
      </c>
      <c r="N147" s="117">
        <v>6.2632969049787657E-2</v>
      </c>
      <c r="O147" s="118">
        <v>3.7813105382602102E-2</v>
      </c>
      <c r="P147" s="119">
        <v>4.2566063536812394E-2</v>
      </c>
      <c r="Q147" s="116">
        <v>1.8284793707976716E-2</v>
      </c>
      <c r="R147" s="117">
        <v>8.7067169924340548E-3</v>
      </c>
      <c r="S147" s="118">
        <v>4.1330687921846437E-2</v>
      </c>
      <c r="T147" s="119">
        <v>2.0220140502232677E-2</v>
      </c>
      <c r="U147" s="119">
        <v>3.1937957412637587E-2</v>
      </c>
    </row>
    <row r="148" spans="2:21" ht="20.5" customHeight="1" thickBot="1">
      <c r="B148" s="374"/>
      <c r="C148" s="387"/>
      <c r="D148" s="120" t="s">
        <v>31</v>
      </c>
      <c r="E148" s="121">
        <v>3.4186237636143833E-2</v>
      </c>
      <c r="F148" s="122">
        <v>2.7389912290633561E-2</v>
      </c>
      <c r="G148" s="123">
        <v>6.2755973166894685E-2</v>
      </c>
      <c r="H148" s="124">
        <v>4.6920609568309742E-2</v>
      </c>
      <c r="I148" s="121">
        <v>0.10756979198530064</v>
      </c>
      <c r="J148" s="122">
        <v>1.2601921024045424E-2</v>
      </c>
      <c r="K148" s="123">
        <v>3.6945249197836538E-2</v>
      </c>
      <c r="L148" s="124">
        <v>4.8104463665378322E-2</v>
      </c>
      <c r="M148" s="121">
        <v>1.2449932637703618E-2</v>
      </c>
      <c r="N148" s="122">
        <v>4.8819498912250965E-2</v>
      </c>
      <c r="O148" s="123">
        <v>3.0547737593618517E-2</v>
      </c>
      <c r="P148" s="124">
        <v>3.0229812756622808E-2</v>
      </c>
      <c r="Q148" s="121">
        <v>2.8603904683877239E-2</v>
      </c>
      <c r="R148" s="122">
        <v>2.9241829444935662E-2</v>
      </c>
      <c r="S148" s="123">
        <v>6.211991421178642E-2</v>
      </c>
      <c r="T148" s="124">
        <v>3.4978380476103015E-2</v>
      </c>
      <c r="U148" s="124">
        <v>3.8888895951755674E-2</v>
      </c>
    </row>
    <row r="149" spans="2:21" ht="6.75" customHeight="1" thickBot="1">
      <c r="B149" s="374"/>
      <c r="C149" s="101"/>
      <c r="D149" s="101"/>
      <c r="E149" s="101"/>
      <c r="F149" s="101"/>
      <c r="G149" s="101"/>
      <c r="H149" s="101"/>
      <c r="I149" s="101"/>
      <c r="J149" s="101"/>
      <c r="K149" s="101"/>
      <c r="L149" s="101"/>
      <c r="M149" s="101"/>
      <c r="N149" s="101"/>
      <c r="O149" s="101"/>
      <c r="P149" s="101"/>
      <c r="Q149" s="101"/>
      <c r="R149" s="101"/>
      <c r="S149" s="101"/>
      <c r="T149" s="101"/>
      <c r="U149" s="101"/>
    </row>
    <row r="150" spans="2:21" ht="20.5" customHeight="1">
      <c r="B150" s="374"/>
      <c r="C150" s="385" t="s">
        <v>1</v>
      </c>
      <c r="D150" s="109" t="s">
        <v>51</v>
      </c>
      <c r="E150" s="110">
        <v>3.4342854445688291E-2</v>
      </c>
      <c r="F150" s="111">
        <v>3.5171004600134177E-2</v>
      </c>
      <c r="G150" s="112">
        <v>7.6532939970324912E-2</v>
      </c>
      <c r="H150" s="113">
        <v>5.5916691395844702E-2</v>
      </c>
      <c r="I150" s="110">
        <v>0.12080533100085224</v>
      </c>
      <c r="J150" s="111">
        <v>1.5010988255418849E-2</v>
      </c>
      <c r="K150" s="112">
        <v>5.7810265773710512E-2</v>
      </c>
      <c r="L150" s="113">
        <v>6.0599398020313014E-2</v>
      </c>
      <c r="M150" s="110">
        <v>1.7560702993767833E-2</v>
      </c>
      <c r="N150" s="111">
        <v>7.9139808801093586E-2</v>
      </c>
      <c r="O150" s="112">
        <v>5.7172668273243306E-2</v>
      </c>
      <c r="P150" s="113">
        <v>4.9852451438997449E-2</v>
      </c>
      <c r="Q150" s="110">
        <v>3.5761300555700072E-2</v>
      </c>
      <c r="R150" s="111">
        <v>3.1588704680003028E-2</v>
      </c>
      <c r="S150" s="112">
        <v>8.5496113496467852E-2</v>
      </c>
      <c r="T150" s="113">
        <v>4.3913358641006379E-2</v>
      </c>
      <c r="U150" s="114">
        <v>5.3412628488359024E-2</v>
      </c>
    </row>
    <row r="151" spans="2:21" ht="20.5" customHeight="1">
      <c r="B151" s="374"/>
      <c r="C151" s="386"/>
      <c r="D151" s="115" t="s">
        <v>30</v>
      </c>
      <c r="E151" s="116">
        <v>4.483123957033816E-4</v>
      </c>
      <c r="F151" s="117">
        <v>1.1434187623989039E-4</v>
      </c>
      <c r="G151" s="118">
        <v>1.8529703038350036E-4</v>
      </c>
      <c r="H151" s="119">
        <v>2.2499874503372118E-4</v>
      </c>
      <c r="I151" s="116">
        <v>8.4404838384253297E-4</v>
      </c>
      <c r="J151" s="117">
        <v>1.8140815862959327E-3</v>
      </c>
      <c r="K151" s="118">
        <v>1.5260273084853634E-2</v>
      </c>
      <c r="L151" s="119">
        <v>6.8586670710124083E-3</v>
      </c>
      <c r="M151" s="116">
        <v>3.9886782709163491E-3</v>
      </c>
      <c r="N151" s="117">
        <v>2.4719047131544578E-2</v>
      </c>
      <c r="O151" s="118">
        <v>2.2447852186461885E-2</v>
      </c>
      <c r="P151" s="119">
        <v>1.6122754418411916E-2</v>
      </c>
      <c r="Q151" s="116">
        <v>5.7213262683879053E-3</v>
      </c>
      <c r="R151" s="117">
        <v>1.0309291729010458E-3</v>
      </c>
      <c r="S151" s="118">
        <v>1.4439676342146365E-2</v>
      </c>
      <c r="T151" s="119">
        <v>6.1693463227051326E-3</v>
      </c>
      <c r="U151" s="119">
        <v>1.0025643254491385E-2</v>
      </c>
    </row>
    <row r="152" spans="2:21" ht="20.5" customHeight="1" thickBot="1">
      <c r="B152" s="374"/>
      <c r="C152" s="387"/>
      <c r="D152" s="120" t="s">
        <v>31</v>
      </c>
      <c r="E152" s="121">
        <v>3.3894480988639855E-2</v>
      </c>
      <c r="F152" s="122">
        <v>3.505666272389428E-2</v>
      </c>
      <c r="G152" s="123">
        <v>7.6347669947233424E-2</v>
      </c>
      <c r="H152" s="124">
        <v>5.5691692650810996E-2</v>
      </c>
      <c r="I152" s="121">
        <v>0.11996128261700963</v>
      </c>
      <c r="J152" s="122">
        <v>1.3196918346581979E-2</v>
      </c>
      <c r="K152" s="123">
        <v>4.2550032216561076E-2</v>
      </c>
      <c r="L152" s="124">
        <v>5.3740750453011119E-2</v>
      </c>
      <c r="M152" s="121">
        <v>1.3572032997396583E-2</v>
      </c>
      <c r="N152" s="122">
        <v>5.4420910738841206E-2</v>
      </c>
      <c r="O152" s="123">
        <v>3.4724816086781136E-2</v>
      </c>
      <c r="P152" s="124">
        <v>3.3729754759740244E-2</v>
      </c>
      <c r="Q152" s="121">
        <v>3.0039992565784237E-2</v>
      </c>
      <c r="R152" s="122">
        <v>3.0557775507101988E-2</v>
      </c>
      <c r="S152" s="123">
        <v>7.1056437154321542E-2</v>
      </c>
      <c r="T152" s="124">
        <v>3.7744022691431033E-2</v>
      </c>
      <c r="U152" s="124">
        <v>4.3387017768275679E-2</v>
      </c>
    </row>
    <row r="153" spans="2:21" ht="6.75" customHeight="1" thickBot="1">
      <c r="B153" s="374"/>
      <c r="C153" s="101"/>
      <c r="D153" s="101"/>
      <c r="E153" s="101"/>
      <c r="F153" s="101"/>
      <c r="G153" s="101"/>
      <c r="H153" s="101"/>
      <c r="I153" s="101"/>
      <c r="J153" s="101"/>
      <c r="K153" s="101"/>
      <c r="L153" s="101"/>
      <c r="M153" s="101"/>
      <c r="N153" s="101"/>
      <c r="O153" s="101"/>
      <c r="P153" s="101"/>
      <c r="Q153" s="101"/>
      <c r="R153" s="101"/>
      <c r="S153" s="101"/>
      <c r="T153" s="101"/>
      <c r="U153" s="101"/>
    </row>
    <row r="154" spans="2:21" ht="20.5" customHeight="1">
      <c r="B154" s="374"/>
      <c r="C154" s="385" t="s">
        <v>8</v>
      </c>
      <c r="D154" s="109" t="s">
        <v>51</v>
      </c>
      <c r="E154" s="110">
        <v>0.11867467878792083</v>
      </c>
      <c r="F154" s="111">
        <v>5.2713397586039476E-2</v>
      </c>
      <c r="G154" s="112">
        <v>0.1279066489144115</v>
      </c>
      <c r="H154" s="113">
        <v>0.1023505904064103</v>
      </c>
      <c r="I154" s="110">
        <v>0.1827851190729215</v>
      </c>
      <c r="J154" s="111">
        <v>0.10820467294351085</v>
      </c>
      <c r="K154" s="112">
        <v>0.17767104132962053</v>
      </c>
      <c r="L154" s="113">
        <v>0.1555576691486282</v>
      </c>
      <c r="M154" s="110">
        <v>0.18765085865062908</v>
      </c>
      <c r="N154" s="111">
        <v>0.33063042175389279</v>
      </c>
      <c r="O154" s="112">
        <v>0.13008044410359371</v>
      </c>
      <c r="P154" s="113">
        <v>0.22079561193528488</v>
      </c>
      <c r="Q154" s="110">
        <v>0.11768107137399521</v>
      </c>
      <c r="R154" s="111">
        <v>8.4699915208984622E-2</v>
      </c>
      <c r="S154" s="112">
        <v>0.21766559936140586</v>
      </c>
      <c r="T154" s="113">
        <v>0.12946933316874526</v>
      </c>
      <c r="U154" s="114">
        <v>0.16910422684444884</v>
      </c>
    </row>
    <row r="155" spans="2:21" ht="20.5" customHeight="1">
      <c r="B155" s="374"/>
      <c r="C155" s="386"/>
      <c r="D155" s="115" t="s">
        <v>30</v>
      </c>
      <c r="E155" s="116">
        <v>8.2662888891179662E-2</v>
      </c>
      <c r="F155" s="117">
        <v>5.0304415659091328E-2</v>
      </c>
      <c r="G155" s="118">
        <v>0.1149353288824749</v>
      </c>
      <c r="H155" s="119">
        <v>8.9577012060331487E-2</v>
      </c>
      <c r="I155" s="116">
        <v>0.13697792717870691</v>
      </c>
      <c r="J155" s="117">
        <v>9.8671201953059548E-2</v>
      </c>
      <c r="K155" s="118">
        <v>0.17157550742812194</v>
      </c>
      <c r="L155" s="119">
        <v>0.13697644131496386</v>
      </c>
      <c r="M155" s="116">
        <v>0.18291300913612635</v>
      </c>
      <c r="N155" s="117">
        <v>0.31980910001710483</v>
      </c>
      <c r="O155" s="118">
        <v>0.12257784058819471</v>
      </c>
      <c r="P155" s="119">
        <v>0.2131444331177785</v>
      </c>
      <c r="Q155" s="116">
        <v>9.8217888749050936E-2</v>
      </c>
      <c r="R155" s="117">
        <v>6.5139812844223252E-2</v>
      </c>
      <c r="S155" s="118">
        <v>0.21241768761007834</v>
      </c>
      <c r="T155" s="119">
        <v>0.11270085064871897</v>
      </c>
      <c r="U155" s="119">
        <v>0.15560232167522595</v>
      </c>
    </row>
    <row r="156" spans="2:21" ht="20.5" customHeight="1" thickBot="1">
      <c r="B156" s="375"/>
      <c r="C156" s="387"/>
      <c r="D156" s="120" t="s">
        <v>31</v>
      </c>
      <c r="E156" s="121">
        <v>3.601026290584091E-2</v>
      </c>
      <c r="F156" s="122">
        <v>2.4089819269481538E-3</v>
      </c>
      <c r="G156" s="123">
        <v>1.2971418956008719E-2</v>
      </c>
      <c r="H156" s="124">
        <v>1.2773418723571149E-2</v>
      </c>
      <c r="I156" s="121">
        <v>4.5807406944385752E-2</v>
      </c>
      <c r="J156" s="122">
        <v>9.5337720689808864E-3</v>
      </c>
      <c r="K156" s="123">
        <v>6.0958058584309202E-3</v>
      </c>
      <c r="L156" s="124">
        <v>1.8581493451698076E-2</v>
      </c>
      <c r="M156" s="121">
        <v>4.7378495145026225E-3</v>
      </c>
      <c r="N156" s="122">
        <v>1.0824236258505881E-2</v>
      </c>
      <c r="O156" s="123">
        <v>7.5042544901488322E-3</v>
      </c>
      <c r="P156" s="124">
        <v>7.6526686538738323E-3</v>
      </c>
      <c r="Q156" s="121">
        <v>1.9467020324222657E-2</v>
      </c>
      <c r="R156" s="122">
        <v>1.9566873335149219E-2</v>
      </c>
      <c r="S156" s="123">
        <v>5.2636336902571442E-3</v>
      </c>
      <c r="T156" s="124">
        <v>1.6775241719911852E-2</v>
      </c>
      <c r="U156" s="124">
        <v>1.3503289903897138E-2</v>
      </c>
    </row>
    <row r="157" spans="2:21" ht="6.75" customHeight="1" thickBot="1">
      <c r="B157" s="101"/>
      <c r="C157" s="101"/>
      <c r="D157" s="101"/>
      <c r="E157" s="101"/>
      <c r="F157" s="101"/>
      <c r="G157" s="101"/>
      <c r="H157" s="101"/>
      <c r="I157" s="101"/>
      <c r="J157" s="101"/>
      <c r="K157" s="101"/>
      <c r="L157" s="101"/>
      <c r="M157" s="101"/>
      <c r="N157" s="101"/>
      <c r="O157" s="101"/>
      <c r="P157" s="101"/>
      <c r="Q157" s="101"/>
      <c r="R157" s="101"/>
      <c r="S157" s="101"/>
      <c r="T157" s="101"/>
      <c r="U157" s="101"/>
    </row>
    <row r="158" spans="2:21" ht="20.5" customHeight="1">
      <c r="B158" s="367" t="s">
        <v>450</v>
      </c>
      <c r="C158" s="354" t="s">
        <v>12</v>
      </c>
      <c r="D158" s="109" t="s">
        <v>51</v>
      </c>
      <c r="E158" s="110">
        <v>7.4363016176404936E-2</v>
      </c>
      <c r="F158" s="111">
        <v>8.8205596427494676E-2</v>
      </c>
      <c r="G158" s="112">
        <v>8.6717612496174282E-2</v>
      </c>
      <c r="H158" s="113">
        <v>8.3284962601394147E-2</v>
      </c>
      <c r="I158" s="110">
        <v>0.16775617276156563</v>
      </c>
      <c r="J158" s="111">
        <v>6.2106754948810183E-2</v>
      </c>
      <c r="K158" s="112">
        <v>0.12249193950059686</v>
      </c>
      <c r="L158" s="113">
        <v>0.12617355772617497</v>
      </c>
      <c r="M158" s="110">
        <v>0.10168199748046129</v>
      </c>
      <c r="N158" s="111">
        <v>0.23981784926998709</v>
      </c>
      <c r="O158" s="112">
        <v>0.12290886286164822</v>
      </c>
      <c r="P158" s="113">
        <v>0.16792513665372608</v>
      </c>
      <c r="Q158" s="110">
        <v>0.11701258882187314</v>
      </c>
      <c r="R158" s="111">
        <v>9.166021961822278E-2</v>
      </c>
      <c r="S158" s="112">
        <v>0.1500502574471872</v>
      </c>
      <c r="T158" s="113">
        <v>0.12353963609826857</v>
      </c>
      <c r="U158" s="114">
        <v>0.1214040589254364</v>
      </c>
    </row>
    <row r="159" spans="2:21" ht="6.75" customHeight="1" thickBot="1">
      <c r="B159" s="368"/>
      <c r="C159" s="101"/>
      <c r="D159" s="101"/>
      <c r="E159" s="101"/>
      <c r="F159" s="101"/>
      <c r="G159" s="101"/>
      <c r="H159" s="101"/>
      <c r="I159" s="101"/>
      <c r="J159" s="101"/>
      <c r="K159" s="101"/>
      <c r="L159" s="101"/>
      <c r="M159" s="101"/>
      <c r="N159" s="101"/>
      <c r="O159" s="101"/>
      <c r="P159" s="101"/>
      <c r="Q159" s="101"/>
      <c r="R159" s="101"/>
      <c r="S159" s="101"/>
      <c r="T159" s="101"/>
      <c r="U159" s="125"/>
    </row>
    <row r="160" spans="2:21" ht="20.5" customHeight="1">
      <c r="B160" s="368"/>
      <c r="C160" s="354" t="s">
        <v>1</v>
      </c>
      <c r="D160" s="109" t="s">
        <v>51</v>
      </c>
      <c r="E160" s="110">
        <v>5.3826685424311183E-2</v>
      </c>
      <c r="F160" s="111">
        <v>5.9444115368134647E-2</v>
      </c>
      <c r="G160" s="112">
        <v>5.6295175853899544E-2</v>
      </c>
      <c r="H160" s="113">
        <v>5.6546919642322918E-2</v>
      </c>
      <c r="I160" s="110">
        <v>0.12534991020052458</v>
      </c>
      <c r="J160" s="111">
        <v>3.2793341048085949E-2</v>
      </c>
      <c r="K160" s="112">
        <v>8.5294279467738349E-2</v>
      </c>
      <c r="L160" s="113">
        <v>8.899073876772072E-2</v>
      </c>
      <c r="M160" s="110">
        <v>5.3228490095839721E-2</v>
      </c>
      <c r="N160" s="111">
        <v>0.20095008317104002</v>
      </c>
      <c r="O160" s="112">
        <v>9.1699831289795364E-2</v>
      </c>
      <c r="P160" s="113">
        <v>0.1284806012742053</v>
      </c>
      <c r="Q160" s="110">
        <v>9.8581623984390673E-2</v>
      </c>
      <c r="R160" s="111">
        <v>7.5045018801485716E-2</v>
      </c>
      <c r="S160" s="112">
        <v>9.8882342005436288E-2</v>
      </c>
      <c r="T160" s="113">
        <v>9.2259214727771918E-2</v>
      </c>
      <c r="U160" s="114">
        <v>8.8342843588909967E-2</v>
      </c>
    </row>
    <row r="161" spans="2:21" ht="6.75" customHeight="1" thickBot="1">
      <c r="B161" s="368"/>
      <c r="C161" s="101"/>
      <c r="D161" s="101"/>
      <c r="E161" s="101"/>
      <c r="F161" s="101"/>
      <c r="G161" s="101"/>
      <c r="H161" s="101"/>
      <c r="I161" s="101"/>
      <c r="J161" s="101"/>
      <c r="K161" s="101"/>
      <c r="L161" s="101"/>
      <c r="M161" s="101"/>
      <c r="N161" s="101"/>
      <c r="O161" s="101"/>
      <c r="P161" s="101"/>
      <c r="Q161" s="101"/>
      <c r="R161" s="101"/>
      <c r="S161" s="101"/>
      <c r="T161" s="101"/>
      <c r="U161" s="125"/>
    </row>
    <row r="162" spans="2:21" ht="20.5" customHeight="1" thickBot="1">
      <c r="B162" s="369"/>
      <c r="C162" s="355" t="s">
        <v>8</v>
      </c>
      <c r="D162" s="356" t="s">
        <v>51</v>
      </c>
      <c r="E162" s="357">
        <v>0.1613611036398083</v>
      </c>
      <c r="F162" s="358">
        <v>0.21138520852253606</v>
      </c>
      <c r="G162" s="359">
        <v>0.22164771187730423</v>
      </c>
      <c r="H162" s="360">
        <v>0.19881087138770573</v>
      </c>
      <c r="I162" s="357">
        <v>0.34150157624737459</v>
      </c>
      <c r="J162" s="358">
        <v>0.17569971695442504</v>
      </c>
      <c r="K162" s="359">
        <v>0.25643035275974846</v>
      </c>
      <c r="L162" s="360">
        <v>0.27033689740638178</v>
      </c>
      <c r="M162" s="357">
        <v>0.29699506277181409</v>
      </c>
      <c r="N162" s="358">
        <v>0.38425127725844654</v>
      </c>
      <c r="O162" s="359">
        <v>0.25014843222453553</v>
      </c>
      <c r="P162" s="360">
        <v>0.3219049269612918</v>
      </c>
      <c r="Q162" s="357">
        <v>0.19184500835124463</v>
      </c>
      <c r="R162" s="358">
        <v>0.16302020875950304</v>
      </c>
      <c r="S162" s="359">
        <v>0.34776963441260667</v>
      </c>
      <c r="T162" s="360">
        <v>0.24985943829567253</v>
      </c>
      <c r="U162" s="361">
        <v>0.25548753846256583</v>
      </c>
    </row>
    <row r="165" spans="2:21" ht="19" thickBot="1">
      <c r="B165" s="101"/>
      <c r="C165" s="101"/>
      <c r="D165" s="101"/>
      <c r="E165" s="126">
        <v>2025</v>
      </c>
      <c r="F165" s="101"/>
      <c r="G165" s="101"/>
      <c r="H165" s="101"/>
      <c r="I165" s="101"/>
      <c r="J165" s="101"/>
      <c r="K165" s="101"/>
      <c r="L165" s="101"/>
      <c r="M165" s="101"/>
      <c r="N165" s="101"/>
      <c r="O165" s="101"/>
      <c r="P165" s="101"/>
      <c r="Q165" s="101"/>
      <c r="R165" s="101"/>
      <c r="S165" s="101"/>
      <c r="T165" s="101"/>
      <c r="U165" s="101"/>
    </row>
    <row r="166" spans="2:21" ht="20.5" customHeight="1" thickBot="1">
      <c r="B166" s="103"/>
      <c r="C166" s="101"/>
      <c r="D166" s="101"/>
      <c r="E166" s="104" t="s">
        <v>13</v>
      </c>
      <c r="F166" s="105" t="s">
        <v>14</v>
      </c>
      <c r="G166" s="106" t="s">
        <v>15</v>
      </c>
      <c r="H166" s="107" t="s">
        <v>16</v>
      </c>
      <c r="I166" s="104" t="s">
        <v>17</v>
      </c>
      <c r="J166" s="105" t="s">
        <v>18</v>
      </c>
      <c r="K166" s="106" t="s">
        <v>19</v>
      </c>
      <c r="L166" s="107" t="s">
        <v>20</v>
      </c>
      <c r="M166" s="104" t="s">
        <v>21</v>
      </c>
      <c r="N166" s="105" t="s">
        <v>22</v>
      </c>
      <c r="O166" s="106" t="s">
        <v>23</v>
      </c>
      <c r="P166" s="107" t="s">
        <v>24</v>
      </c>
      <c r="Q166" s="104" t="s">
        <v>25</v>
      </c>
      <c r="R166" s="105" t="s">
        <v>26</v>
      </c>
      <c r="S166" s="106" t="s">
        <v>27</v>
      </c>
      <c r="T166" s="107" t="s">
        <v>28</v>
      </c>
      <c r="U166" s="108">
        <v>2025</v>
      </c>
    </row>
    <row r="167" spans="2:21" ht="20.5" customHeight="1">
      <c r="B167" s="382" t="s">
        <v>0</v>
      </c>
      <c r="C167" s="385" t="s">
        <v>12</v>
      </c>
      <c r="D167" s="109" t="s">
        <v>51</v>
      </c>
      <c r="E167" s="110">
        <v>6.373149040660768E-2</v>
      </c>
      <c r="F167" s="111">
        <v>8.354030350686735E-2</v>
      </c>
      <c r="G167" s="112" t="s">
        <v>386</v>
      </c>
      <c r="H167" s="113">
        <v>7.5123415080521547E-2</v>
      </c>
      <c r="I167" s="110" t="s">
        <v>386</v>
      </c>
      <c r="J167" s="111" t="s">
        <v>386</v>
      </c>
      <c r="K167" s="112" t="s">
        <v>386</v>
      </c>
      <c r="L167" s="113" t="s">
        <v>386</v>
      </c>
      <c r="M167" s="110" t="s">
        <v>386</v>
      </c>
      <c r="N167" s="111" t="s">
        <v>386</v>
      </c>
      <c r="O167" s="112" t="s">
        <v>386</v>
      </c>
      <c r="P167" s="113" t="s">
        <v>386</v>
      </c>
      <c r="Q167" s="110" t="s">
        <v>386</v>
      </c>
      <c r="R167" s="111" t="s">
        <v>386</v>
      </c>
      <c r="S167" s="112" t="s">
        <v>386</v>
      </c>
      <c r="T167" s="113" t="s">
        <v>386</v>
      </c>
      <c r="U167" s="114">
        <v>7.5123415080521547E-2</v>
      </c>
    </row>
    <row r="168" spans="2:21" ht="20.5" customHeight="1">
      <c r="B168" s="383"/>
      <c r="C168" s="386"/>
      <c r="D168" s="115" t="s">
        <v>30</v>
      </c>
      <c r="E168" s="116">
        <v>4.0703301619171586E-2</v>
      </c>
      <c r="F168" s="117">
        <v>5.3672144589869228E-2</v>
      </c>
      <c r="G168" s="118" t="s">
        <v>386</v>
      </c>
      <c r="H168" s="119">
        <v>4.8161602198930613E-2</v>
      </c>
      <c r="I168" s="116" t="s">
        <v>386</v>
      </c>
      <c r="J168" s="117" t="s">
        <v>386</v>
      </c>
      <c r="K168" s="118" t="s">
        <v>386</v>
      </c>
      <c r="L168" s="119" t="s">
        <v>386</v>
      </c>
      <c r="M168" s="116" t="s">
        <v>386</v>
      </c>
      <c r="N168" s="117" t="s">
        <v>386</v>
      </c>
      <c r="O168" s="118" t="s">
        <v>386</v>
      </c>
      <c r="P168" s="119" t="s">
        <v>386</v>
      </c>
      <c r="Q168" s="116" t="s">
        <v>386</v>
      </c>
      <c r="R168" s="117" t="s">
        <v>386</v>
      </c>
      <c r="S168" s="118" t="s">
        <v>386</v>
      </c>
      <c r="T168" s="119" t="s">
        <v>386</v>
      </c>
      <c r="U168" s="119">
        <v>4.8161602198930613E-2</v>
      </c>
    </row>
    <row r="169" spans="2:21" ht="20.5" customHeight="1" thickBot="1">
      <c r="B169" s="383"/>
      <c r="C169" s="387"/>
      <c r="D169" s="120" t="s">
        <v>31</v>
      </c>
      <c r="E169" s="121">
        <v>2.3028368325588171E-2</v>
      </c>
      <c r="F169" s="122">
        <v>2.9868394561627425E-2</v>
      </c>
      <c r="G169" s="123" t="s">
        <v>386</v>
      </c>
      <c r="H169" s="124">
        <v>2.6962024686227579E-2</v>
      </c>
      <c r="I169" s="121" t="s">
        <v>386</v>
      </c>
      <c r="J169" s="122" t="s">
        <v>386</v>
      </c>
      <c r="K169" s="123" t="s">
        <v>386</v>
      </c>
      <c r="L169" s="124" t="s">
        <v>386</v>
      </c>
      <c r="M169" s="121" t="s">
        <v>386</v>
      </c>
      <c r="N169" s="122" t="s">
        <v>386</v>
      </c>
      <c r="O169" s="123" t="s">
        <v>386</v>
      </c>
      <c r="P169" s="124" t="s">
        <v>386</v>
      </c>
      <c r="Q169" s="121" t="s">
        <v>386</v>
      </c>
      <c r="R169" s="122" t="s">
        <v>386</v>
      </c>
      <c r="S169" s="123" t="s">
        <v>386</v>
      </c>
      <c r="T169" s="124" t="s">
        <v>386</v>
      </c>
      <c r="U169" s="124">
        <v>2.6962024686227579E-2</v>
      </c>
    </row>
    <row r="170" spans="2:21" ht="6.75" customHeight="1" thickBot="1">
      <c r="B170" s="383"/>
      <c r="C170" s="101"/>
      <c r="D170" s="101"/>
      <c r="E170" s="101"/>
      <c r="F170" s="101"/>
      <c r="G170" s="101"/>
      <c r="H170" s="101"/>
      <c r="I170" s="101"/>
      <c r="J170" s="101"/>
      <c r="K170" s="101"/>
      <c r="L170" s="101"/>
      <c r="M170" s="101"/>
      <c r="N170" s="101"/>
      <c r="O170" s="101"/>
      <c r="P170" s="101"/>
      <c r="Q170" s="101"/>
      <c r="R170" s="101"/>
      <c r="S170" s="101"/>
      <c r="T170" s="101"/>
      <c r="U170" s="125"/>
    </row>
    <row r="171" spans="2:21" ht="20.5" customHeight="1">
      <c r="B171" s="383"/>
      <c r="C171" s="385" t="s">
        <v>1</v>
      </c>
      <c r="D171" s="109" t="s">
        <v>51</v>
      </c>
      <c r="E171" s="110">
        <v>4.5697337412424106E-2</v>
      </c>
      <c r="F171" s="111">
        <v>5.8563829614867398E-2</v>
      </c>
      <c r="G171" s="112" t="s">
        <v>386</v>
      </c>
      <c r="H171" s="113">
        <v>5.3039379261042484E-2</v>
      </c>
      <c r="I171" s="110" t="s">
        <v>386</v>
      </c>
      <c r="J171" s="111" t="s">
        <v>386</v>
      </c>
      <c r="K171" s="112" t="s">
        <v>386</v>
      </c>
      <c r="L171" s="113" t="s">
        <v>386</v>
      </c>
      <c r="M171" s="110" t="s">
        <v>386</v>
      </c>
      <c r="N171" s="111" t="s">
        <v>386</v>
      </c>
      <c r="O171" s="112" t="s">
        <v>386</v>
      </c>
      <c r="P171" s="113" t="s">
        <v>386</v>
      </c>
      <c r="Q171" s="110" t="s">
        <v>386</v>
      </c>
      <c r="R171" s="111" t="s">
        <v>386</v>
      </c>
      <c r="S171" s="112" t="s">
        <v>386</v>
      </c>
      <c r="T171" s="113" t="s">
        <v>386</v>
      </c>
      <c r="U171" s="114">
        <v>5.3039379261042484E-2</v>
      </c>
    </row>
    <row r="172" spans="2:21" ht="20.5" customHeight="1">
      <c r="B172" s="383"/>
      <c r="C172" s="386"/>
      <c r="D172" s="115" t="s">
        <v>30</v>
      </c>
      <c r="E172" s="116">
        <v>2.0684114438276582E-2</v>
      </c>
      <c r="F172" s="117">
        <v>2.8329702340949656E-2</v>
      </c>
      <c r="G172" s="118" t="s">
        <v>386</v>
      </c>
      <c r="H172" s="119">
        <v>2.5046937300599259E-2</v>
      </c>
      <c r="I172" s="116" t="s">
        <v>386</v>
      </c>
      <c r="J172" s="117" t="s">
        <v>386</v>
      </c>
      <c r="K172" s="118" t="s">
        <v>386</v>
      </c>
      <c r="L172" s="119" t="s">
        <v>386</v>
      </c>
      <c r="M172" s="116" t="s">
        <v>386</v>
      </c>
      <c r="N172" s="117" t="s">
        <v>386</v>
      </c>
      <c r="O172" s="118" t="s">
        <v>386</v>
      </c>
      <c r="P172" s="119" t="s">
        <v>386</v>
      </c>
      <c r="Q172" s="116" t="s">
        <v>386</v>
      </c>
      <c r="R172" s="117" t="s">
        <v>386</v>
      </c>
      <c r="S172" s="118" t="s">
        <v>386</v>
      </c>
      <c r="T172" s="119" t="s">
        <v>386</v>
      </c>
      <c r="U172" s="119">
        <v>2.5046937300599259E-2</v>
      </c>
    </row>
    <row r="173" spans="2:21" ht="20.5" customHeight="1" thickBot="1">
      <c r="B173" s="383"/>
      <c r="C173" s="387"/>
      <c r="D173" s="120" t="s">
        <v>31</v>
      </c>
      <c r="E173" s="121">
        <v>2.5013300556817757E-2</v>
      </c>
      <c r="F173" s="122">
        <v>3.0234236729573361E-2</v>
      </c>
      <c r="G173" s="123" t="s">
        <v>386</v>
      </c>
      <c r="H173" s="124">
        <v>2.79925377308828E-2</v>
      </c>
      <c r="I173" s="121" t="s">
        <v>386</v>
      </c>
      <c r="J173" s="122" t="s">
        <v>386</v>
      </c>
      <c r="K173" s="123" t="s">
        <v>386</v>
      </c>
      <c r="L173" s="124" t="s">
        <v>386</v>
      </c>
      <c r="M173" s="121" t="s">
        <v>386</v>
      </c>
      <c r="N173" s="122" t="s">
        <v>386</v>
      </c>
      <c r="O173" s="123" t="s">
        <v>386</v>
      </c>
      <c r="P173" s="124" t="s">
        <v>386</v>
      </c>
      <c r="Q173" s="121" t="s">
        <v>386</v>
      </c>
      <c r="R173" s="122" t="s">
        <v>386</v>
      </c>
      <c r="S173" s="123" t="s">
        <v>386</v>
      </c>
      <c r="T173" s="124" t="s">
        <v>386</v>
      </c>
      <c r="U173" s="124">
        <v>2.79925377308828E-2</v>
      </c>
    </row>
    <row r="174" spans="2:21" ht="6.75" customHeight="1" thickBot="1">
      <c r="B174" s="383"/>
      <c r="C174" s="101"/>
      <c r="D174" s="101"/>
      <c r="E174" s="101"/>
      <c r="F174" s="101"/>
      <c r="G174" s="101"/>
      <c r="H174" s="101"/>
      <c r="I174" s="101"/>
      <c r="J174" s="101"/>
      <c r="K174" s="101"/>
      <c r="L174" s="101"/>
      <c r="M174" s="101"/>
      <c r="N174" s="101"/>
      <c r="O174" s="101"/>
      <c r="P174" s="101"/>
      <c r="Q174" s="101"/>
      <c r="R174" s="101"/>
      <c r="S174" s="101"/>
      <c r="T174" s="101"/>
      <c r="U174" s="125"/>
    </row>
    <row r="175" spans="2:21" ht="20.5" customHeight="1">
      <c r="B175" s="383"/>
      <c r="C175" s="385" t="s">
        <v>8</v>
      </c>
      <c r="D175" s="109" t="s">
        <v>51</v>
      </c>
      <c r="E175" s="110">
        <v>0.15044172255810606</v>
      </c>
      <c r="F175" s="111">
        <v>0.19203607173233753</v>
      </c>
      <c r="G175" s="112" t="s">
        <v>386</v>
      </c>
      <c r="H175" s="113">
        <v>0.17520325459942512</v>
      </c>
      <c r="I175" s="110" t="s">
        <v>386</v>
      </c>
      <c r="J175" s="111" t="s">
        <v>386</v>
      </c>
      <c r="K175" s="112" t="s">
        <v>386</v>
      </c>
      <c r="L175" s="113" t="s">
        <v>386</v>
      </c>
      <c r="M175" s="110" t="s">
        <v>386</v>
      </c>
      <c r="N175" s="111" t="s">
        <v>386</v>
      </c>
      <c r="O175" s="112" t="s">
        <v>386</v>
      </c>
      <c r="P175" s="113" t="s">
        <v>386</v>
      </c>
      <c r="Q175" s="110" t="s">
        <v>386</v>
      </c>
      <c r="R175" s="111" t="s">
        <v>386</v>
      </c>
      <c r="S175" s="112" t="s">
        <v>386</v>
      </c>
      <c r="T175" s="113" t="s">
        <v>386</v>
      </c>
      <c r="U175" s="114">
        <v>0.17520325459942512</v>
      </c>
    </row>
    <row r="176" spans="2:21" ht="20.5" customHeight="1">
      <c r="B176" s="383"/>
      <c r="C176" s="386"/>
      <c r="D176" s="115" t="s">
        <v>30</v>
      </c>
      <c r="E176" s="116">
        <v>0.13695780098487706</v>
      </c>
      <c r="F176" s="117">
        <v>0.16375764954926975</v>
      </c>
      <c r="G176" s="118" t="s">
        <v>386</v>
      </c>
      <c r="H176" s="119">
        <v>0.15291201885591482</v>
      </c>
      <c r="I176" s="116" t="s">
        <v>386</v>
      </c>
      <c r="J176" s="117" t="s">
        <v>386</v>
      </c>
      <c r="K176" s="118" t="s">
        <v>386</v>
      </c>
      <c r="L176" s="119" t="s">
        <v>386</v>
      </c>
      <c r="M176" s="116" t="s">
        <v>386</v>
      </c>
      <c r="N176" s="117" t="s">
        <v>386</v>
      </c>
      <c r="O176" s="118" t="s">
        <v>386</v>
      </c>
      <c r="P176" s="119" t="s">
        <v>386</v>
      </c>
      <c r="Q176" s="116" t="s">
        <v>386</v>
      </c>
      <c r="R176" s="117" t="s">
        <v>386</v>
      </c>
      <c r="S176" s="118" t="s">
        <v>386</v>
      </c>
      <c r="T176" s="119" t="s">
        <v>386</v>
      </c>
      <c r="U176" s="119">
        <v>0.15291201885591482</v>
      </c>
    </row>
    <row r="177" spans="2:21" ht="20.5" customHeight="1" thickBot="1">
      <c r="B177" s="384"/>
      <c r="C177" s="387"/>
      <c r="D177" s="120" t="s">
        <v>31</v>
      </c>
      <c r="E177" s="121">
        <v>1.3484591324785295E-2</v>
      </c>
      <c r="F177" s="122">
        <v>2.8279205982315231E-2</v>
      </c>
      <c r="G177" s="123" t="s">
        <v>386</v>
      </c>
      <c r="H177" s="124">
        <v>2.2291973388797712E-2</v>
      </c>
      <c r="I177" s="121" t="s">
        <v>386</v>
      </c>
      <c r="J177" s="122" t="s">
        <v>386</v>
      </c>
      <c r="K177" s="123" t="s">
        <v>386</v>
      </c>
      <c r="L177" s="124" t="s">
        <v>386</v>
      </c>
      <c r="M177" s="121" t="s">
        <v>386</v>
      </c>
      <c r="N177" s="122" t="s">
        <v>386</v>
      </c>
      <c r="O177" s="123" t="s">
        <v>386</v>
      </c>
      <c r="P177" s="124" t="s">
        <v>386</v>
      </c>
      <c r="Q177" s="121" t="s">
        <v>386</v>
      </c>
      <c r="R177" s="122" t="s">
        <v>386</v>
      </c>
      <c r="S177" s="123" t="s">
        <v>386</v>
      </c>
      <c r="T177" s="124" t="s">
        <v>386</v>
      </c>
      <c r="U177" s="124">
        <v>2.2291973388797712E-2</v>
      </c>
    </row>
    <row r="178" spans="2:21" ht="6.75" customHeight="1" thickBot="1">
      <c r="B178" s="101"/>
      <c r="C178" s="101"/>
      <c r="D178" s="101"/>
      <c r="E178" s="101"/>
      <c r="F178" s="101"/>
      <c r="G178" s="101"/>
      <c r="H178" s="101"/>
      <c r="I178" s="101"/>
      <c r="J178" s="101"/>
      <c r="K178" s="101"/>
      <c r="L178" s="101"/>
      <c r="M178" s="101"/>
      <c r="N178" s="101"/>
      <c r="O178" s="101"/>
      <c r="P178" s="101"/>
      <c r="Q178" s="101"/>
      <c r="R178" s="101"/>
      <c r="S178" s="101"/>
      <c r="T178" s="101"/>
      <c r="U178" s="101"/>
    </row>
    <row r="179" spans="2:21" ht="20.5" customHeight="1">
      <c r="B179" s="373" t="s">
        <v>9</v>
      </c>
      <c r="C179" s="385" t="s">
        <v>12</v>
      </c>
      <c r="D179" s="109" t="s">
        <v>51</v>
      </c>
      <c r="E179" s="110">
        <v>4.2666072443940654E-2</v>
      </c>
      <c r="F179" s="111">
        <v>9.9171448715970528E-2</v>
      </c>
      <c r="G179" s="112" t="s">
        <v>386</v>
      </c>
      <c r="H179" s="113">
        <v>7.6147473972597954E-2</v>
      </c>
      <c r="I179" s="110" t="s">
        <v>386</v>
      </c>
      <c r="J179" s="111" t="s">
        <v>386</v>
      </c>
      <c r="K179" s="112" t="s">
        <v>386</v>
      </c>
      <c r="L179" s="113" t="s">
        <v>386</v>
      </c>
      <c r="M179" s="110" t="s">
        <v>386</v>
      </c>
      <c r="N179" s="111" t="s">
        <v>386</v>
      </c>
      <c r="O179" s="112" t="s">
        <v>386</v>
      </c>
      <c r="P179" s="113" t="s">
        <v>386</v>
      </c>
      <c r="Q179" s="110" t="s">
        <v>386</v>
      </c>
      <c r="R179" s="111" t="s">
        <v>386</v>
      </c>
      <c r="S179" s="112" t="s">
        <v>386</v>
      </c>
      <c r="T179" s="113" t="s">
        <v>386</v>
      </c>
      <c r="U179" s="114">
        <v>7.6147473972597954E-2</v>
      </c>
    </row>
    <row r="180" spans="2:21" ht="20.5" customHeight="1">
      <c r="B180" s="374"/>
      <c r="C180" s="386"/>
      <c r="D180" s="115" t="s">
        <v>30</v>
      </c>
      <c r="E180" s="116">
        <v>2.6956131420467686E-2</v>
      </c>
      <c r="F180" s="117">
        <v>3.290132087029625E-2</v>
      </c>
      <c r="G180" s="118" t="s">
        <v>386</v>
      </c>
      <c r="H180" s="119">
        <v>3.0478863030560133E-2</v>
      </c>
      <c r="I180" s="116" t="s">
        <v>386</v>
      </c>
      <c r="J180" s="117" t="s">
        <v>386</v>
      </c>
      <c r="K180" s="118" t="s">
        <v>386</v>
      </c>
      <c r="L180" s="119" t="s">
        <v>386</v>
      </c>
      <c r="M180" s="116" t="s">
        <v>386</v>
      </c>
      <c r="N180" s="117" t="s">
        <v>386</v>
      </c>
      <c r="O180" s="118" t="s">
        <v>386</v>
      </c>
      <c r="P180" s="119" t="s">
        <v>386</v>
      </c>
      <c r="Q180" s="116" t="s">
        <v>386</v>
      </c>
      <c r="R180" s="117" t="s">
        <v>386</v>
      </c>
      <c r="S180" s="118" t="s">
        <v>386</v>
      </c>
      <c r="T180" s="119" t="s">
        <v>386</v>
      </c>
      <c r="U180" s="119">
        <v>3.0478863030560133E-2</v>
      </c>
    </row>
    <row r="181" spans="2:21" ht="20.5" customHeight="1" thickBot="1">
      <c r="B181" s="374"/>
      <c r="C181" s="387"/>
      <c r="D181" s="120" t="s">
        <v>31</v>
      </c>
      <c r="E181" s="121">
        <v>1.5710859374865119E-2</v>
      </c>
      <c r="F181" s="122">
        <v>6.6270494533398339E-2</v>
      </c>
      <c r="G181" s="123" t="s">
        <v>386</v>
      </c>
      <c r="H181" s="124">
        <v>4.5669202413511661E-2</v>
      </c>
      <c r="I181" s="121" t="s">
        <v>386</v>
      </c>
      <c r="J181" s="122" t="s">
        <v>386</v>
      </c>
      <c r="K181" s="123" t="s">
        <v>386</v>
      </c>
      <c r="L181" s="124" t="s">
        <v>386</v>
      </c>
      <c r="M181" s="121" t="s">
        <v>386</v>
      </c>
      <c r="N181" s="122" t="s">
        <v>386</v>
      </c>
      <c r="O181" s="123" t="s">
        <v>386</v>
      </c>
      <c r="P181" s="124" t="s">
        <v>386</v>
      </c>
      <c r="Q181" s="121" t="s">
        <v>386</v>
      </c>
      <c r="R181" s="122" t="s">
        <v>386</v>
      </c>
      <c r="S181" s="123" t="s">
        <v>386</v>
      </c>
      <c r="T181" s="124" t="s">
        <v>386</v>
      </c>
      <c r="U181" s="124">
        <v>4.5669202413511661E-2</v>
      </c>
    </row>
    <row r="182" spans="2:21" ht="6.75" customHeight="1" thickBot="1">
      <c r="B182" s="374"/>
      <c r="C182" s="101"/>
      <c r="D182" s="101"/>
      <c r="E182" s="101"/>
      <c r="F182" s="101"/>
      <c r="G182" s="101"/>
      <c r="H182" s="101"/>
      <c r="I182" s="101"/>
      <c r="J182" s="101"/>
      <c r="K182" s="101"/>
      <c r="L182" s="101"/>
      <c r="M182" s="101"/>
      <c r="N182" s="101"/>
      <c r="O182" s="101"/>
      <c r="P182" s="101"/>
      <c r="Q182" s="101"/>
      <c r="R182" s="101"/>
      <c r="S182" s="101"/>
      <c r="T182" s="101"/>
      <c r="U182" s="101"/>
    </row>
    <row r="183" spans="2:21" ht="20.5" customHeight="1">
      <c r="B183" s="374"/>
      <c r="C183" s="385" t="s">
        <v>1</v>
      </c>
      <c r="D183" s="109" t="s">
        <v>51</v>
      </c>
      <c r="E183" s="110">
        <v>3.5075975722753353E-2</v>
      </c>
      <c r="F183" s="111">
        <v>9.3688231662182736E-2</v>
      </c>
      <c r="G183" s="112" t="s">
        <v>386</v>
      </c>
      <c r="H183" s="113">
        <v>6.9701181585597419E-2</v>
      </c>
      <c r="I183" s="110" t="s">
        <v>386</v>
      </c>
      <c r="J183" s="111" t="s">
        <v>386</v>
      </c>
      <c r="K183" s="112" t="s">
        <v>386</v>
      </c>
      <c r="L183" s="113" t="s">
        <v>386</v>
      </c>
      <c r="M183" s="110" t="s">
        <v>386</v>
      </c>
      <c r="N183" s="111" t="s">
        <v>386</v>
      </c>
      <c r="O183" s="112" t="s">
        <v>386</v>
      </c>
      <c r="P183" s="113" t="s">
        <v>386</v>
      </c>
      <c r="Q183" s="110" t="s">
        <v>386</v>
      </c>
      <c r="R183" s="111" t="s">
        <v>386</v>
      </c>
      <c r="S183" s="112" t="s">
        <v>386</v>
      </c>
      <c r="T183" s="113" t="s">
        <v>386</v>
      </c>
      <c r="U183" s="114">
        <v>6.9701181585597419E-2</v>
      </c>
    </row>
    <row r="184" spans="2:21" ht="20.5" customHeight="1">
      <c r="B184" s="374"/>
      <c r="C184" s="386"/>
      <c r="D184" s="115" t="s">
        <v>30</v>
      </c>
      <c r="E184" s="116">
        <v>1.9455169185019789E-2</v>
      </c>
      <c r="F184" s="117">
        <v>2.395644556591069E-2</v>
      </c>
      <c r="G184" s="118" t="s">
        <v>386</v>
      </c>
      <c r="H184" s="119">
        <v>2.2114299410189255E-2</v>
      </c>
      <c r="I184" s="116" t="s">
        <v>386</v>
      </c>
      <c r="J184" s="117" t="s">
        <v>386</v>
      </c>
      <c r="K184" s="118" t="s">
        <v>386</v>
      </c>
      <c r="L184" s="119" t="s">
        <v>386</v>
      </c>
      <c r="M184" s="116" t="s">
        <v>386</v>
      </c>
      <c r="N184" s="117" t="s">
        <v>386</v>
      </c>
      <c r="O184" s="118" t="s">
        <v>386</v>
      </c>
      <c r="P184" s="119" t="s">
        <v>386</v>
      </c>
      <c r="Q184" s="116" t="s">
        <v>386</v>
      </c>
      <c r="R184" s="117" t="s">
        <v>386</v>
      </c>
      <c r="S184" s="118" t="s">
        <v>386</v>
      </c>
      <c r="T184" s="119" t="s">
        <v>386</v>
      </c>
      <c r="U184" s="119">
        <v>2.2114299410189255E-2</v>
      </c>
    </row>
    <row r="185" spans="2:21" ht="20.5" customHeight="1" thickBot="1">
      <c r="B185" s="374"/>
      <c r="C185" s="387"/>
      <c r="D185" s="120" t="s">
        <v>31</v>
      </c>
      <c r="E185" s="121">
        <v>1.5620773481743316E-2</v>
      </c>
      <c r="F185" s="122">
        <v>6.9731763196315716E-2</v>
      </c>
      <c r="G185" s="123" t="s">
        <v>386</v>
      </c>
      <c r="H185" s="124">
        <v>4.7586855119097667E-2</v>
      </c>
      <c r="I185" s="121" t="s">
        <v>386</v>
      </c>
      <c r="J185" s="122" t="s">
        <v>386</v>
      </c>
      <c r="K185" s="123" t="s">
        <v>386</v>
      </c>
      <c r="L185" s="124" t="s">
        <v>386</v>
      </c>
      <c r="M185" s="121" t="s">
        <v>386</v>
      </c>
      <c r="N185" s="122" t="s">
        <v>386</v>
      </c>
      <c r="O185" s="123" t="s">
        <v>386</v>
      </c>
      <c r="P185" s="124" t="s">
        <v>386</v>
      </c>
      <c r="Q185" s="121" t="s">
        <v>386</v>
      </c>
      <c r="R185" s="122" t="s">
        <v>386</v>
      </c>
      <c r="S185" s="123" t="s">
        <v>386</v>
      </c>
      <c r="T185" s="124" t="s">
        <v>386</v>
      </c>
      <c r="U185" s="124">
        <v>4.7586855119097667E-2</v>
      </c>
    </row>
    <row r="186" spans="2:21" ht="6.75" customHeight="1" thickBot="1">
      <c r="B186" s="374"/>
      <c r="C186" s="101"/>
      <c r="D186" s="101"/>
      <c r="E186" s="101"/>
      <c r="F186" s="101"/>
      <c r="G186" s="101"/>
      <c r="H186" s="101"/>
      <c r="I186" s="101"/>
      <c r="J186" s="101"/>
      <c r="K186" s="101"/>
      <c r="L186" s="101"/>
      <c r="M186" s="101"/>
      <c r="N186" s="101"/>
      <c r="O186" s="101"/>
      <c r="P186" s="101"/>
      <c r="Q186" s="101"/>
      <c r="R186" s="101"/>
      <c r="S186" s="101"/>
      <c r="T186" s="101"/>
      <c r="U186" s="101"/>
    </row>
    <row r="187" spans="2:21" ht="20.5" customHeight="1">
      <c r="B187" s="374"/>
      <c r="C187" s="385" t="s">
        <v>8</v>
      </c>
      <c r="D187" s="109" t="s">
        <v>51</v>
      </c>
      <c r="E187" s="110">
        <v>0.10818678824199811</v>
      </c>
      <c r="F187" s="111">
        <v>0.14334993147454708</v>
      </c>
      <c r="G187" s="112" t="s">
        <v>386</v>
      </c>
      <c r="H187" s="113">
        <v>0.12954192715794741</v>
      </c>
      <c r="I187" s="110" t="s">
        <v>386</v>
      </c>
      <c r="J187" s="111" t="s">
        <v>386</v>
      </c>
      <c r="K187" s="112" t="s">
        <v>386</v>
      </c>
      <c r="L187" s="113" t="s">
        <v>386</v>
      </c>
      <c r="M187" s="110" t="s">
        <v>386</v>
      </c>
      <c r="N187" s="111" t="s">
        <v>386</v>
      </c>
      <c r="O187" s="112" t="s">
        <v>386</v>
      </c>
      <c r="P187" s="113" t="s">
        <v>386</v>
      </c>
      <c r="Q187" s="110" t="s">
        <v>386</v>
      </c>
      <c r="R187" s="111" t="s">
        <v>386</v>
      </c>
      <c r="S187" s="112" t="s">
        <v>386</v>
      </c>
      <c r="T187" s="113" t="s">
        <v>386</v>
      </c>
      <c r="U187" s="114">
        <v>0.12954192715794741</v>
      </c>
    </row>
    <row r="188" spans="2:21" ht="20.5" customHeight="1">
      <c r="B188" s="374"/>
      <c r="C188" s="386"/>
      <c r="D188" s="115" t="s">
        <v>30</v>
      </c>
      <c r="E188" s="116">
        <v>9.1707403096472379E-2</v>
      </c>
      <c r="F188" s="117">
        <v>0.10497051228402553</v>
      </c>
      <c r="G188" s="118" t="s">
        <v>386</v>
      </c>
      <c r="H188" s="119">
        <v>9.976230129725161E-2</v>
      </c>
      <c r="I188" s="116" t="s">
        <v>386</v>
      </c>
      <c r="J188" s="117" t="s">
        <v>386</v>
      </c>
      <c r="K188" s="118" t="s">
        <v>386</v>
      </c>
      <c r="L188" s="119" t="s">
        <v>386</v>
      </c>
      <c r="M188" s="116" t="s">
        <v>386</v>
      </c>
      <c r="N188" s="117" t="s">
        <v>386</v>
      </c>
      <c r="O188" s="118" t="s">
        <v>386</v>
      </c>
      <c r="P188" s="119" t="s">
        <v>386</v>
      </c>
      <c r="Q188" s="116" t="s">
        <v>386</v>
      </c>
      <c r="R188" s="117" t="s">
        <v>386</v>
      </c>
      <c r="S188" s="118" t="s">
        <v>386</v>
      </c>
      <c r="T188" s="119" t="s">
        <v>386</v>
      </c>
      <c r="U188" s="119">
        <v>9.976230129725161E-2</v>
      </c>
    </row>
    <row r="189" spans="2:21" ht="20.5" customHeight="1" thickBot="1">
      <c r="B189" s="375"/>
      <c r="C189" s="387"/>
      <c r="D189" s="120" t="s">
        <v>31</v>
      </c>
      <c r="E189" s="121">
        <v>1.6488516421601269E-2</v>
      </c>
      <c r="F189" s="122">
        <v>3.8382924800604221E-2</v>
      </c>
      <c r="G189" s="123" t="s">
        <v>386</v>
      </c>
      <c r="H189" s="124">
        <v>2.978534057989592E-2</v>
      </c>
      <c r="I189" s="121" t="s">
        <v>386</v>
      </c>
      <c r="J189" s="122" t="s">
        <v>386</v>
      </c>
      <c r="K189" s="123" t="s">
        <v>386</v>
      </c>
      <c r="L189" s="124" t="s">
        <v>386</v>
      </c>
      <c r="M189" s="121" t="s">
        <v>386</v>
      </c>
      <c r="N189" s="122" t="s">
        <v>386</v>
      </c>
      <c r="O189" s="123" t="s">
        <v>386</v>
      </c>
      <c r="P189" s="124" t="s">
        <v>386</v>
      </c>
      <c r="Q189" s="121" t="s">
        <v>386</v>
      </c>
      <c r="R189" s="122" t="s">
        <v>386</v>
      </c>
      <c r="S189" s="123" t="s">
        <v>386</v>
      </c>
      <c r="T189" s="124" t="s">
        <v>386</v>
      </c>
      <c r="U189" s="124">
        <v>2.978534057989592E-2</v>
      </c>
    </row>
    <row r="190" spans="2:21" ht="6.75" customHeight="1" thickBot="1">
      <c r="B190" s="101"/>
      <c r="C190" s="101"/>
      <c r="D190" s="101"/>
      <c r="E190" s="101"/>
      <c r="F190" s="101"/>
      <c r="G190" s="101"/>
      <c r="H190" s="101"/>
      <c r="I190" s="101"/>
      <c r="J190" s="101"/>
      <c r="K190" s="101"/>
      <c r="L190" s="101"/>
      <c r="M190" s="101"/>
      <c r="N190" s="101"/>
      <c r="O190" s="101"/>
      <c r="P190" s="101"/>
      <c r="Q190" s="101"/>
      <c r="R190" s="101"/>
      <c r="S190" s="101"/>
      <c r="T190" s="101"/>
      <c r="U190" s="101"/>
    </row>
    <row r="191" spans="2:21" ht="20.5" customHeight="1">
      <c r="B191" s="367" t="s">
        <v>450</v>
      </c>
      <c r="C191" s="354" t="s">
        <v>12</v>
      </c>
      <c r="D191" s="109" t="s">
        <v>51</v>
      </c>
      <c r="E191" s="110"/>
      <c r="F191" s="111"/>
      <c r="G191" s="112"/>
      <c r="H191" s="113"/>
      <c r="I191" s="110"/>
      <c r="J191" s="111"/>
      <c r="K191" s="112"/>
      <c r="L191" s="113"/>
      <c r="M191" s="110"/>
      <c r="N191" s="111"/>
      <c r="O191" s="112"/>
      <c r="P191" s="113"/>
      <c r="Q191" s="110"/>
      <c r="R191" s="111"/>
      <c r="S191" s="112"/>
      <c r="T191" s="113"/>
      <c r="U191" s="114"/>
    </row>
    <row r="192" spans="2:21" ht="6.75" customHeight="1" thickBot="1">
      <c r="B192" s="368"/>
      <c r="C192" s="101"/>
      <c r="D192" s="101"/>
      <c r="E192" s="101"/>
      <c r="F192" s="101"/>
      <c r="G192" s="101"/>
      <c r="H192" s="101"/>
      <c r="I192" s="101"/>
      <c r="J192" s="101"/>
      <c r="K192" s="101"/>
      <c r="L192" s="101"/>
      <c r="M192" s="101"/>
      <c r="N192" s="101"/>
      <c r="O192" s="101"/>
      <c r="P192" s="101"/>
      <c r="Q192" s="101"/>
      <c r="R192" s="101"/>
      <c r="S192" s="101"/>
      <c r="T192" s="101"/>
      <c r="U192" s="125"/>
    </row>
    <row r="193" spans="2:21" ht="20.5" customHeight="1">
      <c r="B193" s="368"/>
      <c r="C193" s="354" t="s">
        <v>1</v>
      </c>
      <c r="D193" s="109" t="s">
        <v>51</v>
      </c>
      <c r="E193" s="110">
        <v>3.9960628835694886E-2</v>
      </c>
      <c r="F193" s="111" t="s">
        <v>386</v>
      </c>
      <c r="G193" s="112" t="s">
        <v>386</v>
      </c>
      <c r="H193" s="113">
        <v>3.9960628835694886E-2</v>
      </c>
      <c r="I193" s="110" t="s">
        <v>386</v>
      </c>
      <c r="J193" s="111" t="s">
        <v>386</v>
      </c>
      <c r="K193" s="112" t="s">
        <v>386</v>
      </c>
      <c r="L193" s="113" t="s">
        <v>386</v>
      </c>
      <c r="M193" s="110" t="s">
        <v>386</v>
      </c>
      <c r="N193" s="111" t="s">
        <v>386</v>
      </c>
      <c r="O193" s="112" t="s">
        <v>386</v>
      </c>
      <c r="P193" s="113" t="s">
        <v>386</v>
      </c>
      <c r="Q193" s="110" t="s">
        <v>386</v>
      </c>
      <c r="R193" s="111" t="s">
        <v>386</v>
      </c>
      <c r="S193" s="112" t="s">
        <v>386</v>
      </c>
      <c r="T193" s="113" t="s">
        <v>386</v>
      </c>
      <c r="U193" s="114">
        <v>3.9960628835694886E-2</v>
      </c>
    </row>
    <row r="194" spans="2:21" ht="6.75" customHeight="1" thickBot="1">
      <c r="B194" s="368"/>
      <c r="C194" s="101"/>
      <c r="D194" s="101"/>
      <c r="E194" s="101"/>
      <c r="F194" s="101"/>
      <c r="G194" s="101"/>
      <c r="H194" s="101"/>
      <c r="I194" s="101"/>
      <c r="J194" s="101"/>
      <c r="K194" s="101"/>
      <c r="L194" s="101"/>
      <c r="M194" s="101"/>
      <c r="N194" s="101"/>
      <c r="O194" s="101"/>
      <c r="P194" s="101"/>
      <c r="Q194" s="101"/>
      <c r="R194" s="101"/>
      <c r="S194" s="101"/>
      <c r="T194" s="101"/>
      <c r="U194" s="125"/>
    </row>
    <row r="195" spans="2:21" ht="20.5" customHeight="1" thickBot="1">
      <c r="B195" s="369"/>
      <c r="C195" s="355" t="s">
        <v>8</v>
      </c>
      <c r="D195" s="356" t="s">
        <v>51</v>
      </c>
      <c r="E195" s="357"/>
      <c r="F195" s="358"/>
      <c r="G195" s="359"/>
      <c r="H195" s="360"/>
      <c r="I195" s="357"/>
      <c r="J195" s="358"/>
      <c r="K195" s="359"/>
      <c r="L195" s="360"/>
      <c r="M195" s="357"/>
      <c r="N195" s="358"/>
      <c r="O195" s="359"/>
      <c r="P195" s="360"/>
      <c r="Q195" s="357"/>
      <c r="R195" s="358"/>
      <c r="S195" s="359"/>
      <c r="T195" s="360"/>
      <c r="U195" s="361"/>
    </row>
    <row r="197" spans="2:21">
      <c r="B197" s="293" t="s">
        <v>40</v>
      </c>
    </row>
    <row r="198" spans="2:21">
      <c r="B198" s="347" t="s">
        <v>432</v>
      </c>
    </row>
    <row r="199" spans="2:21">
      <c r="B199" s="345" t="s">
        <v>414</v>
      </c>
    </row>
    <row r="200" spans="2:21">
      <c r="B200" s="1" t="s">
        <v>349</v>
      </c>
    </row>
    <row r="201" spans="2:21">
      <c r="B201" s="345" t="s">
        <v>413</v>
      </c>
    </row>
    <row r="202" spans="2:21">
      <c r="B202" s="362" t="s">
        <v>451</v>
      </c>
    </row>
    <row r="203" spans="2:21">
      <c r="B203" s="362" t="s">
        <v>452</v>
      </c>
    </row>
  </sheetData>
  <mergeCells count="56">
    <mergeCell ref="B191:B195"/>
    <mergeCell ref="B167:B177"/>
    <mergeCell ref="C167:C169"/>
    <mergeCell ref="C171:C173"/>
    <mergeCell ref="C175:C177"/>
    <mergeCell ref="B179:B189"/>
    <mergeCell ref="C179:C181"/>
    <mergeCell ref="C183:C185"/>
    <mergeCell ref="C187:C189"/>
    <mergeCell ref="B158:B162"/>
    <mergeCell ref="B134:B144"/>
    <mergeCell ref="C134:C136"/>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B92:B96"/>
    <mergeCell ref="B125:B129"/>
    <mergeCell ref="C117:C119"/>
    <mergeCell ref="C121:C123"/>
    <mergeCell ref="B113:B123"/>
    <mergeCell ref="B101:B111"/>
    <mergeCell ref="C101:C103"/>
    <mergeCell ref="C105:C107"/>
    <mergeCell ref="C109:C111"/>
    <mergeCell ref="C113:C1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6"/>
  <sheetViews>
    <sheetView showGridLines="0" zoomScaleNormal="100" workbookViewId="0">
      <pane xSplit="2" ySplit="4" topLeftCell="AK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394" t="s">
        <v>10</v>
      </c>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row>
    <row r="3" spans="2:47" ht="18" customHeight="1" thickTop="1" thickBot="1">
      <c r="B3" s="2"/>
      <c r="C3" s="388">
        <v>2011</v>
      </c>
      <c r="D3" s="389"/>
      <c r="E3" s="390"/>
      <c r="F3" s="388">
        <v>2012</v>
      </c>
      <c r="G3" s="389"/>
      <c r="H3" s="390"/>
      <c r="I3" s="388">
        <v>2013</v>
      </c>
      <c r="J3" s="389"/>
      <c r="K3" s="390"/>
      <c r="L3" s="388">
        <v>2014</v>
      </c>
      <c r="M3" s="389"/>
      <c r="N3" s="390"/>
      <c r="O3" s="388">
        <v>2015</v>
      </c>
      <c r="P3" s="389"/>
      <c r="Q3" s="390"/>
      <c r="R3" s="388">
        <v>2016</v>
      </c>
      <c r="S3" s="389"/>
      <c r="T3" s="390"/>
      <c r="U3" s="388">
        <v>2017</v>
      </c>
      <c r="V3" s="389"/>
      <c r="W3" s="390"/>
      <c r="X3" s="388">
        <v>2018</v>
      </c>
      <c r="Y3" s="389"/>
      <c r="Z3" s="390"/>
      <c r="AA3" s="388">
        <v>2019</v>
      </c>
      <c r="AB3" s="389"/>
      <c r="AC3" s="390"/>
      <c r="AD3" s="388">
        <v>2020</v>
      </c>
      <c r="AE3" s="389"/>
      <c r="AF3" s="390"/>
      <c r="AG3" s="388">
        <v>2021</v>
      </c>
      <c r="AH3" s="389"/>
      <c r="AI3" s="390"/>
      <c r="AJ3" s="388">
        <v>2022</v>
      </c>
      <c r="AK3" s="389"/>
      <c r="AL3" s="390"/>
      <c r="AM3" s="388">
        <v>2023</v>
      </c>
      <c r="AN3" s="389"/>
      <c r="AO3" s="390"/>
      <c r="AP3" s="388">
        <v>2024</v>
      </c>
      <c r="AQ3" s="389"/>
      <c r="AR3" s="390"/>
      <c r="AS3" s="388">
        <v>2025</v>
      </c>
      <c r="AT3" s="389"/>
      <c r="AU3" s="390"/>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t="s">
        <v>386</v>
      </c>
      <c r="AT7" s="13" t="s">
        <v>386</v>
      </c>
      <c r="AU7" s="14" t="s">
        <v>386</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0.17520325459942512</v>
      </c>
      <c r="AT8" s="17">
        <v>5.3039379261042484E-2</v>
      </c>
      <c r="AU8" s="18">
        <v>7.5123415080521547E-2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t="s">
        <v>386</v>
      </c>
      <c r="AT9" s="9" t="s">
        <v>386</v>
      </c>
      <c r="AU9" s="10" t="s">
        <v>386</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t="s">
        <v>386</v>
      </c>
      <c r="AT10" s="9" t="s">
        <v>386</v>
      </c>
      <c r="AU10" s="10" t="s">
        <v>386</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t="s">
        <v>386</v>
      </c>
      <c r="AT11" s="13" t="s">
        <v>386</v>
      </c>
      <c r="AU11" s="14" t="s">
        <v>386</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t="s">
        <v>386</v>
      </c>
      <c r="AT12" s="17" t="s">
        <v>386</v>
      </c>
      <c r="AU12" s="18" t="s">
        <v>386</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t="s">
        <v>386</v>
      </c>
      <c r="AT13" s="9" t="s">
        <v>386</v>
      </c>
      <c r="AU13" s="10" t="s">
        <v>386</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t="s">
        <v>386</v>
      </c>
      <c r="AT14" s="9" t="s">
        <v>386</v>
      </c>
      <c r="AU14" s="10" t="s">
        <v>386</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t="s">
        <v>386</v>
      </c>
      <c r="AT15" s="13" t="s">
        <v>386</v>
      </c>
      <c r="AU15" s="14" t="s">
        <v>386</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t="s">
        <v>386</v>
      </c>
      <c r="AT16" s="17" t="s">
        <v>386</v>
      </c>
      <c r="AU16" s="18" t="s">
        <v>386</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t="s">
        <v>386</v>
      </c>
      <c r="AT17" s="9" t="s">
        <v>386</v>
      </c>
      <c r="AU17" s="10" t="s">
        <v>386</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t="s">
        <v>386</v>
      </c>
      <c r="AT20" s="21" t="s">
        <v>386</v>
      </c>
      <c r="AU20" s="22" t="s">
        <v>386</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8">
        <v>0.18575065196601678</v>
      </c>
      <c r="AN21" s="349">
        <v>8.9159025280294305E-2</v>
      </c>
      <c r="AO21" s="26">
        <v>0.10724028487784248</v>
      </c>
      <c r="AP21" s="24">
        <v>0.29600565608165746</v>
      </c>
      <c r="AQ21" s="25">
        <v>0.10147708699750577</v>
      </c>
      <c r="AR21" s="26">
        <v>0.14010523915389991</v>
      </c>
      <c r="AS21" s="24">
        <v>0.17520325459942512</v>
      </c>
      <c r="AT21" s="25">
        <v>5.3039379261042484E-2</v>
      </c>
      <c r="AU21" s="26">
        <v>7.5123415080521547E-2</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50">
        <v>0.14085593960876477</v>
      </c>
      <c r="AN22" s="351">
        <v>4.1997696732484713E-2</v>
      </c>
      <c r="AO22" s="30">
        <v>6.0503250620912899E-2</v>
      </c>
      <c r="AP22" s="28">
        <v>0.26416614082078183</v>
      </c>
      <c r="AQ22" s="29">
        <v>5.1193967305278774E-2</v>
      </c>
      <c r="AR22" s="30">
        <v>9.3484524226386007E-2</v>
      </c>
      <c r="AS22" s="28">
        <v>0.15291201885591482</v>
      </c>
      <c r="AT22" s="29">
        <v>2.5046937300599259E-2</v>
      </c>
      <c r="AU22" s="30">
        <v>4.8161602198930613E-2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2">
        <v>4.4895641207769336E-2</v>
      </c>
      <c r="AN23" s="353">
        <v>4.7161535168725552E-2</v>
      </c>
      <c r="AO23" s="34">
        <v>4.6737376074046558E-2</v>
      </c>
      <c r="AP23" s="32">
        <v>3.1840807085780229E-2</v>
      </c>
      <c r="AQ23" s="33">
        <v>5.0283344326152918E-2</v>
      </c>
      <c r="AR23" s="34">
        <v>4.6621151476922286E-2</v>
      </c>
      <c r="AS23" s="32">
        <v>2.2291973388797712E-2</v>
      </c>
      <c r="AT23" s="33">
        <v>2.79925377308828E-2</v>
      </c>
      <c r="AU23" s="34">
        <v>2.6962024686227579E-2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300"/>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4"/>
    </row>
    <row r="26" spans="2:48" ht="29">
      <c r="B26" s="43" t="s">
        <v>34</v>
      </c>
      <c r="C26" s="44">
        <f>C25*1000/365/24/AVERAGE(C24,C43)</f>
        <v>0.20997125473056885</v>
      </c>
      <c r="D26" s="45">
        <f>D25*1000/365/24/AVERAGE(D24,D43)</f>
        <v>0.29970930627305714</v>
      </c>
      <c r="E26" s="46">
        <f>E25*1000/365/24/AVERAGE(E24,E43)</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300"/>
    </row>
    <row r="27" spans="2:48" ht="46.4" customHeight="1" thickBot="1">
      <c r="B27" s="47" t="s">
        <v>35</v>
      </c>
      <c r="C27" s="391">
        <v>0.5</v>
      </c>
      <c r="D27" s="392"/>
      <c r="E27" s="393"/>
      <c r="F27" s="391">
        <v>0.5</v>
      </c>
      <c r="G27" s="392"/>
      <c r="H27" s="393"/>
      <c r="I27" s="391">
        <v>0.5</v>
      </c>
      <c r="J27" s="392"/>
      <c r="K27" s="393"/>
      <c r="L27" s="391">
        <v>0.5</v>
      </c>
      <c r="M27" s="392"/>
      <c r="N27" s="393"/>
      <c r="O27" s="395" t="s">
        <v>36</v>
      </c>
      <c r="P27" s="392"/>
      <c r="Q27" s="393"/>
      <c r="R27" s="395" t="s">
        <v>37</v>
      </c>
      <c r="S27" s="392"/>
      <c r="T27" s="393"/>
      <c r="U27" s="395" t="s">
        <v>38</v>
      </c>
      <c r="V27" s="392"/>
      <c r="W27" s="393"/>
      <c r="X27" s="391" t="s">
        <v>39</v>
      </c>
      <c r="Y27" s="392"/>
      <c r="Z27" s="393"/>
      <c r="AA27" s="391">
        <v>0.65</v>
      </c>
      <c r="AB27" s="392"/>
      <c r="AC27" s="393"/>
      <c r="AD27" s="391">
        <v>0.65</v>
      </c>
      <c r="AE27" s="392"/>
      <c r="AF27" s="393"/>
      <c r="AG27" s="391" t="s">
        <v>364</v>
      </c>
      <c r="AH27" s="392"/>
      <c r="AI27" s="393"/>
      <c r="AJ27" s="391" t="s">
        <v>375</v>
      </c>
      <c r="AK27" s="392"/>
      <c r="AL27" s="393"/>
      <c r="AM27" s="391">
        <v>0.75</v>
      </c>
      <c r="AN27" s="392"/>
      <c r="AO27" s="393"/>
      <c r="AP27" s="391">
        <v>0.75</v>
      </c>
      <c r="AQ27" s="392"/>
      <c r="AR27" s="393"/>
      <c r="AS27" s="391">
        <v>0.75</v>
      </c>
      <c r="AT27" s="392"/>
      <c r="AU27" s="393"/>
    </row>
    <row r="28" spans="2:48" ht="15" thickTop="1">
      <c r="B28" s="48" t="s">
        <v>40</v>
      </c>
    </row>
    <row r="29" spans="2:48">
      <c r="B29" s="1" t="s">
        <v>41</v>
      </c>
    </row>
    <row r="30" spans="2:48">
      <c r="B30" s="1" t="s">
        <v>42</v>
      </c>
    </row>
    <row r="31" spans="2:48">
      <c r="B31" s="1" t="s">
        <v>43</v>
      </c>
    </row>
    <row r="32" spans="2:48">
      <c r="B32" s="1" t="s">
        <v>44</v>
      </c>
    </row>
    <row r="33" spans="2:2">
      <c r="B33" s="1" t="s">
        <v>45</v>
      </c>
    </row>
    <row r="34" spans="2:2">
      <c r="B34" s="1" t="s">
        <v>46</v>
      </c>
    </row>
    <row r="35" spans="2:2">
      <c r="B35" s="366" t="s">
        <v>466</v>
      </c>
    </row>
    <row r="36" spans="2:2" ht="7.5" customHeight="1"/>
  </sheetData>
  <mergeCells count="31">
    <mergeCell ref="AP3:AR3"/>
    <mergeCell ref="AP27:AR27"/>
    <mergeCell ref="AM3:AO3"/>
    <mergeCell ref="AM27:AO27"/>
    <mergeCell ref="X3:Z3"/>
    <mergeCell ref="AA3:AC3"/>
    <mergeCell ref="AG27:AI27"/>
    <mergeCell ref="AD3:AF3"/>
    <mergeCell ref="AD27:AF27"/>
    <mergeCell ref="AG3:AI3"/>
    <mergeCell ref="I3:K3"/>
    <mergeCell ref="L3:N3"/>
    <mergeCell ref="O3:Q3"/>
    <mergeCell ref="R3:T3"/>
    <mergeCell ref="U3:W3"/>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53"/>
  <sheetViews>
    <sheetView zoomScaleNormal="100" workbookViewId="0">
      <pane xSplit="2" ySplit="3" topLeftCell="CO4" activePane="bottomRight" state="frozenSplit"/>
      <selection activeCell="AS3" sqref="AS3"/>
      <selection pane="topRight" activeCell="BM4" sqref="BM4:BR212"/>
      <selection pane="bottomLeft" activeCell="A4" sqref="A4"/>
      <selection pane="bottomRight" activeCell="CS3" sqref="CS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396" t="s">
        <v>347</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row>
    <row r="2" spans="1:121" ht="31.4" customHeight="1" thickTop="1" thickBot="1">
      <c r="A2" s="405" t="s">
        <v>47</v>
      </c>
      <c r="B2" s="406"/>
      <c r="C2" s="401">
        <v>2016</v>
      </c>
      <c r="D2" s="402"/>
      <c r="E2" s="402"/>
      <c r="F2" s="402"/>
      <c r="G2" s="403"/>
      <c r="H2" s="401">
        <v>2017</v>
      </c>
      <c r="I2" s="402"/>
      <c r="J2" s="402"/>
      <c r="K2" s="402"/>
      <c r="L2" s="403"/>
      <c r="M2" s="401">
        <v>2018</v>
      </c>
      <c r="N2" s="402"/>
      <c r="O2" s="402"/>
      <c r="P2" s="402"/>
      <c r="Q2" s="403"/>
      <c r="R2" s="401">
        <v>2019</v>
      </c>
      <c r="S2" s="402"/>
      <c r="T2" s="402"/>
      <c r="U2" s="402"/>
      <c r="V2" s="403"/>
      <c r="W2" s="401">
        <v>2020</v>
      </c>
      <c r="X2" s="402"/>
      <c r="Y2" s="402"/>
      <c r="Z2" s="402"/>
      <c r="AA2" s="403"/>
      <c r="AB2" s="404" t="s">
        <v>348</v>
      </c>
      <c r="AC2" s="402"/>
      <c r="AD2" s="402"/>
      <c r="AE2" s="402"/>
      <c r="AF2" s="402"/>
      <c r="AG2" s="402"/>
      <c r="AH2" s="402"/>
      <c r="AI2" s="402"/>
      <c r="AJ2" s="402"/>
      <c r="AK2" s="402"/>
      <c r="AL2" s="402"/>
      <c r="AM2" s="402"/>
      <c r="AN2" s="402"/>
      <c r="AO2" s="402"/>
      <c r="AP2" s="402"/>
      <c r="AQ2" s="402"/>
      <c r="AR2" s="403"/>
      <c r="AS2" s="404">
        <v>2022</v>
      </c>
      <c r="AT2" s="402"/>
      <c r="AU2" s="402"/>
      <c r="AV2" s="402"/>
      <c r="AW2" s="402"/>
      <c r="AX2" s="402"/>
      <c r="AY2" s="402"/>
      <c r="AZ2" s="402"/>
      <c r="BA2" s="402"/>
      <c r="BB2" s="402"/>
      <c r="BC2" s="402"/>
      <c r="BD2" s="402"/>
      <c r="BE2" s="402"/>
      <c r="BF2" s="402"/>
      <c r="BG2" s="402"/>
      <c r="BH2" s="402"/>
      <c r="BI2" s="403"/>
      <c r="BJ2" s="404">
        <v>2023</v>
      </c>
      <c r="BK2" s="402"/>
      <c r="BL2" s="402"/>
      <c r="BM2" s="402"/>
      <c r="BN2" s="402"/>
      <c r="BO2" s="402"/>
      <c r="BP2" s="402"/>
      <c r="BQ2" s="402"/>
      <c r="BR2" s="402"/>
      <c r="BS2" s="402"/>
      <c r="BT2" s="402"/>
      <c r="BU2" s="402"/>
      <c r="BV2" s="402"/>
      <c r="BW2" s="402"/>
      <c r="BX2" s="402"/>
      <c r="BY2" s="402"/>
      <c r="BZ2" s="403"/>
      <c r="CA2" s="404">
        <v>2024</v>
      </c>
      <c r="CB2" s="402"/>
      <c r="CC2" s="402"/>
      <c r="CD2" s="402"/>
      <c r="CE2" s="402"/>
      <c r="CF2" s="402"/>
      <c r="CG2" s="402"/>
      <c r="CH2" s="402"/>
      <c r="CI2" s="402"/>
      <c r="CJ2" s="402"/>
      <c r="CK2" s="402"/>
      <c r="CL2" s="402"/>
      <c r="CM2" s="402"/>
      <c r="CN2" s="402"/>
      <c r="CO2" s="402"/>
      <c r="CP2" s="402"/>
      <c r="CQ2" s="403"/>
      <c r="CR2" s="404">
        <v>2025</v>
      </c>
      <c r="CS2" s="402"/>
      <c r="CT2" s="402"/>
      <c r="CU2" s="402"/>
      <c r="CV2" s="402"/>
      <c r="CW2" s="402"/>
      <c r="CX2" s="402"/>
      <c r="CY2" s="402"/>
      <c r="CZ2" s="402"/>
      <c r="DA2" s="402"/>
      <c r="DB2" s="402"/>
      <c r="DC2" s="402"/>
      <c r="DD2" s="402"/>
      <c r="DE2" s="402"/>
      <c r="DF2" s="402"/>
      <c r="DG2" s="402"/>
      <c r="DH2" s="403"/>
      <c r="DL2" s="398" t="s">
        <v>352</v>
      </c>
      <c r="DM2" s="399"/>
      <c r="DN2" s="399"/>
      <c r="DO2" s="399"/>
      <c r="DP2" s="399"/>
      <c r="DQ2" s="400"/>
    </row>
    <row r="3" spans="1:121"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A3" s="215" t="s">
        <v>13</v>
      </c>
      <c r="CB3" s="220" t="s">
        <v>14</v>
      </c>
      <c r="CC3" s="220" t="s">
        <v>15</v>
      </c>
      <c r="CD3" s="278" t="s">
        <v>16</v>
      </c>
      <c r="CE3" s="273" t="s">
        <v>17</v>
      </c>
      <c r="CF3" s="220" t="s">
        <v>18</v>
      </c>
      <c r="CG3" s="220" t="s">
        <v>19</v>
      </c>
      <c r="CH3" s="278" t="s">
        <v>20</v>
      </c>
      <c r="CI3" s="273" t="s">
        <v>21</v>
      </c>
      <c r="CJ3" s="220" t="s">
        <v>22</v>
      </c>
      <c r="CK3" s="220" t="s">
        <v>23</v>
      </c>
      <c r="CL3" s="278" t="s">
        <v>24</v>
      </c>
      <c r="CM3" s="273" t="s">
        <v>25</v>
      </c>
      <c r="CN3" s="220" t="s">
        <v>26</v>
      </c>
      <c r="CO3" s="220" t="s">
        <v>27</v>
      </c>
      <c r="CP3" s="286" t="s">
        <v>28</v>
      </c>
      <c r="CQ3" s="221">
        <v>2024</v>
      </c>
      <c r="CR3" s="215" t="s">
        <v>13</v>
      </c>
      <c r="CS3" s="220" t="s">
        <v>14</v>
      </c>
      <c r="CT3" s="220" t="s">
        <v>15</v>
      </c>
      <c r="CU3" s="278" t="s">
        <v>16</v>
      </c>
      <c r="CV3" s="273" t="s">
        <v>17</v>
      </c>
      <c r="CW3" s="220" t="s">
        <v>18</v>
      </c>
      <c r="CX3" s="220" t="s">
        <v>19</v>
      </c>
      <c r="CY3" s="278" t="s">
        <v>20</v>
      </c>
      <c r="CZ3" s="273" t="s">
        <v>21</v>
      </c>
      <c r="DA3" s="220" t="s">
        <v>22</v>
      </c>
      <c r="DB3" s="220" t="s">
        <v>23</v>
      </c>
      <c r="DC3" s="278" t="s">
        <v>24</v>
      </c>
      <c r="DD3" s="273" t="s">
        <v>25</v>
      </c>
      <c r="DE3" s="220" t="s">
        <v>26</v>
      </c>
      <c r="DF3" s="220" t="s">
        <v>27</v>
      </c>
      <c r="DG3" s="286" t="s">
        <v>28</v>
      </c>
      <c r="DH3" s="221">
        <v>2024</v>
      </c>
      <c r="DL3" s="240" t="s">
        <v>351</v>
      </c>
      <c r="DM3" s="295" t="s">
        <v>67</v>
      </c>
      <c r="DN3" s="241" t="s">
        <v>68</v>
      </c>
      <c r="DO3" s="241" t="s">
        <v>69</v>
      </c>
      <c r="DP3" s="241" t="s">
        <v>70</v>
      </c>
      <c r="DQ3" s="242" t="s">
        <v>71</v>
      </c>
    </row>
    <row r="4" spans="1:121" ht="15" thickTop="1">
      <c r="A4" s="49" t="s">
        <v>2</v>
      </c>
      <c r="B4" s="50">
        <f>$DS$24</f>
        <v>772.99</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v>5.9577084086679735E-2</v>
      </c>
      <c r="BX4" s="56">
        <v>0.14715993471661554</v>
      </c>
      <c r="BY4" s="287">
        <v>0.10382975979380991</v>
      </c>
      <c r="BZ4" s="222">
        <v>7.5384673749628622E-2</v>
      </c>
      <c r="CA4" s="51">
        <v>5.9600500344779449E-2</v>
      </c>
      <c r="CB4" s="56">
        <v>6.8128880294804753E-2</v>
      </c>
      <c r="CC4" s="56">
        <v>5.8281704986161163E-2</v>
      </c>
      <c r="CD4" s="279">
        <v>6.1779192866157732E-2</v>
      </c>
      <c r="CE4" s="274">
        <v>0.14301917137116779</v>
      </c>
      <c r="CF4" s="56">
        <v>3.7717093167705287E-2</v>
      </c>
      <c r="CG4" s="56">
        <v>9.3116297069097076E-2</v>
      </c>
      <c r="CH4" s="279">
        <v>0.10301517964621636</v>
      </c>
      <c r="CI4" s="274">
        <v>6.261003572485932E-2</v>
      </c>
      <c r="CJ4" s="56">
        <v>0.21954748533245907</v>
      </c>
      <c r="CK4" s="56">
        <v>8.1810932882118215E-2</v>
      </c>
      <c r="CL4" s="279">
        <v>0.13401090480094149</v>
      </c>
      <c r="CM4" s="274">
        <v>0.10752611897491225</v>
      </c>
      <c r="CN4" s="56">
        <v>7.0676175343008102E-2</v>
      </c>
      <c r="CO4" s="56">
        <v>9.4827995961599298E-2</v>
      </c>
      <c r="CP4" s="287">
        <v>9.252520464532997E-2</v>
      </c>
      <c r="CQ4" s="222">
        <v>9.4095301289291361E-2</v>
      </c>
      <c r="CR4" s="51">
        <v>5.4777902089315086E-2</v>
      </c>
      <c r="CS4" s="56">
        <v>8.7614740063265958E-2</v>
      </c>
      <c r="CT4" s="56"/>
      <c r="CU4" s="279">
        <v>7.2657545368692261E-2</v>
      </c>
      <c r="CV4" s="274"/>
      <c r="CW4" s="56"/>
      <c r="CX4" s="56"/>
      <c r="CY4" s="279"/>
      <c r="CZ4" s="274"/>
      <c r="DA4" s="56"/>
      <c r="DB4" s="56"/>
      <c r="DC4" s="279"/>
      <c r="DD4" s="274"/>
      <c r="DE4" s="56"/>
      <c r="DF4" s="56"/>
      <c r="DG4" s="287"/>
      <c r="DH4" s="222">
        <v>7.2657545368692261E-2</v>
      </c>
      <c r="DL4" s="228" t="s">
        <v>0</v>
      </c>
      <c r="DM4" s="296" t="s">
        <v>1</v>
      </c>
      <c r="DN4" s="229" t="s">
        <v>2</v>
      </c>
      <c r="DO4" s="229" t="s">
        <v>448</v>
      </c>
      <c r="DP4" s="229" t="s">
        <v>449</v>
      </c>
      <c r="DQ4" s="232">
        <v>56.4</v>
      </c>
    </row>
    <row r="5" spans="1:121">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v>1.0596554655610947E-2</v>
      </c>
      <c r="BX5" s="64">
        <v>1.3477885984033693E-2</v>
      </c>
      <c r="BY5" s="288">
        <v>1.4559354766327798E-2</v>
      </c>
      <c r="BZ5" s="223">
        <v>1.6911067968021054E-2</v>
      </c>
      <c r="CA5" s="59">
        <v>1.2624993268946578E-2</v>
      </c>
      <c r="CB5" s="64">
        <v>8.5224258481728446E-3</v>
      </c>
      <c r="CC5" s="64">
        <v>1.0065710626005437E-2</v>
      </c>
      <c r="CD5" s="280">
        <v>1.0417690431062169E-2</v>
      </c>
      <c r="CE5" s="62">
        <v>9.7056828878261988E-4</v>
      </c>
      <c r="CF5" s="64">
        <v>1.9143102467526804E-3</v>
      </c>
      <c r="CG5" s="64">
        <v>3.7591616556936547E-2</v>
      </c>
      <c r="CH5" s="280">
        <v>1.135970464495132E-2</v>
      </c>
      <c r="CI5" s="62">
        <v>4.7940492536202965E-2</v>
      </c>
      <c r="CJ5" s="64">
        <v>0.13995503153364228</v>
      </c>
      <c r="CK5" s="64">
        <v>1.3087461621274353E-2</v>
      </c>
      <c r="CL5" s="280">
        <v>7.3299879622601968E-2</v>
      </c>
      <c r="CM5" s="62">
        <v>6.7650146718659307E-2</v>
      </c>
      <c r="CN5" s="64">
        <v>2.8481209821804819E-2</v>
      </c>
      <c r="CO5" s="64">
        <v>2.3369702233678725E-2</v>
      </c>
      <c r="CP5" s="288">
        <v>3.8640993394599005E-2</v>
      </c>
      <c r="CQ5" s="223">
        <v>3.2420439783814946E-2</v>
      </c>
      <c r="CR5" s="59">
        <v>2.4638834554245481E-2</v>
      </c>
      <c r="CS5" s="64">
        <v>4.714540858719081E-2</v>
      </c>
      <c r="CT5" s="64"/>
      <c r="CU5" s="280">
        <v>3.6893653835845711E-2</v>
      </c>
      <c r="CV5" s="62"/>
      <c r="CW5" s="64"/>
      <c r="CX5" s="64"/>
      <c r="CY5" s="280"/>
      <c r="CZ5" s="62"/>
      <c r="DA5" s="64"/>
      <c r="DB5" s="64"/>
      <c r="DC5" s="280"/>
      <c r="DD5" s="62"/>
      <c r="DE5" s="64"/>
      <c r="DF5" s="64"/>
      <c r="DG5" s="288"/>
      <c r="DH5" s="223">
        <v>3.6893653835845711E-2</v>
      </c>
      <c r="DL5" s="228"/>
      <c r="DM5" s="296"/>
      <c r="DN5" s="229"/>
      <c r="DO5" s="229" t="s">
        <v>72</v>
      </c>
      <c r="DP5" s="229" t="s">
        <v>73</v>
      </c>
      <c r="DQ5" s="232">
        <v>52</v>
      </c>
    </row>
    <row r="6" spans="1:121">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v>4.8980518307606816E-2</v>
      </c>
      <c r="BX6" s="64">
        <v>0.13368206807860364</v>
      </c>
      <c r="BY6" s="288">
        <v>8.9270428568595558E-2</v>
      </c>
      <c r="BZ6" s="223">
        <v>5.8473620920849748E-2</v>
      </c>
      <c r="CA6" s="59">
        <v>4.6975507075833013E-2</v>
      </c>
      <c r="CB6" s="64">
        <v>5.960646042822202E-2</v>
      </c>
      <c r="CC6" s="64">
        <v>4.8216066247158941E-2</v>
      </c>
      <c r="CD6" s="280">
        <v>5.136153039247799E-2</v>
      </c>
      <c r="CE6" s="62">
        <v>0.14204864546607307</v>
      </c>
      <c r="CF6" s="64">
        <v>3.5802725145454399E-2</v>
      </c>
      <c r="CG6" s="64">
        <v>5.5524815126659195E-2</v>
      </c>
      <c r="CH6" s="280">
        <v>9.165551807107189E-2</v>
      </c>
      <c r="CI6" s="62">
        <v>1.4669805665867048E-2</v>
      </c>
      <c r="CJ6" s="64">
        <v>7.9592844736448967E-2</v>
      </c>
      <c r="CK6" s="64">
        <v>6.8723552247064695E-2</v>
      </c>
      <c r="CL6" s="280">
        <v>6.0711275516065401E-2</v>
      </c>
      <c r="CM6" s="62">
        <v>3.9876304646430223E-2</v>
      </c>
      <c r="CN6" s="64">
        <v>4.2195202242348816E-2</v>
      </c>
      <c r="CO6" s="64">
        <v>7.1458394764281841E-2</v>
      </c>
      <c r="CP6" s="288">
        <v>5.3884420501464553E-2</v>
      </c>
      <c r="CQ6" s="223">
        <v>6.1674995212490098E-2</v>
      </c>
      <c r="CR6" s="59">
        <v>3.0139125196454297E-2</v>
      </c>
      <c r="CS6" s="64">
        <v>4.046939981120732E-2</v>
      </c>
      <c r="CT6" s="64"/>
      <c r="CU6" s="280">
        <v>3.5763955006081871E-2</v>
      </c>
      <c r="CV6" s="62"/>
      <c r="CW6" s="64"/>
      <c r="CX6" s="64"/>
      <c r="CY6" s="280"/>
      <c r="CZ6" s="62"/>
      <c r="DA6" s="64"/>
      <c r="DB6" s="64"/>
      <c r="DC6" s="280"/>
      <c r="DD6" s="62"/>
      <c r="DE6" s="64"/>
      <c r="DF6" s="64"/>
      <c r="DG6" s="288"/>
      <c r="DH6" s="223">
        <v>3.5763955006081871E-2</v>
      </c>
      <c r="DL6" s="228"/>
      <c r="DM6" s="296"/>
      <c r="DN6" s="229"/>
      <c r="DO6" s="229"/>
      <c r="DP6" s="229" t="s">
        <v>74</v>
      </c>
      <c r="DQ6" s="232">
        <v>13.2</v>
      </c>
    </row>
    <row r="7" spans="1:121">
      <c r="A7" s="65" t="s">
        <v>3</v>
      </c>
      <c r="B7" s="66">
        <f>$DS$33</f>
        <v>215.22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v>5.0629602789637483E-2</v>
      </c>
      <c r="BX7" s="72">
        <v>0.14956360589272374</v>
      </c>
      <c r="BY7" s="289">
        <v>9.4097295873316458E-2</v>
      </c>
      <c r="BZ7" s="224">
        <v>6.6417959786691502E-2</v>
      </c>
      <c r="CA7" s="67">
        <v>6.6261960085750513E-2</v>
      </c>
      <c r="CB7" s="72">
        <v>4.1929205870733177E-2</v>
      </c>
      <c r="CC7" s="72">
        <v>4.524627408549891E-2</v>
      </c>
      <c r="CD7" s="281">
        <v>5.1122952313130333E-2</v>
      </c>
      <c r="CE7" s="275">
        <v>0.15812799523772852</v>
      </c>
      <c r="CF7" s="72">
        <v>2.8477511000826801E-2</v>
      </c>
      <c r="CG7" s="72">
        <v>3.5855372162380487E-2</v>
      </c>
      <c r="CH7" s="281">
        <v>8.5130500145547169E-2</v>
      </c>
      <c r="CI7" s="275">
        <v>2.5184499409900193E-2</v>
      </c>
      <c r="CJ7" s="72">
        <v>0.12941197277857502</v>
      </c>
      <c r="CK7" s="72">
        <v>7.9929863063072912E-2</v>
      </c>
      <c r="CL7" s="281">
        <v>9.1436545227400801E-2</v>
      </c>
      <c r="CM7" s="275">
        <v>6.6311729486088308E-2</v>
      </c>
      <c r="CN7" s="72">
        <v>4.0341779195153464E-2</v>
      </c>
      <c r="CO7" s="72">
        <v>6.3849019897490894E-2</v>
      </c>
      <c r="CP7" s="289">
        <v>5.8663466555870437E-2</v>
      </c>
      <c r="CQ7" s="224">
        <v>6.894339499036739E-2</v>
      </c>
      <c r="CR7" s="67">
        <v>1.8013374710732246E-2</v>
      </c>
      <c r="CS7" s="72">
        <v>3.6521513570170971E-2</v>
      </c>
      <c r="CT7" s="72"/>
      <c r="CU7" s="281">
        <v>2.8901668414658643E-2</v>
      </c>
      <c r="CV7" s="275"/>
      <c r="CW7" s="72"/>
      <c r="CX7" s="72"/>
      <c r="CY7" s="281"/>
      <c r="CZ7" s="275"/>
      <c r="DA7" s="72"/>
      <c r="DB7" s="72"/>
      <c r="DC7" s="281"/>
      <c r="DD7" s="275"/>
      <c r="DE7" s="72"/>
      <c r="DF7" s="72"/>
      <c r="DG7" s="289"/>
      <c r="DH7" s="224">
        <v>2.8901668414658643E-2</v>
      </c>
      <c r="DL7" s="228"/>
      <c r="DM7" s="296"/>
      <c r="DN7" s="229"/>
      <c r="DO7" s="229"/>
      <c r="DP7" s="229" t="s">
        <v>75</v>
      </c>
      <c r="DQ7" s="232">
        <v>37.9</v>
      </c>
    </row>
    <row r="8" spans="1:121">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v>7.5950909916773389E-3</v>
      </c>
      <c r="BX8" s="64">
        <v>5.7226401590357353E-3</v>
      </c>
      <c r="BY8" s="288">
        <v>6.4565622590656924E-3</v>
      </c>
      <c r="BZ8" s="223">
        <v>1.0407091840956078E-2</v>
      </c>
      <c r="CA8" s="59">
        <v>1.0019436659962033E-2</v>
      </c>
      <c r="CB8" s="64">
        <v>0</v>
      </c>
      <c r="CC8" s="64">
        <v>1.9431778371350295E-4</v>
      </c>
      <c r="CD8" s="280">
        <v>3.4027613018211629E-3</v>
      </c>
      <c r="CE8" s="62">
        <v>1.2405251045641611E-3</v>
      </c>
      <c r="CF8" s="64">
        <v>6.4802550114426193E-4</v>
      </c>
      <c r="CG8" s="64">
        <v>1.2426511380264271E-3</v>
      </c>
      <c r="CH8" s="280">
        <v>1.105276145735287E-3</v>
      </c>
      <c r="CI8" s="62">
        <v>8.7767051203822225E-3</v>
      </c>
      <c r="CJ8" s="64">
        <v>4.36051330857656E-2</v>
      </c>
      <c r="CK8" s="64">
        <v>1.3935380491254507E-2</v>
      </c>
      <c r="CL8" s="280">
        <v>2.6874026855087798E-2</v>
      </c>
      <c r="CM8" s="62">
        <v>2.3383931053100205E-2</v>
      </c>
      <c r="CN8" s="64">
        <v>1.0805773978256094E-3</v>
      </c>
      <c r="CO8" s="64">
        <v>0</v>
      </c>
      <c r="CP8" s="288">
        <v>7.6415709633502367E-3</v>
      </c>
      <c r="CQ8" s="223">
        <v>9.8163805354501126E-3</v>
      </c>
      <c r="CR8" s="59">
        <v>0</v>
      </c>
      <c r="CS8" s="64">
        <v>0</v>
      </c>
      <c r="CT8" s="64"/>
      <c r="CU8" s="280">
        <v>0</v>
      </c>
      <c r="CV8" s="62"/>
      <c r="CW8" s="64"/>
      <c r="CX8" s="64"/>
      <c r="CY8" s="280"/>
      <c r="CZ8" s="62"/>
      <c r="DA8" s="64"/>
      <c r="DB8" s="64"/>
      <c r="DC8" s="280"/>
      <c r="DD8" s="62"/>
      <c r="DE8" s="64"/>
      <c r="DF8" s="64"/>
      <c r="DG8" s="288"/>
      <c r="DH8" s="223">
        <v>0</v>
      </c>
      <c r="DL8" s="228"/>
      <c r="DM8" s="296"/>
      <c r="DN8" s="229"/>
      <c r="DO8" s="229"/>
      <c r="DP8" s="229" t="s">
        <v>76</v>
      </c>
      <c r="DQ8" s="232">
        <v>33</v>
      </c>
    </row>
    <row r="9" spans="1:121">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v>4.3034639611954549E-2</v>
      </c>
      <c r="BX9" s="64">
        <v>0.14384091977916499</v>
      </c>
      <c r="BY9" s="288">
        <v>8.7640740751128765E-2</v>
      </c>
      <c r="BZ9" s="223">
        <v>5.6010865665228796E-2</v>
      </c>
      <c r="CA9" s="59">
        <v>5.6242393666392221E-2</v>
      </c>
      <c r="CB9" s="64">
        <v>4.1929205870733177E-2</v>
      </c>
      <c r="CC9" s="64">
        <v>4.5051956301785392E-2</v>
      </c>
      <c r="CD9" s="280">
        <v>4.7720147765489246E-2</v>
      </c>
      <c r="CE9" s="62">
        <v>0.1568874701331644</v>
      </c>
      <c r="CF9" s="64">
        <v>2.7829485499682529E-2</v>
      </c>
      <c r="CG9" s="64">
        <v>3.4612721024354053E-2</v>
      </c>
      <c r="CH9" s="280">
        <v>8.4025223999811882E-2</v>
      </c>
      <c r="CI9" s="62">
        <v>1.640775603345869E-2</v>
      </c>
      <c r="CJ9" s="64">
        <v>8.5806892539957449E-2</v>
      </c>
      <c r="CK9" s="64">
        <v>6.5994509712495236E-2</v>
      </c>
      <c r="CL9" s="280">
        <v>6.4562543424043592E-2</v>
      </c>
      <c r="CM9" s="62">
        <v>4.292797152491689E-2</v>
      </c>
      <c r="CN9" s="64">
        <v>3.9261345160683303E-2</v>
      </c>
      <c r="CO9" s="64">
        <v>6.3849019897490894E-2</v>
      </c>
      <c r="CP9" s="288">
        <v>5.1021986485478434E-2</v>
      </c>
      <c r="CQ9" s="223">
        <v>5.9127037771047983E-2</v>
      </c>
      <c r="CR9" s="59">
        <v>1.8013374710732246E-2</v>
      </c>
      <c r="CS9" s="64">
        <v>3.6521513570170971E-2</v>
      </c>
      <c r="CT9" s="64"/>
      <c r="CU9" s="280">
        <v>2.8901668414658643E-2</v>
      </c>
      <c r="CV9" s="62"/>
      <c r="CW9" s="64"/>
      <c r="CX9" s="64"/>
      <c r="CY9" s="280"/>
      <c r="CZ9" s="62"/>
      <c r="DA9" s="64"/>
      <c r="DB9" s="64"/>
      <c r="DC9" s="280"/>
      <c r="DD9" s="62"/>
      <c r="DE9" s="64"/>
      <c r="DF9" s="64"/>
      <c r="DG9" s="288"/>
      <c r="DH9" s="223">
        <v>2.8901668414658643E-2</v>
      </c>
      <c r="DL9" s="228"/>
      <c r="DM9" s="296"/>
      <c r="DN9" s="229"/>
      <c r="DO9" s="229"/>
      <c r="DP9" s="229" t="s">
        <v>77</v>
      </c>
      <c r="DQ9" s="232">
        <v>33</v>
      </c>
    </row>
    <row r="10" spans="1:121">
      <c r="A10" s="65" t="s">
        <v>4</v>
      </c>
      <c r="B10" s="66">
        <f>$DS$51</f>
        <v>388.93999999999994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v>0.28562630234677178</v>
      </c>
      <c r="BX10" s="72">
        <v>0.27972329383206207</v>
      </c>
      <c r="BY10" s="289">
        <v>0.24875105347255269</v>
      </c>
      <c r="BZ10" s="224">
        <v>0.17069340218814738</v>
      </c>
      <c r="CA10" s="67">
        <v>0.12444189245035338</v>
      </c>
      <c r="CB10" s="72">
        <v>0.13397048517319815</v>
      </c>
      <c r="CC10" s="72">
        <v>0.13607419180177491</v>
      </c>
      <c r="CD10" s="281">
        <v>0.13172325581906449</v>
      </c>
      <c r="CE10" s="275">
        <v>0.30064380779917699</v>
      </c>
      <c r="CF10" s="72">
        <v>0.14443965039405043</v>
      </c>
      <c r="CG10" s="72">
        <v>0.24920627217544117</v>
      </c>
      <c r="CH10" s="281">
        <v>0.24602742214193876</v>
      </c>
      <c r="CI10" s="275">
        <v>0.15289825619686864</v>
      </c>
      <c r="CJ10" s="72">
        <v>0.31379448035069007</v>
      </c>
      <c r="CK10" s="72">
        <v>0.20902837999934701</v>
      </c>
      <c r="CL10" s="281">
        <v>0.24450563048308616</v>
      </c>
      <c r="CM10" s="275">
        <v>0.19014326267601592</v>
      </c>
      <c r="CN10" s="72">
        <v>0.17321611013233257</v>
      </c>
      <c r="CO10" s="72">
        <v>0.15175408130839579</v>
      </c>
      <c r="CP10" s="289">
        <v>0.16926105973293162</v>
      </c>
      <c r="CQ10" s="224">
        <v>0.18983525455742128</v>
      </c>
      <c r="CR10" s="67">
        <v>7.3753449598327067E-2</v>
      </c>
      <c r="CS10" s="72">
        <v>8.6226129872074148E-2</v>
      </c>
      <c r="CT10" s="72"/>
      <c r="CU10" s="281">
        <v>8.1253736622254158E-2</v>
      </c>
      <c r="CV10" s="275"/>
      <c r="CW10" s="72"/>
      <c r="CX10" s="72"/>
      <c r="CY10" s="281"/>
      <c r="CZ10" s="275"/>
      <c r="DA10" s="72"/>
      <c r="DB10" s="72"/>
      <c r="DC10" s="281"/>
      <c r="DD10" s="275"/>
      <c r="DE10" s="72"/>
      <c r="DF10" s="72"/>
      <c r="DG10" s="289"/>
      <c r="DH10" s="224">
        <v>8.1253736622254158E-2</v>
      </c>
      <c r="DL10" s="228"/>
      <c r="DM10" s="296"/>
      <c r="DN10" s="229"/>
      <c r="DO10" s="229"/>
      <c r="DP10" s="229" t="s">
        <v>78</v>
      </c>
      <c r="DQ10" s="232">
        <v>9</v>
      </c>
    </row>
    <row r="11" spans="1:121">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v>0.22100409965493381</v>
      </c>
      <c r="BX11" s="64">
        <v>0.12187193670936573</v>
      </c>
      <c r="BY11" s="288">
        <v>0.15169856929030318</v>
      </c>
      <c r="BZ11" s="223">
        <v>0.11449036857411084</v>
      </c>
      <c r="CA11" s="59">
        <v>6.9148191323607805E-2</v>
      </c>
      <c r="CB11" s="64">
        <v>8.3290299729124648E-2</v>
      </c>
      <c r="CC11" s="64">
        <v>0.10475575149415151</v>
      </c>
      <c r="CD11" s="280">
        <v>8.6384064430362464E-2</v>
      </c>
      <c r="CE11" s="62">
        <v>0.21524559397008683</v>
      </c>
      <c r="CF11" s="64">
        <v>0.11854503859875468</v>
      </c>
      <c r="CG11" s="64">
        <v>0.23668339386977105</v>
      </c>
      <c r="CH11" s="280">
        <v>0.20010312751226483</v>
      </c>
      <c r="CI11" s="62">
        <v>0.1436023000081208</v>
      </c>
      <c r="CJ11" s="64">
        <v>0.2593900865045779</v>
      </c>
      <c r="CK11" s="64">
        <v>0.16286802529121314</v>
      </c>
      <c r="CL11" s="280">
        <v>0.20324942494823137</v>
      </c>
      <c r="CM11" s="62">
        <v>0.14074095768736961</v>
      </c>
      <c r="CN11" s="64">
        <v>9.2390318524153692E-2</v>
      </c>
      <c r="CO11" s="64">
        <v>9.9730093046827187E-2</v>
      </c>
      <c r="CP11" s="288">
        <v>0.11100716037000348</v>
      </c>
      <c r="CQ11" s="223">
        <v>0.14160684034786611</v>
      </c>
      <c r="CR11" s="59">
        <v>4.8423650722718259E-2</v>
      </c>
      <c r="CS11" s="64">
        <v>5.388126023588885E-2</v>
      </c>
      <c r="CT11" s="64"/>
      <c r="CU11" s="280">
        <v>5.1705514517419469E-2</v>
      </c>
      <c r="CV11" s="62"/>
      <c r="CW11" s="64"/>
      <c r="CX11" s="64"/>
      <c r="CY11" s="280"/>
      <c r="CZ11" s="62"/>
      <c r="DA11" s="64"/>
      <c r="DB11" s="64"/>
      <c r="DC11" s="280"/>
      <c r="DD11" s="62"/>
      <c r="DE11" s="64"/>
      <c r="DF11" s="64"/>
      <c r="DG11" s="288"/>
      <c r="DH11" s="223">
        <v>5.1705514517419469E-2</v>
      </c>
      <c r="DL11" s="228"/>
      <c r="DM11" s="296"/>
      <c r="DN11" s="229"/>
      <c r="DO11" s="229" t="s">
        <v>79</v>
      </c>
      <c r="DP11" s="229" t="s">
        <v>80</v>
      </c>
      <c r="DQ11" s="232">
        <v>9.99</v>
      </c>
    </row>
    <row r="12" spans="1:121">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v>6.4622395970850233E-2</v>
      </c>
      <c r="BX12" s="64">
        <v>0.15785359788206063</v>
      </c>
      <c r="BY12" s="288">
        <v>9.7053657262094653E-2</v>
      </c>
      <c r="BZ12" s="223">
        <v>5.6203580149558521E-2</v>
      </c>
      <c r="CA12" s="59">
        <v>5.5294453173800995E-2</v>
      </c>
      <c r="CB12" s="64">
        <v>5.0681025986500233E-2</v>
      </c>
      <c r="CC12" s="64">
        <v>3.1319275611457163E-2</v>
      </c>
      <c r="CD12" s="280">
        <v>4.5340002376497171E-2</v>
      </c>
      <c r="CE12" s="62">
        <v>8.5399682258029033E-2</v>
      </c>
      <c r="CF12" s="64">
        <v>2.5894947728753896E-2</v>
      </c>
      <c r="CG12" s="64">
        <v>1.2522780039452853E-2</v>
      </c>
      <c r="CH12" s="280">
        <v>4.5924948811045377E-2</v>
      </c>
      <c r="CI12" s="62">
        <v>9.2961349433857178E-3</v>
      </c>
      <c r="CJ12" s="64">
        <v>5.4405375030782174E-2</v>
      </c>
      <c r="CK12" s="64">
        <v>4.6161068178183134E-2</v>
      </c>
      <c r="CL12" s="280">
        <v>4.125691685800216E-2</v>
      </c>
      <c r="CM12" s="62">
        <v>4.9402562586841621E-2</v>
      </c>
      <c r="CN12" s="64">
        <v>8.0826781546043475E-2</v>
      </c>
      <c r="CO12" s="64">
        <v>5.2024758637524857E-2</v>
      </c>
      <c r="CP12" s="288">
        <v>5.8254560086969227E-2</v>
      </c>
      <c r="CQ12" s="223">
        <v>4.8229129392977167E-2</v>
      </c>
      <c r="CR12" s="59">
        <v>2.5330274644585586E-2</v>
      </c>
      <c r="CS12" s="64">
        <v>3.2345108329365956E-2</v>
      </c>
      <c r="CT12" s="64"/>
      <c r="CU12" s="280">
        <v>2.9548555311308608E-2</v>
      </c>
      <c r="CV12" s="62"/>
      <c r="CW12" s="64"/>
      <c r="CX12" s="64"/>
      <c r="CY12" s="280"/>
      <c r="CZ12" s="62"/>
      <c r="DA12" s="64"/>
      <c r="DB12" s="64"/>
      <c r="DC12" s="280"/>
      <c r="DD12" s="62"/>
      <c r="DE12" s="64"/>
      <c r="DF12" s="64"/>
      <c r="DG12" s="288"/>
      <c r="DH12" s="223">
        <v>2.9548555311308608E-2</v>
      </c>
      <c r="DL12" s="228"/>
      <c r="DM12" s="296"/>
      <c r="DN12" s="229"/>
      <c r="DO12" s="229" t="s">
        <v>383</v>
      </c>
      <c r="DP12" s="229" t="s">
        <v>384</v>
      </c>
      <c r="DQ12" s="232">
        <v>34</v>
      </c>
    </row>
    <row r="13" spans="1:121">
      <c r="A13" s="65" t="s">
        <v>5</v>
      </c>
      <c r="B13" s="66">
        <f>$DS$69</f>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v>4.8005940225393617E-2</v>
      </c>
      <c r="BX13" s="72">
        <v>0.1500504902884616</v>
      </c>
      <c r="BY13" s="289">
        <v>9.3296607085083499E-2</v>
      </c>
      <c r="BZ13" s="224">
        <v>5.9351621213305727E-2</v>
      </c>
      <c r="CA13" s="67">
        <v>4.657591026573963E-2</v>
      </c>
      <c r="CB13" s="72">
        <v>6.8489436380658381E-2</v>
      </c>
      <c r="CC13" s="72">
        <v>4.030288701156344E-2</v>
      </c>
      <c r="CD13" s="281">
        <v>5.0621640720226381E-2</v>
      </c>
      <c r="CE13" s="275">
        <v>0.12103827289563736</v>
      </c>
      <c r="CF13" s="72">
        <v>3.6451180612485604E-2</v>
      </c>
      <c r="CG13" s="72">
        <v>5.416234969257655E-2</v>
      </c>
      <c r="CH13" s="281">
        <v>8.3282969163893453E-2</v>
      </c>
      <c r="CI13" s="275">
        <v>2.0938442940194233E-2</v>
      </c>
      <c r="CJ13" s="72">
        <v>0.10231223658643004</v>
      </c>
      <c r="CK13" s="72">
        <v>5.6702811834482877E-2</v>
      </c>
      <c r="CL13" s="281">
        <v>6.6837153973925742E-2</v>
      </c>
      <c r="CM13" s="275">
        <v>5.0069501927342407E-2</v>
      </c>
      <c r="CN13" s="72">
        <v>4.7810411441941369E-2</v>
      </c>
      <c r="CO13" s="72">
        <v>7.9203148456722189E-2</v>
      </c>
      <c r="CP13" s="289">
        <v>6.158063409356828E-2</v>
      </c>
      <c r="CQ13" s="224">
        <v>6.3377718748341874E-2</v>
      </c>
      <c r="CR13" s="67">
        <v>4.2800616929506284E-2</v>
      </c>
      <c r="CS13" s="72">
        <v>3.460539193273042E-2</v>
      </c>
      <c r="CT13" s="72"/>
      <c r="CU13" s="281">
        <v>3.8182619845073575E-2</v>
      </c>
      <c r="CV13" s="275"/>
      <c r="CW13" s="72"/>
      <c r="CX13" s="72"/>
      <c r="CY13" s="281"/>
      <c r="CZ13" s="275"/>
      <c r="DA13" s="72"/>
      <c r="DB13" s="72"/>
      <c r="DC13" s="281"/>
      <c r="DD13" s="275"/>
      <c r="DE13" s="72"/>
      <c r="DF13" s="72"/>
      <c r="DG13" s="289"/>
      <c r="DH13" s="224">
        <v>3.8182619845073575E-2</v>
      </c>
      <c r="DL13" s="228"/>
      <c r="DM13" s="296"/>
      <c r="DN13" s="229"/>
      <c r="DO13" s="229" t="s">
        <v>83</v>
      </c>
      <c r="DP13" s="229" t="s">
        <v>84</v>
      </c>
      <c r="DQ13" s="232">
        <v>36</v>
      </c>
    </row>
    <row r="14" spans="1:121">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v>0</v>
      </c>
      <c r="BX14" s="64">
        <v>2.0242534434860133E-5</v>
      </c>
      <c r="BY14" s="288">
        <v>9.2501668592697496E-6</v>
      </c>
      <c r="BZ14" s="223">
        <v>3.0655222418356398E-3</v>
      </c>
      <c r="CA14" s="59">
        <v>6.7295135917839262E-4</v>
      </c>
      <c r="CB14" s="64">
        <v>0</v>
      </c>
      <c r="CC14" s="64">
        <v>4.5749211838265301E-4</v>
      </c>
      <c r="CD14" s="280">
        <v>3.983968494998301E-4</v>
      </c>
      <c r="CE14" s="62">
        <v>0</v>
      </c>
      <c r="CF14" s="64">
        <v>0</v>
      </c>
      <c r="CG14" s="64">
        <v>3.6904470700194936E-3</v>
      </c>
      <c r="CH14" s="280">
        <v>9.0652793215385971E-4</v>
      </c>
      <c r="CI14" s="62">
        <v>3.7801941274367042E-3</v>
      </c>
      <c r="CJ14" s="64">
        <v>1.8927443397764185E-2</v>
      </c>
      <c r="CK14" s="64">
        <v>3.4846860763571139E-6</v>
      </c>
      <c r="CL14" s="280">
        <v>8.5468424272260434E-3</v>
      </c>
      <c r="CM14" s="62">
        <v>4.2113141112514797E-4</v>
      </c>
      <c r="CN14" s="64">
        <v>2.6236364059723488E-7</v>
      </c>
      <c r="CO14" s="64">
        <v>1.9431308165860874E-4</v>
      </c>
      <c r="CP14" s="288">
        <v>2.0803012347490903E-4</v>
      </c>
      <c r="CQ14" s="223">
        <v>2.1057103550311748E-3</v>
      </c>
      <c r="CR14" s="59">
        <v>6.2703767713039021E-3</v>
      </c>
      <c r="CS14" s="64">
        <v>0</v>
      </c>
      <c r="CT14" s="64"/>
      <c r="CU14" s="280">
        <v>2.7370287961637455E-3</v>
      </c>
      <c r="CV14" s="62"/>
      <c r="CW14" s="64"/>
      <c r="CX14" s="64"/>
      <c r="CY14" s="280"/>
      <c r="CZ14" s="62"/>
      <c r="DA14" s="64"/>
      <c r="DB14" s="64"/>
      <c r="DC14" s="280"/>
      <c r="DD14" s="62"/>
      <c r="DE14" s="64"/>
      <c r="DF14" s="64"/>
      <c r="DG14" s="288"/>
      <c r="DH14" s="223">
        <v>2.7370287961637455E-3</v>
      </c>
      <c r="DL14" s="228"/>
      <c r="DM14" s="296"/>
      <c r="DN14" s="229"/>
      <c r="DO14" s="229" t="s">
        <v>379</v>
      </c>
      <c r="DP14" s="229" t="s">
        <v>380</v>
      </c>
      <c r="DQ14" s="232">
        <v>75.599999999999994</v>
      </c>
    </row>
    <row r="15" spans="1:121">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v>4.8005940225393617E-2</v>
      </c>
      <c r="BX15" s="64">
        <v>0.15003025572980866</v>
      </c>
      <c r="BY15" s="288">
        <v>9.3287360562892024E-2</v>
      </c>
      <c r="BZ15" s="223">
        <v>5.6286107999903731E-2</v>
      </c>
      <c r="CA15" s="59">
        <v>4.5903065817572301E-2</v>
      </c>
      <c r="CB15" s="64">
        <v>6.8489436380658381E-2</v>
      </c>
      <c r="CC15" s="64">
        <v>3.984538497723223E-2</v>
      </c>
      <c r="CD15" s="280">
        <v>5.0223276741151048E-2</v>
      </c>
      <c r="CE15" s="62">
        <v>0.12103827289563736</v>
      </c>
      <c r="CF15" s="64">
        <v>3.6451180612485604E-2</v>
      </c>
      <c r="CG15" s="64">
        <v>5.0471902622557144E-2</v>
      </c>
      <c r="CH15" s="280">
        <v>8.2376441231739608E-2</v>
      </c>
      <c r="CI15" s="62">
        <v>1.7158248812757529E-2</v>
      </c>
      <c r="CJ15" s="64">
        <v>8.3384881770433156E-2</v>
      </c>
      <c r="CK15" s="64">
        <v>5.6699327148406517E-2</v>
      </c>
      <c r="CL15" s="280">
        <v>5.8290347417535533E-2</v>
      </c>
      <c r="CM15" s="62">
        <v>4.9648370516217261E-2</v>
      </c>
      <c r="CN15" s="64">
        <v>4.7810149078300772E-2</v>
      </c>
      <c r="CO15" s="64">
        <v>7.9008835375063605E-2</v>
      </c>
      <c r="CP15" s="288">
        <v>6.1372603970093385E-2</v>
      </c>
      <c r="CQ15" s="223">
        <v>6.1272026607075564E-2</v>
      </c>
      <c r="CR15" s="59">
        <v>3.6530337125719167E-2</v>
      </c>
      <c r="CS15" s="64">
        <v>3.460539193273042E-2</v>
      </c>
      <c r="CT15" s="64"/>
      <c r="CU15" s="280">
        <v>3.544563337537527E-2</v>
      </c>
      <c r="CV15" s="62"/>
      <c r="CW15" s="64"/>
      <c r="CX15" s="64"/>
      <c r="CY15" s="280"/>
      <c r="CZ15" s="62"/>
      <c r="DA15" s="64"/>
      <c r="DB15" s="64"/>
      <c r="DC15" s="280"/>
      <c r="DD15" s="62"/>
      <c r="DE15" s="64"/>
      <c r="DF15" s="64"/>
      <c r="DG15" s="288"/>
      <c r="DH15" s="223">
        <v>3.544563337537527E-2</v>
      </c>
      <c r="DL15" s="228"/>
      <c r="DM15" s="296"/>
      <c r="DN15" s="229"/>
      <c r="DO15" s="229" t="s">
        <v>85</v>
      </c>
      <c r="DP15" s="229" t="s">
        <v>85</v>
      </c>
      <c r="DQ15" s="232">
        <v>36</v>
      </c>
    </row>
    <row r="16" spans="1:121">
      <c r="A16" s="65" t="s">
        <v>6</v>
      </c>
      <c r="B16" s="66">
        <f>$DS$123</f>
        <v>1505.1309999999996</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v>9.0340167468664911E-2</v>
      </c>
      <c r="BX16" s="72">
        <v>0.13160569713676321</v>
      </c>
      <c r="BY16" s="289">
        <v>0.10702775960035261</v>
      </c>
      <c r="BZ16" s="224">
        <v>7.6280531904442617E-2</v>
      </c>
      <c r="CA16" s="67">
        <v>4.7467634623754376E-2</v>
      </c>
      <c r="CB16" s="72">
        <v>6.0026005662794452E-2</v>
      </c>
      <c r="CC16" s="72">
        <v>4.4296073181606242E-2</v>
      </c>
      <c r="CD16" s="281">
        <v>5.0385599977293152E-2</v>
      </c>
      <c r="CE16" s="275">
        <v>0.14033569820660657</v>
      </c>
      <c r="CF16" s="72">
        <v>3.8710520486126603E-2</v>
      </c>
      <c r="CG16" s="72">
        <v>7.4710816506777356E-2</v>
      </c>
      <c r="CH16" s="281">
        <v>9.6587835609810005E-2</v>
      </c>
      <c r="CI16" s="275">
        <v>5.2931093280768809E-2</v>
      </c>
      <c r="CJ16" s="72">
        <v>0.19758666874741582</v>
      </c>
      <c r="CK16" s="72">
        <v>6.9528732592141554E-2</v>
      </c>
      <c r="CL16" s="281">
        <v>0.11993970457071411</v>
      </c>
      <c r="CM16" s="275">
        <v>8.3852137283351183E-2</v>
      </c>
      <c r="CN16" s="72">
        <v>7.0277936694391349E-2</v>
      </c>
      <c r="CO16" s="72">
        <v>8.8577960810729758E-2</v>
      </c>
      <c r="CP16" s="289">
        <v>8.1646631608662035E-2</v>
      </c>
      <c r="CQ16" s="224">
        <v>8.2303210328283721E-2</v>
      </c>
      <c r="CR16" s="67">
        <v>3.0974163384799761E-2</v>
      </c>
      <c r="CS16" s="72">
        <v>3.7582264944477473E-2</v>
      </c>
      <c r="CT16" s="72"/>
      <c r="CU16" s="281">
        <v>3.4692284782737753E-2</v>
      </c>
      <c r="CV16" s="275"/>
      <c r="CW16" s="72"/>
      <c r="CX16" s="72"/>
      <c r="CY16" s="281"/>
      <c r="CZ16" s="275"/>
      <c r="DA16" s="72"/>
      <c r="DB16" s="72"/>
      <c r="DC16" s="281"/>
      <c r="DD16" s="275"/>
      <c r="DE16" s="72"/>
      <c r="DF16" s="72"/>
      <c r="DG16" s="289"/>
      <c r="DH16" s="224">
        <v>3.4692284782737753E-2</v>
      </c>
      <c r="DL16" s="228"/>
      <c r="DM16" s="296"/>
      <c r="DN16" s="229"/>
      <c r="DO16" s="229" t="s">
        <v>86</v>
      </c>
      <c r="DP16" s="229" t="s">
        <v>87</v>
      </c>
      <c r="DQ16" s="232">
        <v>39.6</v>
      </c>
    </row>
    <row r="17" spans="1:123">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v>5.2371691045878611E-2</v>
      </c>
      <c r="BX17" s="64">
        <v>5.9375517650252143E-4</v>
      </c>
      <c r="BY17" s="288">
        <v>2.4711089776373128E-2</v>
      </c>
      <c r="BZ17" s="223">
        <v>2.2537793669738956E-2</v>
      </c>
      <c r="CA17" s="59">
        <v>1.7558877303799486E-3</v>
      </c>
      <c r="CB17" s="64">
        <v>3.4581771246012132E-3</v>
      </c>
      <c r="CC17" s="64">
        <v>5.8096342990115509E-3</v>
      </c>
      <c r="CD17" s="280">
        <v>3.813012711997063E-3</v>
      </c>
      <c r="CE17" s="62">
        <v>5.7279174108105287E-3</v>
      </c>
      <c r="CF17" s="64">
        <v>4.300173311014341E-3</v>
      </c>
      <c r="CG17" s="64">
        <v>2.6147429167096673E-2</v>
      </c>
      <c r="CH17" s="280">
        <v>1.1304282502330676E-2</v>
      </c>
      <c r="CI17" s="62">
        <v>4.1940972600919259E-2</v>
      </c>
      <c r="CJ17" s="64">
        <v>0.12896352842832443</v>
      </c>
      <c r="CK17" s="64">
        <v>4.175302937320627E-3</v>
      </c>
      <c r="CL17" s="280">
        <v>6.5845577676506423E-2</v>
      </c>
      <c r="CM17" s="62">
        <v>4.6474621310831098E-2</v>
      </c>
      <c r="CN17" s="64">
        <v>3.3948602594647763E-2</v>
      </c>
      <c r="CO17" s="64">
        <v>1.9117072466233796E-3</v>
      </c>
      <c r="CP17" s="288">
        <v>2.5533175590065568E-2</v>
      </c>
      <c r="CQ17" s="223">
        <v>2.4000478486086923E-2</v>
      </c>
      <c r="CR17" s="59">
        <v>2.1559589781430907E-4</v>
      </c>
      <c r="CS17" s="64">
        <v>5.2338505904735806E-3</v>
      </c>
      <c r="CT17" s="64"/>
      <c r="CU17" s="280">
        <v>3.0391723795881748E-3</v>
      </c>
      <c r="CV17" s="62"/>
      <c r="CW17" s="64"/>
      <c r="CX17" s="64"/>
      <c r="CY17" s="280"/>
      <c r="CZ17" s="62"/>
      <c r="DA17" s="64"/>
      <c r="DB17" s="64"/>
      <c r="DC17" s="280"/>
      <c r="DD17" s="62"/>
      <c r="DE17" s="64"/>
      <c r="DF17" s="64"/>
      <c r="DG17" s="288"/>
      <c r="DH17" s="223">
        <v>3.0391723795881748E-3</v>
      </c>
      <c r="DL17" s="228"/>
      <c r="DM17" s="296"/>
      <c r="DN17" s="229"/>
      <c r="DO17" s="229"/>
      <c r="DP17" s="229" t="s">
        <v>88</v>
      </c>
      <c r="DQ17" s="232">
        <v>36</v>
      </c>
    </row>
    <row r="18" spans="1:123">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v>3.7968601884222519E-2</v>
      </c>
      <c r="BX18" s="64">
        <v>0.13101196557679806</v>
      </c>
      <c r="BY18" s="288">
        <v>8.2316774073254342E-2</v>
      </c>
      <c r="BZ18" s="223">
        <v>5.3742847634117616E-2</v>
      </c>
      <c r="CA18" s="59">
        <v>4.5711798429284509E-2</v>
      </c>
      <c r="CB18" s="64">
        <v>5.6567852529321033E-2</v>
      </c>
      <c r="CC18" s="64">
        <v>3.8486510625361764E-2</v>
      </c>
      <c r="CD18" s="280">
        <v>4.6572637311626565E-2</v>
      </c>
      <c r="CE18" s="62">
        <v>0.13460785316877161</v>
      </c>
      <c r="CF18" s="64">
        <v>3.4410363204963795E-2</v>
      </c>
      <c r="CG18" s="64">
        <v>4.8563329116063696E-2</v>
      </c>
      <c r="CH18" s="280">
        <v>8.5283573895392054E-2</v>
      </c>
      <c r="CI18" s="62">
        <v>1.0990332693005769E-2</v>
      </c>
      <c r="CJ18" s="64">
        <v>6.8623599948041819E-2</v>
      </c>
      <c r="CK18" s="64">
        <v>6.5353501418170812E-2</v>
      </c>
      <c r="CL18" s="280">
        <v>5.4094395659422458E-2</v>
      </c>
      <c r="CM18" s="62">
        <v>3.7377742379264937E-2</v>
      </c>
      <c r="CN18" s="64">
        <v>3.6329359168750602E-2</v>
      </c>
      <c r="CO18" s="64">
        <v>8.6666255972586759E-2</v>
      </c>
      <c r="CP18" s="288">
        <v>5.6113536062186754E-2</v>
      </c>
      <c r="CQ18" s="223">
        <v>5.8302829452162822E-2</v>
      </c>
      <c r="CR18" s="59">
        <v>3.0758556652476263E-2</v>
      </c>
      <c r="CS18" s="64">
        <v>3.2348437512653448E-2</v>
      </c>
      <c r="CT18" s="64"/>
      <c r="CU18" s="280">
        <v>3.1653120695266969E-2</v>
      </c>
      <c r="CV18" s="62"/>
      <c r="CW18" s="64"/>
      <c r="CX18" s="64"/>
      <c r="CY18" s="280"/>
      <c r="CZ18" s="62"/>
      <c r="DA18" s="64"/>
      <c r="DB18" s="64"/>
      <c r="DC18" s="280"/>
      <c r="DD18" s="62"/>
      <c r="DE18" s="64"/>
      <c r="DF18" s="64"/>
      <c r="DG18" s="288"/>
      <c r="DH18" s="223">
        <v>3.1653120695266969E-2</v>
      </c>
      <c r="DL18" s="228"/>
      <c r="DM18" s="296"/>
      <c r="DN18" s="229"/>
      <c r="DO18" s="229"/>
      <c r="DP18" s="229" t="s">
        <v>89</v>
      </c>
      <c r="DQ18" s="232">
        <v>23</v>
      </c>
    </row>
    <row r="19" spans="1:123">
      <c r="A19" s="65" t="s">
        <v>7</v>
      </c>
      <c r="B19" s="66">
        <f>$DS$164</f>
        <v>1122.8</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v>0.14310427679206003</v>
      </c>
      <c r="BX19" s="72">
        <v>0.1921895662358715</v>
      </c>
      <c r="BY19" s="289">
        <v>0.16005306638995612</v>
      </c>
      <c r="BZ19" s="224">
        <v>0.12896025099413266</v>
      </c>
      <c r="CA19" s="67">
        <v>8.9256464239748229E-2</v>
      </c>
      <c r="CB19" s="72">
        <v>8.4740271842684622E-2</v>
      </c>
      <c r="CC19" s="72">
        <v>9.6719255336609786E-2</v>
      </c>
      <c r="CD19" s="281">
        <v>9.0319313960617265E-2</v>
      </c>
      <c r="CE19" s="275">
        <v>0.16349640666060394</v>
      </c>
      <c r="CF19" s="72">
        <v>3.1983790583329577E-2</v>
      </c>
      <c r="CG19" s="72">
        <v>0.12898485491328157</v>
      </c>
      <c r="CH19" s="281">
        <v>0.1206293891346977</v>
      </c>
      <c r="CI19" s="275">
        <v>8.8283623079061554E-2</v>
      </c>
      <c r="CJ19" s="72">
        <v>0.29920944854670489</v>
      </c>
      <c r="CK19" s="72">
        <v>0.1590523798743341</v>
      </c>
      <c r="CL19" s="281">
        <v>0.21046131489813566</v>
      </c>
      <c r="CM19" s="275">
        <v>0.16792966680939334</v>
      </c>
      <c r="CN19" s="72">
        <v>0.13137197441562518</v>
      </c>
      <c r="CO19" s="72">
        <v>0.16361105929413028</v>
      </c>
      <c r="CP19" s="289">
        <v>0.15700789288720371</v>
      </c>
      <c r="CQ19" s="224">
        <v>0.14306038994525419</v>
      </c>
      <c r="CR19" s="67">
        <v>6.7931540036485411E-2</v>
      </c>
      <c r="CS19" s="72">
        <v>7.8731159373713611E-2</v>
      </c>
      <c r="CT19" s="72"/>
      <c r="CU19" s="281">
        <v>7.4348591678111461E-2</v>
      </c>
      <c r="CV19" s="275"/>
      <c r="CW19" s="72"/>
      <c r="CX19" s="72"/>
      <c r="CY19" s="281"/>
      <c r="CZ19" s="275"/>
      <c r="DA19" s="72"/>
      <c r="DB19" s="72"/>
      <c r="DC19" s="281"/>
      <c r="DD19" s="275"/>
      <c r="DE19" s="72"/>
      <c r="DF19" s="72"/>
      <c r="DG19" s="289"/>
      <c r="DH19" s="224">
        <v>7.4348591678111461E-2</v>
      </c>
      <c r="DL19" s="228"/>
      <c r="DM19" s="296"/>
      <c r="DN19" s="229"/>
      <c r="DO19" s="229"/>
      <c r="DP19" s="229" t="s">
        <v>385</v>
      </c>
      <c r="DQ19" s="232">
        <v>28.8</v>
      </c>
    </row>
    <row r="20" spans="1:123">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v>0.10381470981819235</v>
      </c>
      <c r="BX20" s="64">
        <v>7.7381418918650788E-2</v>
      </c>
      <c r="BY20" s="288">
        <v>8.9072930673047987E-2</v>
      </c>
      <c r="BZ20" s="223">
        <v>8.7364048311506168E-2</v>
      </c>
      <c r="CA20" s="59">
        <v>4.0399188318424588E-2</v>
      </c>
      <c r="CB20" s="64">
        <v>5.0838101792717152E-2</v>
      </c>
      <c r="CC20" s="64">
        <v>6.3560232327961236E-2</v>
      </c>
      <c r="CD20" s="280">
        <v>5.2147368723934384E-2</v>
      </c>
      <c r="CE20" s="62">
        <v>4.6041113839767556E-2</v>
      </c>
      <c r="CF20" s="64">
        <v>7.124640137138938E-3</v>
      </c>
      <c r="CG20" s="64">
        <v>9.3775346672140825E-2</v>
      </c>
      <c r="CH20" s="280">
        <v>5.2600041017392775E-2</v>
      </c>
      <c r="CI20" s="62">
        <v>8.1088403545516774E-2</v>
      </c>
      <c r="CJ20" s="64">
        <v>0.24275876860588014</v>
      </c>
      <c r="CK20" s="64">
        <v>0.10948538132738134</v>
      </c>
      <c r="CL20" s="280">
        <v>0.16711370572056633</v>
      </c>
      <c r="CM20" s="62">
        <v>0.14116282992555276</v>
      </c>
      <c r="CN20" s="64">
        <v>8.0875497852089737E-2</v>
      </c>
      <c r="CO20" s="64">
        <v>0.11851711353380115</v>
      </c>
      <c r="CP20" s="288">
        <v>0.11667896140500968</v>
      </c>
      <c r="CQ20" s="223">
        <v>9.7928711860207851E-2</v>
      </c>
      <c r="CR20" s="59">
        <v>4.9435823606017212E-2</v>
      </c>
      <c r="CS20" s="64">
        <v>5.3331144644057402E-2</v>
      </c>
      <c r="CT20" s="64"/>
      <c r="CU20" s="280">
        <v>5.1750393729396375E-2</v>
      </c>
      <c r="CV20" s="62"/>
      <c r="CW20" s="64"/>
      <c r="CX20" s="64"/>
      <c r="CY20" s="280"/>
      <c r="CZ20" s="62"/>
      <c r="DA20" s="64"/>
      <c r="DB20" s="64"/>
      <c r="DC20" s="280"/>
      <c r="DD20" s="62"/>
      <c r="DE20" s="64"/>
      <c r="DF20" s="64"/>
      <c r="DG20" s="288"/>
      <c r="DH20" s="223">
        <v>5.1750393729396375E-2</v>
      </c>
      <c r="DL20" s="228"/>
      <c r="DM20" s="296"/>
      <c r="DN20" s="229"/>
      <c r="DO20" s="229" t="s">
        <v>90</v>
      </c>
      <c r="DP20" s="229" t="s">
        <v>90</v>
      </c>
      <c r="DQ20" s="232">
        <v>80</v>
      </c>
    </row>
    <row r="21" spans="1:123"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v>3.9289936422266893E-2</v>
      </c>
      <c r="BX21" s="80">
        <v>0.11480948457203688</v>
      </c>
      <c r="BY21" s="290">
        <v>7.098091474276072E-2</v>
      </c>
      <c r="BZ21" s="225">
        <v>4.1596683386781803E-2</v>
      </c>
      <c r="CA21" s="75">
        <v>4.8857471686195156E-2</v>
      </c>
      <c r="CB21" s="80">
        <v>3.3902518910475021E-2</v>
      </c>
      <c r="CC21" s="80">
        <v>3.3159224399303584E-2</v>
      </c>
      <c r="CD21" s="282">
        <v>3.8172195875862014E-2</v>
      </c>
      <c r="CE21" s="78">
        <v>0.11745586135564934</v>
      </c>
      <c r="CF21" s="80">
        <v>2.4859249766162401E-2</v>
      </c>
      <c r="CG21" s="80">
        <v>3.5209549052160165E-2</v>
      </c>
      <c r="CH21" s="282">
        <v>6.8029629346117906E-2</v>
      </c>
      <c r="CI21" s="78">
        <v>7.1953792612198053E-3</v>
      </c>
      <c r="CJ21" s="80">
        <v>5.645154872372956E-2</v>
      </c>
      <c r="CK21" s="80">
        <v>4.9567355470386154E-2</v>
      </c>
      <c r="CL21" s="282">
        <v>4.3348167619363685E-2</v>
      </c>
      <c r="CM21" s="78">
        <v>2.6767277880922057E-2</v>
      </c>
      <c r="CN21" s="80">
        <v>5.0497090180104315E-2</v>
      </c>
      <c r="CO21" s="80">
        <v>4.5094560124496919E-2</v>
      </c>
      <c r="CP21" s="290">
        <v>4.0329487833872787E-2</v>
      </c>
      <c r="CQ21" s="225">
        <v>4.513209492524211E-2</v>
      </c>
      <c r="CR21" s="75">
        <v>1.849584322758915E-2</v>
      </c>
      <c r="CS21" s="80">
        <v>2.5400276925915202E-2</v>
      </c>
      <c r="CT21" s="80"/>
      <c r="CU21" s="282">
        <v>2.259840519897368E-2</v>
      </c>
      <c r="CV21" s="78"/>
      <c r="CW21" s="80"/>
      <c r="CX21" s="80"/>
      <c r="CY21" s="282"/>
      <c r="CZ21" s="78"/>
      <c r="DA21" s="80"/>
      <c r="DB21" s="80"/>
      <c r="DC21" s="282"/>
      <c r="DD21" s="78"/>
      <c r="DE21" s="80"/>
      <c r="DF21" s="80"/>
      <c r="DG21" s="290"/>
      <c r="DH21" s="225">
        <v>2.259840519897368E-2</v>
      </c>
      <c r="DL21" s="228"/>
      <c r="DM21" s="296"/>
      <c r="DN21" s="229"/>
      <c r="DO21" s="229" t="s">
        <v>460</v>
      </c>
      <c r="DP21" s="229" t="s">
        <v>461</v>
      </c>
      <c r="DQ21" s="232">
        <v>105</v>
      </c>
    </row>
    <row r="22" spans="1:123"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A22" s="82"/>
      <c r="CB22" s="82"/>
      <c r="CC22" s="82"/>
      <c r="CD22" s="283"/>
      <c r="CE22" s="82"/>
      <c r="CF22" s="82"/>
      <c r="CG22" s="82"/>
      <c r="CH22" s="283"/>
      <c r="CI22" s="82"/>
      <c r="CJ22" s="82"/>
      <c r="CK22" s="82"/>
      <c r="CL22" s="283"/>
      <c r="CM22" s="82"/>
      <c r="CN22" s="82"/>
      <c r="CO22" s="82"/>
      <c r="CP22" s="283"/>
      <c r="CQ22" s="82"/>
      <c r="CR22" s="82"/>
      <c r="CS22" s="82"/>
      <c r="CT22" s="82"/>
      <c r="CU22" s="283"/>
      <c r="CV22" s="82"/>
      <c r="CW22" s="82"/>
      <c r="CX22" s="82"/>
      <c r="CY22" s="283"/>
      <c r="CZ22" s="82"/>
      <c r="DA22" s="82"/>
      <c r="DB22" s="82"/>
      <c r="DC22" s="283"/>
      <c r="DD22" s="82"/>
      <c r="DE22" s="82"/>
      <c r="DF22" s="82"/>
      <c r="DG22" s="283"/>
      <c r="DH22" s="82"/>
      <c r="DL22" s="228"/>
      <c r="DM22" s="296"/>
      <c r="DN22" s="229"/>
      <c r="DO22" s="229" t="s">
        <v>91</v>
      </c>
      <c r="DP22" s="229" t="s">
        <v>92</v>
      </c>
      <c r="DQ22" s="232">
        <v>11.5</v>
      </c>
    </row>
    <row r="23" spans="1:123" ht="15" thickTop="1">
      <c r="A23" s="83" t="s">
        <v>12</v>
      </c>
      <c r="B23" s="84">
        <f>$DT$219</f>
        <v>5451.5810000000001</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v>0.12610057215332734</v>
      </c>
      <c r="BX23" s="90">
        <v>0.19016139585262354</v>
      </c>
      <c r="BY23" s="291">
        <v>0.15951123150551511</v>
      </c>
      <c r="BZ23" s="226">
        <v>0.11581384587615695</v>
      </c>
      <c r="CA23" s="85">
        <v>9.3375112311898115E-2</v>
      </c>
      <c r="CB23" s="90">
        <v>0.10994709088073416</v>
      </c>
      <c r="CC23" s="90">
        <v>0.10562220503011964</v>
      </c>
      <c r="CD23" s="284">
        <v>0.1031999503728734</v>
      </c>
      <c r="CE23" s="276">
        <v>0.21187086092377322</v>
      </c>
      <c r="CF23" s="90">
        <v>8.6294592950551835E-2</v>
      </c>
      <c r="CG23" s="90">
        <v>0.15718568788308698</v>
      </c>
      <c r="CH23" s="284">
        <v>0.16453812646968458</v>
      </c>
      <c r="CI23" s="276">
        <v>0.13632480323712126</v>
      </c>
      <c r="CJ23" s="90">
        <v>0.28248861257451241</v>
      </c>
      <c r="CK23" s="90">
        <v>0.14762973750233893</v>
      </c>
      <c r="CL23" s="284">
        <v>0.205859752711546</v>
      </c>
      <c r="CM23" s="276">
        <v>0.14180919816399989</v>
      </c>
      <c r="CN23" s="90">
        <v>0.1124681534348989</v>
      </c>
      <c r="CO23" s="90">
        <v>0.17601196297378455</v>
      </c>
      <c r="CP23" s="291">
        <v>0.14823560396039789</v>
      </c>
      <c r="CQ23" s="226">
        <v>0.14991007379843152</v>
      </c>
      <c r="CR23" s="85">
        <v>6.7647824597602046E-2</v>
      </c>
      <c r="CS23" s="90">
        <v>8.8087548702851001E-2</v>
      </c>
      <c r="CT23" s="90"/>
      <c r="CU23" s="284">
        <v>7.9435702278987511E-2</v>
      </c>
      <c r="CV23" s="276"/>
      <c r="CW23" s="90"/>
      <c r="CX23" s="90"/>
      <c r="CY23" s="284"/>
      <c r="CZ23" s="276"/>
      <c r="DA23" s="90"/>
      <c r="DB23" s="90"/>
      <c r="DC23" s="284"/>
      <c r="DD23" s="276"/>
      <c r="DE23" s="90"/>
      <c r="DF23" s="90"/>
      <c r="DG23" s="291"/>
      <c r="DH23" s="226">
        <v>7.9435702278987511E-2</v>
      </c>
      <c r="DL23" s="228"/>
      <c r="DM23" s="296"/>
      <c r="DN23" s="229"/>
      <c r="DO23" s="229"/>
      <c r="DP23" s="229" t="s">
        <v>93</v>
      </c>
      <c r="DQ23" s="232">
        <v>13.8</v>
      </c>
      <c r="DS23" s="306" t="s">
        <v>2</v>
      </c>
    </row>
    <row r="24" spans="1:123">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v>8.2688598058982501E-2</v>
      </c>
      <c r="BX24" s="64">
        <v>6.3400745404067288E-2</v>
      </c>
      <c r="BY24" s="288">
        <v>8.0341734993397682E-2</v>
      </c>
      <c r="BZ24" s="223">
        <v>6.5340316378296778E-2</v>
      </c>
      <c r="CA24" s="59">
        <v>4.772909060822194E-2</v>
      </c>
      <c r="CB24" s="64">
        <v>6.6249842879948603E-2</v>
      </c>
      <c r="CC24" s="64">
        <v>6.8042295087583665E-2</v>
      </c>
      <c r="CD24" s="280">
        <v>6.1073990673251137E-2</v>
      </c>
      <c r="CE24" s="62">
        <v>9.1138634328513379E-2</v>
      </c>
      <c r="CF24" s="64">
        <v>5.6787113116109074E-2</v>
      </c>
      <c r="CG24" s="64">
        <v>0.12415611255739034</v>
      </c>
      <c r="CH24" s="280">
        <v>9.2943212109627554E-2</v>
      </c>
      <c r="CI24" s="62">
        <v>0.12652468168916411</v>
      </c>
      <c r="CJ24" s="64">
        <v>0.22360750996072865</v>
      </c>
      <c r="CK24" s="64">
        <v>9.4479084374995428E-2</v>
      </c>
      <c r="CL24" s="280">
        <v>0.16003168299470391</v>
      </c>
      <c r="CM24" s="62">
        <v>0.10503512251659274</v>
      </c>
      <c r="CN24" s="64">
        <v>6.8566450746159052E-2</v>
      </c>
      <c r="CO24" s="64">
        <v>0.11969693827559622</v>
      </c>
      <c r="CP24" s="288">
        <v>0.10145882069471619</v>
      </c>
      <c r="CQ24" s="223">
        <v>0.10002675139360548</v>
      </c>
      <c r="CR24" s="59">
        <v>4.3204541285786859E-2</v>
      </c>
      <c r="CS24" s="64">
        <v>5.6593613526409063E-2</v>
      </c>
      <c r="CT24" s="64"/>
      <c r="CU24" s="280">
        <v>5.0926208419207586E-2</v>
      </c>
      <c r="CV24" s="62"/>
      <c r="CW24" s="64"/>
      <c r="CX24" s="64"/>
      <c r="CY24" s="280"/>
      <c r="CZ24" s="62"/>
      <c r="DA24" s="64"/>
      <c r="DB24" s="64"/>
      <c r="DC24" s="280"/>
      <c r="DD24" s="62"/>
      <c r="DE24" s="64"/>
      <c r="DF24" s="64"/>
      <c r="DG24" s="288"/>
      <c r="DH24" s="223">
        <v>5.0926208419207586E-2</v>
      </c>
      <c r="DL24" s="228"/>
      <c r="DM24" s="296"/>
      <c r="DN24" s="229"/>
      <c r="DO24" s="229"/>
      <c r="DP24" s="229" t="s">
        <v>94</v>
      </c>
      <c r="DQ24" s="232">
        <v>9.1999999999999993</v>
      </c>
      <c r="DS24" s="307">
        <f>SUM(DQ4:DQ24)</f>
        <v>772.99</v>
      </c>
    </row>
    <row r="25" spans="1:123">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v>4.3412162235381996E-2</v>
      </c>
      <c r="BX25" s="64">
        <v>0.12676152243993338</v>
      </c>
      <c r="BY25" s="288">
        <v>7.9170019818207607E-2</v>
      </c>
      <c r="BZ25" s="223">
        <v>5.0473898642300126E-2</v>
      </c>
      <c r="CA25" s="59">
        <v>4.5646343209920864E-2</v>
      </c>
      <c r="CB25" s="64">
        <v>4.3697601679459575E-2</v>
      </c>
      <c r="CC25" s="64">
        <v>3.758040982901547E-2</v>
      </c>
      <c r="CD25" s="280">
        <v>4.2126355455966005E-2</v>
      </c>
      <c r="CE25" s="62">
        <v>0.12073281117202336</v>
      </c>
      <c r="CF25" s="64">
        <v>2.9507817534618043E-2</v>
      </c>
      <c r="CG25" s="64">
        <v>3.3029803588818601E-2</v>
      </c>
      <c r="CH25" s="280">
        <v>7.1595329377108385E-2</v>
      </c>
      <c r="CI25" s="62">
        <v>9.8002949992568693E-3</v>
      </c>
      <c r="CJ25" s="64">
        <v>5.88819915424032E-2</v>
      </c>
      <c r="CK25" s="64">
        <v>5.3151041068608629E-2</v>
      </c>
      <c r="CL25" s="280">
        <v>4.5828634557816363E-2</v>
      </c>
      <c r="CM25" s="62">
        <v>3.6774515057080986E-2</v>
      </c>
      <c r="CN25" s="64">
        <v>4.3902206724614028E-2</v>
      </c>
      <c r="CO25" s="64">
        <v>5.6315580435370209E-2</v>
      </c>
      <c r="CP25" s="288">
        <v>4.6777288103391865E-2</v>
      </c>
      <c r="CQ25" s="223">
        <v>4.9883789504803329E-2</v>
      </c>
      <c r="CR25" s="59">
        <v>2.4443473882682785E-2</v>
      </c>
      <c r="CS25" s="64">
        <v>3.1494183647621583E-2</v>
      </c>
      <c r="CT25" s="64"/>
      <c r="CU25" s="280">
        <v>2.8509717822575546E-2</v>
      </c>
      <c r="CV25" s="62"/>
      <c r="CW25" s="64"/>
      <c r="CX25" s="64"/>
      <c r="CY25" s="280"/>
      <c r="CZ25" s="62"/>
      <c r="DA25" s="64"/>
      <c r="DB25" s="64"/>
      <c r="DC25" s="280"/>
      <c r="DD25" s="62"/>
      <c r="DE25" s="64"/>
      <c r="DF25" s="64"/>
      <c r="DG25" s="288"/>
      <c r="DH25" s="223">
        <v>2.8509717822575546E-2</v>
      </c>
      <c r="DL25" s="228"/>
      <c r="DM25" s="296"/>
      <c r="DN25" s="229" t="s">
        <v>3</v>
      </c>
      <c r="DO25" s="229" t="s">
        <v>95</v>
      </c>
      <c r="DP25" s="229" t="s">
        <v>96</v>
      </c>
      <c r="DQ25" s="232">
        <v>16.100000000000001</v>
      </c>
    </row>
    <row r="26" spans="1:123">
      <c r="A26" s="91" t="s">
        <v>1</v>
      </c>
      <c r="B26" s="92">
        <f>$DT$164</f>
        <v>4324.9809999999998</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v>0.10818528362054583</v>
      </c>
      <c r="BX26" s="98">
        <v>0.16569412063055639</v>
      </c>
      <c r="BY26" s="292">
        <v>0.13203735373712455</v>
      </c>
      <c r="BZ26" s="227">
        <v>9.7183368799797276E-2</v>
      </c>
      <c r="CA26" s="93">
        <v>6.841951852164134E-2</v>
      </c>
      <c r="CB26" s="98">
        <v>7.4952659338925018E-2</v>
      </c>
      <c r="CC26" s="98">
        <v>6.8537599954557438E-2</v>
      </c>
      <c r="CD26" s="285">
        <v>7.0606029432535716E-2</v>
      </c>
      <c r="CE26" s="277">
        <v>0.15956786119947844</v>
      </c>
      <c r="CF26" s="98">
        <v>4.5744146082374711E-2</v>
      </c>
      <c r="CG26" s="98">
        <v>0.10918557254433235</v>
      </c>
      <c r="CH26" s="285">
        <v>0.11667420891285679</v>
      </c>
      <c r="CI26" s="277">
        <v>7.0944414559236196E-2</v>
      </c>
      <c r="CJ26" s="98">
        <v>0.23719862873002759</v>
      </c>
      <c r="CK26" s="98">
        <v>0.10813629752488048</v>
      </c>
      <c r="CL26" s="285">
        <v>0.15701377463299576</v>
      </c>
      <c r="CM26" s="277">
        <v>0.12028273524857692</v>
      </c>
      <c r="CN26" s="98">
        <v>9.2408315626472781E-2</v>
      </c>
      <c r="CO26" s="98">
        <v>0.11639838237578613</v>
      </c>
      <c r="CP26" s="292">
        <v>0.111194132052177</v>
      </c>
      <c r="CQ26" s="227">
        <v>0.1095847587140866</v>
      </c>
      <c r="CR26" s="93">
        <v>4.8883683817850181E-2</v>
      </c>
      <c r="CS26" s="98">
        <v>6.2161082959961617E-2</v>
      </c>
      <c r="CT26" s="98"/>
      <c r="CU26" s="285">
        <v>5.6485536058738059E-2</v>
      </c>
      <c r="CV26" s="277"/>
      <c r="CW26" s="98"/>
      <c r="CX26" s="98"/>
      <c r="CY26" s="285"/>
      <c r="CZ26" s="277"/>
      <c r="DA26" s="98"/>
      <c r="DB26" s="98"/>
      <c r="DC26" s="285"/>
      <c r="DD26" s="277"/>
      <c r="DE26" s="98"/>
      <c r="DF26" s="98"/>
      <c r="DG26" s="292"/>
      <c r="DH26" s="227">
        <v>5.6485536058738059E-2</v>
      </c>
      <c r="DL26" s="228"/>
      <c r="DM26" s="296"/>
      <c r="DN26" s="229"/>
      <c r="DO26" s="229" t="s">
        <v>446</v>
      </c>
      <c r="DP26" s="229" t="s">
        <v>447</v>
      </c>
      <c r="DQ26" s="232">
        <v>48.8</v>
      </c>
    </row>
    <row r="27" spans="1:123">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v>6.5466310649534537E-2</v>
      </c>
      <c r="BX27" s="64">
        <v>3.4934265773188977E-2</v>
      </c>
      <c r="BY27" s="288">
        <v>4.9833892662557645E-2</v>
      </c>
      <c r="BZ27" s="223">
        <v>4.5777504155792736E-2</v>
      </c>
      <c r="CA27" s="59">
        <v>2.0357950851658143E-2</v>
      </c>
      <c r="CB27" s="64">
        <v>2.5221263655885184E-2</v>
      </c>
      <c r="CC27" s="64">
        <v>3.0342263233448682E-2</v>
      </c>
      <c r="CD27" s="280">
        <v>2.5551420258726157E-2</v>
      </c>
      <c r="CE27" s="62">
        <v>3.2642497314321631E-2</v>
      </c>
      <c r="CF27" s="64">
        <v>1.4540585960203776E-2</v>
      </c>
      <c r="CG27" s="64">
        <v>6.8021967165674962E-2</v>
      </c>
      <c r="CH27" s="280">
        <v>3.902898824344788E-2</v>
      </c>
      <c r="CI27" s="62">
        <v>6.0076072606362461E-2</v>
      </c>
      <c r="CJ27" s="64">
        <v>0.17077197715503811</v>
      </c>
      <c r="CK27" s="64">
        <v>4.8947514905720191E-2</v>
      </c>
      <c r="CL27" s="280">
        <v>0.1056974763826872</v>
      </c>
      <c r="CM27" s="62">
        <v>8.3765820485055431E-2</v>
      </c>
      <c r="CN27" s="64">
        <v>4.6770411311527579E-2</v>
      </c>
      <c r="CO27" s="64">
        <v>5.0005134890309368E-2</v>
      </c>
      <c r="CP27" s="288">
        <v>5.9955460111046362E-2</v>
      </c>
      <c r="CQ27" s="223">
        <v>5.5284189965994046E-2</v>
      </c>
      <c r="CR27" s="59">
        <v>2.212635937904868E-2</v>
      </c>
      <c r="CS27" s="64">
        <v>3.0069839848720036E-2</v>
      </c>
      <c r="CT27" s="64"/>
      <c r="CU27" s="280">
        <v>2.6674325751265274E-2</v>
      </c>
      <c r="CV27" s="62"/>
      <c r="CW27" s="64"/>
      <c r="CX27" s="64"/>
      <c r="CY27" s="280"/>
      <c r="CZ27" s="62"/>
      <c r="DA27" s="64"/>
      <c r="DB27" s="64"/>
      <c r="DC27" s="280"/>
      <c r="DD27" s="62"/>
      <c r="DE27" s="64"/>
      <c r="DF27" s="64"/>
      <c r="DG27" s="288"/>
      <c r="DH27" s="223">
        <v>2.6674325751265274E-2</v>
      </c>
      <c r="DL27" s="228"/>
      <c r="DM27" s="296"/>
      <c r="DN27" s="229"/>
      <c r="DO27" s="229" t="s">
        <v>97</v>
      </c>
      <c r="DP27" s="229" t="s">
        <v>98</v>
      </c>
      <c r="DQ27" s="232">
        <v>7.5</v>
      </c>
    </row>
    <row r="28" spans="1:123">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v>4.271914105594659E-2</v>
      </c>
      <c r="BX28" s="64">
        <v>0.13076043573474455</v>
      </c>
      <c r="BY28" s="288">
        <v>8.2203827399491211E-2</v>
      </c>
      <c r="BZ28" s="223">
        <v>5.1406089860875338E-2</v>
      </c>
      <c r="CA28" s="59">
        <v>4.8061707927352655E-2</v>
      </c>
      <c r="CB28" s="64">
        <v>4.9731584300346951E-2</v>
      </c>
      <c r="CC28" s="64">
        <v>3.8195498405077535E-2</v>
      </c>
      <c r="CD28" s="280">
        <v>4.5054773021644137E-2</v>
      </c>
      <c r="CE28" s="62">
        <v>0.12692566994548857</v>
      </c>
      <c r="CF28" s="64">
        <v>3.1203613451330912E-2</v>
      </c>
      <c r="CG28" s="64">
        <v>4.1163606893577745E-2</v>
      </c>
      <c r="CH28" s="280">
        <v>7.7645372840684179E-2</v>
      </c>
      <c r="CI28" s="62">
        <v>1.0868516374521756E-2</v>
      </c>
      <c r="CJ28" s="64">
        <v>6.6427247407089635E-2</v>
      </c>
      <c r="CK28" s="64">
        <v>5.9188981848458236E-2</v>
      </c>
      <c r="CL28" s="280">
        <v>5.1316668219093441E-2</v>
      </c>
      <c r="CM28" s="62">
        <v>3.6517212835386365E-2</v>
      </c>
      <c r="CN28" s="64">
        <v>4.5638208104422283E-2</v>
      </c>
      <c r="CO28" s="64">
        <v>6.6393523385213371E-2</v>
      </c>
      <c r="CP28" s="288">
        <v>5.1238962444243516E-2</v>
      </c>
      <c r="CQ28" s="223">
        <v>5.4300811329499862E-2</v>
      </c>
      <c r="CR28" s="59">
        <v>2.6757407431092436E-2</v>
      </c>
      <c r="CS28" s="64">
        <v>3.2091359290154976E-2</v>
      </c>
      <c r="CT28" s="64"/>
      <c r="CU28" s="280">
        <v>2.9811312300457873E-2</v>
      </c>
      <c r="CV28" s="62"/>
      <c r="CW28" s="64"/>
      <c r="CX28" s="64"/>
      <c r="CY28" s="280"/>
      <c r="CZ28" s="62"/>
      <c r="DA28" s="64"/>
      <c r="DB28" s="64"/>
      <c r="DC28" s="280"/>
      <c r="DD28" s="62"/>
      <c r="DE28" s="64"/>
      <c r="DF28" s="64"/>
      <c r="DG28" s="288"/>
      <c r="DH28" s="223">
        <v>2.9811312300457873E-2</v>
      </c>
      <c r="DL28" s="228"/>
      <c r="DM28" s="296"/>
      <c r="DN28" s="229"/>
      <c r="DO28" s="229"/>
      <c r="DP28" s="229" t="s">
        <v>99</v>
      </c>
      <c r="DQ28" s="232">
        <v>11.5</v>
      </c>
    </row>
    <row r="29" spans="1:123">
      <c r="A29" s="91" t="s">
        <v>8</v>
      </c>
      <c r="B29" s="92">
        <f>$DS$219</f>
        <v>1126.5999999999999</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v>0.21411816384151192</v>
      </c>
      <c r="BX29" s="98">
        <v>0.29046140869985043</v>
      </c>
      <c r="BY29" s="292">
        <v>0.2696225376616857</v>
      </c>
      <c r="BZ29" s="227">
        <v>0.19287669869065063</v>
      </c>
      <c r="CA29" s="93">
        <v>0.18891267853866961</v>
      </c>
      <c r="CB29" s="98">
        <v>0.2472735100415839</v>
      </c>
      <c r="CC29" s="98">
        <v>0.26056732874751148</v>
      </c>
      <c r="CD29" s="285">
        <v>0.23293425256051292</v>
      </c>
      <c r="CE29" s="277">
        <v>0.40575756143191977</v>
      </c>
      <c r="CF29" s="98">
        <v>0.22812444038377383</v>
      </c>
      <c r="CG29" s="98">
        <v>0.3203625523212108</v>
      </c>
      <c r="CH29" s="285">
        <v>0.33481341375914636</v>
      </c>
      <c r="CI29" s="277">
        <v>0.40109026651097041</v>
      </c>
      <c r="CJ29" s="98">
        <v>0.4504241839297739</v>
      </c>
      <c r="CK29" s="98">
        <v>0.31700824721270371</v>
      </c>
      <c r="CL29" s="285">
        <v>0.39925232369766961</v>
      </c>
      <c r="CM29" s="277">
        <v>0.22585841920717994</v>
      </c>
      <c r="CN29" s="98">
        <v>0.19569964735544937</v>
      </c>
      <c r="CO29" s="98">
        <v>0.39451134266314664</v>
      </c>
      <c r="CP29" s="292">
        <v>0.29129639406994551</v>
      </c>
      <c r="CQ29" s="227">
        <v>0.30540416810958559</v>
      </c>
      <c r="CR29" s="93">
        <v>0.15395900225349884</v>
      </c>
      <c r="CS29" s="98">
        <v>0.1968553205545914</v>
      </c>
      <c r="CT29" s="98"/>
      <c r="CU29" s="285">
        <v>0.17947829402194385</v>
      </c>
      <c r="CV29" s="277"/>
      <c r="CW29" s="98"/>
      <c r="CX29" s="98"/>
      <c r="CY29" s="285"/>
      <c r="CZ29" s="277"/>
      <c r="DA29" s="98"/>
      <c r="DB29" s="98"/>
      <c r="DC29" s="285"/>
      <c r="DD29" s="277"/>
      <c r="DE29" s="98"/>
      <c r="DF29" s="98"/>
      <c r="DG29" s="292"/>
      <c r="DH29" s="227">
        <v>0.17947829402194385</v>
      </c>
      <c r="DL29" s="228"/>
      <c r="DM29" s="296"/>
      <c r="DN29" s="229"/>
      <c r="DO29" s="229"/>
      <c r="DP29" s="229" t="s">
        <v>381</v>
      </c>
      <c r="DQ29" s="232">
        <v>23.1</v>
      </c>
    </row>
    <row r="30" spans="1:123">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v>0.16730148377207954</v>
      </c>
      <c r="BX30" s="64">
        <v>0.18009491125530608</v>
      </c>
      <c r="BY30" s="288">
        <v>0.20261272984072506</v>
      </c>
      <c r="BZ30" s="223">
        <v>0.14625966765208764</v>
      </c>
      <c r="CA30" s="59">
        <v>0.15251409789648385</v>
      </c>
      <c r="CB30" s="64">
        <v>0.22725568351968201</v>
      </c>
      <c r="CC30" s="64">
        <v>0.22555876554443161</v>
      </c>
      <c r="CD30" s="280">
        <v>0.20246526093728817</v>
      </c>
      <c r="CE30" s="62">
        <v>0.30798323326052307</v>
      </c>
      <c r="CF30" s="64">
        <v>0.20454919624637341</v>
      </c>
      <c r="CG30" s="64">
        <v>0.31498469220328451</v>
      </c>
      <c r="CH30" s="280">
        <v>0.2847423883242039</v>
      </c>
      <c r="CI30" s="62">
        <v>0.39561602732782608</v>
      </c>
      <c r="CJ30" s="64">
        <v>0.41952202872165595</v>
      </c>
      <c r="CK30" s="64">
        <v>0.28975377773878797</v>
      </c>
      <c r="CL30" s="280">
        <v>0.3751534253066422</v>
      </c>
      <c r="CM30" s="62">
        <v>0.1880802690836979</v>
      </c>
      <c r="CN30" s="64">
        <v>0.1590017245016386</v>
      </c>
      <c r="CO30" s="64">
        <v>0.37513564295270907</v>
      </c>
      <c r="CP30" s="288">
        <v>0.26175222296589262</v>
      </c>
      <c r="CQ30" s="223">
        <v>0.27255371247985366</v>
      </c>
      <c r="CR30" s="59">
        <v>0.14015983087617731</v>
      </c>
      <c r="CS30" s="64">
        <v>0.1678672361108266</v>
      </c>
      <c r="CT30" s="64"/>
      <c r="CU30" s="280">
        <v>0.15664314194652496</v>
      </c>
      <c r="CV30" s="62"/>
      <c r="CW30" s="64"/>
      <c r="CX30" s="64"/>
      <c r="CY30" s="280"/>
      <c r="CZ30" s="62"/>
      <c r="DA30" s="64"/>
      <c r="DB30" s="64"/>
      <c r="DC30" s="280"/>
      <c r="DD30" s="62"/>
      <c r="DE30" s="64"/>
      <c r="DF30" s="64"/>
      <c r="DG30" s="288"/>
      <c r="DH30" s="223">
        <v>0.15664314194652496</v>
      </c>
      <c r="DL30" s="228"/>
      <c r="DM30" s="296"/>
      <c r="DN30" s="229"/>
      <c r="DO30" s="229"/>
      <c r="DP30" s="229" t="s">
        <v>100</v>
      </c>
      <c r="DQ30" s="232">
        <v>9</v>
      </c>
    </row>
    <row r="31" spans="1:123"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v>4.6816966745844825E-2</v>
      </c>
      <c r="BX31" s="80">
        <v>0.11036856281513244</v>
      </c>
      <c r="BY31" s="290">
        <v>6.7010960284722254E-2</v>
      </c>
      <c r="BZ31" s="225">
        <v>4.6617995523045137E-2</v>
      </c>
      <c r="CA31" s="75">
        <v>3.6399596023983953E-2</v>
      </c>
      <c r="CB31" s="80">
        <v>2.0018827940397329E-2</v>
      </c>
      <c r="CC31" s="80">
        <v>3.5010476151116639E-2</v>
      </c>
      <c r="CD31" s="282">
        <v>3.0470310450124313E-2</v>
      </c>
      <c r="CE31" s="78">
        <v>9.777594520579963E-2</v>
      </c>
      <c r="CF31" s="80">
        <v>2.3576576457868325E-2</v>
      </c>
      <c r="CG31" s="80">
        <v>5.3788592137961099E-3</v>
      </c>
      <c r="CH31" s="282">
        <v>5.0072375522547015E-2</v>
      </c>
      <c r="CI31" s="78">
        <v>5.4744087049089065E-3</v>
      </c>
      <c r="CJ31" s="80">
        <v>3.090413094063113E-2</v>
      </c>
      <c r="CK31" s="80">
        <v>2.7255666758504233E-2</v>
      </c>
      <c r="CL31" s="282">
        <v>2.4100234776251395E-2</v>
      </c>
      <c r="CM31" s="78">
        <v>3.7779141381019857E-2</v>
      </c>
      <c r="CN31" s="80">
        <v>3.6699257744199486E-2</v>
      </c>
      <c r="CO31" s="80">
        <v>1.9377281125115015E-2</v>
      </c>
      <c r="CP31" s="290">
        <v>2.9545503740312427E-2</v>
      </c>
      <c r="CQ31" s="225">
        <v>3.2851788471528108E-2</v>
      </c>
      <c r="CR31" s="75">
        <v>1.3799856787456516E-2</v>
      </c>
      <c r="CS31" s="80">
        <v>2.8988887912877223E-2</v>
      </c>
      <c r="CT31" s="80"/>
      <c r="CU31" s="282">
        <v>2.2835907719588173E-2</v>
      </c>
      <c r="CV31" s="78"/>
      <c r="CW31" s="80"/>
      <c r="CX31" s="80"/>
      <c r="CY31" s="282"/>
      <c r="CZ31" s="78"/>
      <c r="DA31" s="80"/>
      <c r="DB31" s="80"/>
      <c r="DC31" s="282"/>
      <c r="DD31" s="78"/>
      <c r="DE31" s="80"/>
      <c r="DF31" s="80"/>
      <c r="DG31" s="290"/>
      <c r="DH31" s="225">
        <v>2.2835907719588173E-2</v>
      </c>
      <c r="DL31" s="228"/>
      <c r="DM31" s="296"/>
      <c r="DN31" s="229"/>
      <c r="DO31" s="229" t="s">
        <v>101</v>
      </c>
      <c r="DP31" s="229" t="s">
        <v>102</v>
      </c>
      <c r="DQ31" s="232">
        <v>48</v>
      </c>
    </row>
    <row r="32" spans="1:123"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A32" s="82"/>
      <c r="CB32" s="82"/>
      <c r="CC32" s="82"/>
      <c r="CD32" s="283"/>
      <c r="CE32" s="82"/>
      <c r="CF32" s="82"/>
      <c r="CG32" s="82"/>
      <c r="CH32" s="283"/>
      <c r="CI32" s="82"/>
      <c r="CJ32" s="82"/>
      <c r="CK32" s="82"/>
      <c r="CL32" s="283"/>
      <c r="CM32" s="82"/>
      <c r="CN32" s="82"/>
      <c r="CO32" s="82"/>
      <c r="CP32" s="283"/>
      <c r="CQ32" s="82"/>
      <c r="CR32" s="82"/>
      <c r="CS32" s="82"/>
      <c r="CT32" s="82"/>
      <c r="CU32" s="283"/>
      <c r="CV32" s="82"/>
      <c r="CW32" s="82"/>
      <c r="CX32" s="82"/>
      <c r="CY32" s="283"/>
      <c r="CZ32" s="82"/>
      <c r="DA32" s="82"/>
      <c r="DB32" s="82"/>
      <c r="DC32" s="283"/>
      <c r="DD32" s="82"/>
      <c r="DE32" s="82"/>
      <c r="DF32" s="82"/>
      <c r="DG32" s="283"/>
      <c r="DH32" s="82"/>
      <c r="DL32" s="228"/>
      <c r="DM32" s="296"/>
      <c r="DN32" s="229"/>
      <c r="DO32" s="229"/>
      <c r="DP32" s="229" t="s">
        <v>103</v>
      </c>
      <c r="DQ32" s="232">
        <v>30.62</v>
      </c>
      <c r="DS32" s="306" t="s">
        <v>3</v>
      </c>
    </row>
    <row r="33" spans="1:123"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v>0.11709516268067963</v>
      </c>
      <c r="BX33" s="90">
        <v>0.17594932697366633</v>
      </c>
      <c r="BY33" s="291">
        <v>0.14758218919967245</v>
      </c>
      <c r="BZ33" s="226">
        <v>0.10724028487784248</v>
      </c>
      <c r="CA33" s="85">
        <v>8.6121078342926094E-2</v>
      </c>
      <c r="CB33" s="90">
        <v>0.10196369046902234</v>
      </c>
      <c r="CC33" s="90">
        <v>9.7880150257983536E-2</v>
      </c>
      <c r="CD33" s="284">
        <v>9.5516097794703284E-2</v>
      </c>
      <c r="CE33" s="276">
        <v>0.19545693672019776</v>
      </c>
      <c r="CF33" s="90">
        <v>7.9904556860708423E-2</v>
      </c>
      <c r="CG33" s="90">
        <v>0.14679075023412122</v>
      </c>
      <c r="CH33" s="284">
        <v>0.15249750475648352</v>
      </c>
      <c r="CI33" s="276">
        <v>0.1281299364876276</v>
      </c>
      <c r="CJ33" s="90">
        <v>0.26850011227498322</v>
      </c>
      <c r="CK33" s="90">
        <v>0.1388284774278957</v>
      </c>
      <c r="CL33" s="284">
        <v>0.19449537170192971</v>
      </c>
      <c r="CM33" s="276">
        <v>0.13348407851019412</v>
      </c>
      <c r="CN33" s="90">
        <v>0.10565774154161933</v>
      </c>
      <c r="CO33" s="90">
        <v>0.16622416835175741</v>
      </c>
      <c r="CP33" s="291">
        <v>0.13965063511084536</v>
      </c>
      <c r="CQ33" s="226">
        <v>0.14010523915389991</v>
      </c>
      <c r="CR33" s="85">
        <v>6.373149040660768E-2</v>
      </c>
      <c r="CS33" s="90">
        <v>8.354030350686735E-2</v>
      </c>
      <c r="CT33" s="90"/>
      <c r="CU33" s="284">
        <v>7.5123415080521547E-2</v>
      </c>
      <c r="CV33" s="276"/>
      <c r="CW33" s="90"/>
      <c r="CX33" s="90"/>
      <c r="CY33" s="284"/>
      <c r="CZ33" s="276"/>
      <c r="DA33" s="90"/>
      <c r="DB33" s="90"/>
      <c r="DC33" s="284"/>
      <c r="DD33" s="276"/>
      <c r="DE33" s="90"/>
      <c r="DF33" s="90"/>
      <c r="DG33" s="291"/>
      <c r="DH33" s="226">
        <v>7.5123415080521547E-2</v>
      </c>
      <c r="DL33" s="228"/>
      <c r="DM33" s="296"/>
      <c r="DN33" s="229"/>
      <c r="DO33" s="229" t="s">
        <v>104</v>
      </c>
      <c r="DP33" s="229" t="s">
        <v>105</v>
      </c>
      <c r="DQ33" s="232">
        <v>20.6</v>
      </c>
      <c r="DS33" s="307">
        <f>SUM(DQ25:DQ33)</f>
        <v>215.22</v>
      </c>
    </row>
    <row r="34" spans="1:123">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v>7.6783433066274151E-2</v>
      </c>
      <c r="BX34" s="64">
        <v>5.8662371684102821E-2</v>
      </c>
      <c r="BY34" s="288">
        <v>7.4333380931960291E-2</v>
      </c>
      <c r="BZ34" s="223">
        <v>6.0503250620912899E-2</v>
      </c>
      <c r="CA34" s="59">
        <v>4.4021159918685653E-2</v>
      </c>
      <c r="CB34" s="64">
        <v>6.1439356138672734E-2</v>
      </c>
      <c r="CC34" s="64">
        <v>6.3054828908102753E-2</v>
      </c>
      <c r="CD34" s="280">
        <v>5.6526667355766759E-2</v>
      </c>
      <c r="CE34" s="62">
        <v>8.4078000179186874E-2</v>
      </c>
      <c r="CF34" s="64">
        <v>5.258207905959654E-2</v>
      </c>
      <c r="CG34" s="64">
        <v>0.11594547286014273</v>
      </c>
      <c r="CH34" s="280">
        <v>8.6141785097949383E-2</v>
      </c>
      <c r="CI34" s="62">
        <v>0.1189189277665906</v>
      </c>
      <c r="CJ34" s="64">
        <v>0.21253473187046995</v>
      </c>
      <c r="CK34" s="64">
        <v>8.8846513273482586E-2</v>
      </c>
      <c r="CL34" s="280">
        <v>0.15119721683409271</v>
      </c>
      <c r="CM34" s="62">
        <v>9.8868879606231447E-2</v>
      </c>
      <c r="CN34" s="64">
        <v>6.4414468541597408E-2</v>
      </c>
      <c r="CO34" s="64">
        <v>0.1130407483841086</v>
      </c>
      <c r="CP34" s="288">
        <v>9.5582898905986036E-2</v>
      </c>
      <c r="CQ34" s="223">
        <v>9.3484524226386007E-2</v>
      </c>
      <c r="CR34" s="59">
        <v>4.0703301619171586E-2</v>
      </c>
      <c r="CS34" s="64">
        <v>5.3672144589869228E-2</v>
      </c>
      <c r="CT34" s="64"/>
      <c r="CU34" s="280">
        <v>4.8161602198930613E-2</v>
      </c>
      <c r="CV34" s="62"/>
      <c r="CW34" s="64"/>
      <c r="CX34" s="64"/>
      <c r="CY34" s="280"/>
      <c r="CZ34" s="62"/>
      <c r="DA34" s="64"/>
      <c r="DB34" s="64"/>
      <c r="DC34" s="280"/>
      <c r="DD34" s="62"/>
      <c r="DE34" s="64"/>
      <c r="DF34" s="64"/>
      <c r="DG34" s="288"/>
      <c r="DH34" s="223">
        <v>4.8161602198930613E-2</v>
      </c>
      <c r="DL34" s="228"/>
      <c r="DM34" s="296"/>
      <c r="DN34" s="229" t="s">
        <v>4</v>
      </c>
      <c r="DO34" s="229" t="s">
        <v>388</v>
      </c>
      <c r="DP34" s="229" t="s">
        <v>113</v>
      </c>
      <c r="DQ34" s="232">
        <v>18</v>
      </c>
    </row>
    <row r="35" spans="1:123">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v>4.0311904319444272E-2</v>
      </c>
      <c r="BX35" s="64">
        <v>0.11728776211102823</v>
      </c>
      <c r="BY35" s="288">
        <v>7.3249292438373248E-2</v>
      </c>
      <c r="BZ35" s="223">
        <v>4.6737376074046558E-2</v>
      </c>
      <c r="CA35" s="59">
        <v>4.2100214953623941E-2</v>
      </c>
      <c r="CB35" s="64">
        <v>4.0524662327957865E-2</v>
      </c>
      <c r="CC35" s="64">
        <v>3.4825784594931485E-2</v>
      </c>
      <c r="CD35" s="280">
        <v>3.8989796728857169E-2</v>
      </c>
      <c r="CE35" s="62">
        <v>0.11137947582981622</v>
      </c>
      <c r="CF35" s="64">
        <v>2.7322790494896457E-2</v>
      </c>
      <c r="CG35" s="64">
        <v>3.0845490541699903E-2</v>
      </c>
      <c r="CH35" s="280">
        <v>6.6356104305339864E-2</v>
      </c>
      <c r="CI35" s="62">
        <v>9.2111717456920348E-3</v>
      </c>
      <c r="CJ35" s="64">
        <v>5.5966225314444104E-2</v>
      </c>
      <c r="CK35" s="64">
        <v>4.9982328967736495E-2</v>
      </c>
      <c r="CL35" s="280">
        <v>4.3298688527057899E-2</v>
      </c>
      <c r="CM35" s="62">
        <v>3.4615612517438811E-2</v>
      </c>
      <c r="CN35" s="64">
        <v>4.1243746514439086E-2</v>
      </c>
      <c r="CO35" s="64">
        <v>5.3183944801014203E-2</v>
      </c>
      <c r="CP35" s="288">
        <v>4.4068211805220955E-2</v>
      </c>
      <c r="CQ35" s="223">
        <v>4.6621151476922279E-2</v>
      </c>
      <c r="CR35" s="59">
        <v>2.3028368325588171E-2</v>
      </c>
      <c r="CS35" s="64">
        <v>2.9868394561627425E-2</v>
      </c>
      <c r="CT35" s="64"/>
      <c r="CU35" s="280">
        <v>2.6962024686227579E-2</v>
      </c>
      <c r="CV35" s="62"/>
      <c r="CW35" s="64"/>
      <c r="CX35" s="64"/>
      <c r="CY35" s="280"/>
      <c r="CZ35" s="62"/>
      <c r="DA35" s="64"/>
      <c r="DB35" s="64"/>
      <c r="DC35" s="280"/>
      <c r="DD35" s="62"/>
      <c r="DE35" s="64"/>
      <c r="DF35" s="64"/>
      <c r="DG35" s="288"/>
      <c r="DH35" s="223">
        <v>2.6962024686227579E-2</v>
      </c>
      <c r="DL35" s="228"/>
      <c r="DM35" s="296"/>
      <c r="DN35" s="229"/>
      <c r="DO35" s="229" t="s">
        <v>106</v>
      </c>
      <c r="DP35" s="229" t="s">
        <v>389</v>
      </c>
      <c r="DQ35" s="232">
        <v>9.1999999999999993</v>
      </c>
    </row>
    <row r="36" spans="1:123">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v>9.9611871165363158E-2</v>
      </c>
      <c r="BX36" s="98">
        <v>0.15186178449592186</v>
      </c>
      <c r="BY36" s="292">
        <v>0.12098615369750873</v>
      </c>
      <c r="BZ36" s="227">
        <v>8.9159025280294318E-2</v>
      </c>
      <c r="CA36" s="93">
        <v>6.2386876997483971E-2</v>
      </c>
      <c r="CB36" s="98">
        <v>6.8778950042583567E-2</v>
      </c>
      <c r="CC36" s="98">
        <v>6.2843242833962282E-2</v>
      </c>
      <c r="CD36" s="285">
        <v>6.4644001277415555E-2</v>
      </c>
      <c r="CE36" s="277">
        <v>0.14527405248952702</v>
      </c>
      <c r="CF36" s="98">
        <v>4.1825247708244133E-2</v>
      </c>
      <c r="CG36" s="98">
        <v>0.10091656951181603</v>
      </c>
      <c r="CH36" s="285">
        <v>0.10682033444660405</v>
      </c>
      <c r="CI36" s="277">
        <v>6.6255876020066606E-2</v>
      </c>
      <c r="CJ36" s="98">
        <v>0.22465397418128047</v>
      </c>
      <c r="CK36" s="98">
        <v>0.10107173487188485</v>
      </c>
      <c r="CL36" s="285">
        <v>0.14759119843755616</v>
      </c>
      <c r="CM36" s="277">
        <v>0.11227583067670109</v>
      </c>
      <c r="CN36" s="98">
        <v>8.5990074874847028E-2</v>
      </c>
      <c r="CO36" s="98">
        <v>0.10903885334836426</v>
      </c>
      <c r="CP36" s="292">
        <v>0.10385767516787128</v>
      </c>
      <c r="CQ36" s="227">
        <v>0.10147708699750578</v>
      </c>
      <c r="CR36" s="93">
        <v>4.5697337412424106E-2</v>
      </c>
      <c r="CS36" s="98">
        <v>5.8563829614867398E-2</v>
      </c>
      <c r="CT36" s="98"/>
      <c r="CU36" s="285">
        <v>5.3039379261042484E-2</v>
      </c>
      <c r="CV36" s="277"/>
      <c r="CW36" s="98"/>
      <c r="CX36" s="98"/>
      <c r="CY36" s="285"/>
      <c r="CZ36" s="277"/>
      <c r="DA36" s="98"/>
      <c r="DB36" s="98"/>
      <c r="DC36" s="285"/>
      <c r="DD36" s="277"/>
      <c r="DE36" s="98"/>
      <c r="DF36" s="98"/>
      <c r="DG36" s="292"/>
      <c r="DH36" s="227">
        <v>5.3039379261042484E-2</v>
      </c>
      <c r="DL36" s="228"/>
      <c r="DM36" s="296"/>
      <c r="DN36" s="229"/>
      <c r="DO36" s="229"/>
      <c r="DP36" s="229" t="s">
        <v>369</v>
      </c>
      <c r="DQ36" s="232">
        <v>10.8</v>
      </c>
    </row>
    <row r="37" spans="1:123">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v>6.0278269685606373E-2</v>
      </c>
      <c r="BX37" s="64">
        <v>3.2017913008513421E-2</v>
      </c>
      <c r="BY37" s="288">
        <v>4.5662919063199428E-2</v>
      </c>
      <c r="BZ37" s="223">
        <v>4.1997696732484713E-2</v>
      </c>
      <c r="CA37" s="59">
        <v>1.8562962779422269E-2</v>
      </c>
      <c r="CB37" s="64">
        <v>2.3143835699743896E-2</v>
      </c>
      <c r="CC37" s="64">
        <v>2.7821315858388582E-2</v>
      </c>
      <c r="CD37" s="280">
        <v>2.3393838417484214E-2</v>
      </c>
      <c r="CE37" s="62">
        <v>2.9718439744591284E-2</v>
      </c>
      <c r="CF37" s="64">
        <v>1.3294894794043739E-2</v>
      </c>
      <c r="CG37" s="64">
        <v>6.287042708887304E-2</v>
      </c>
      <c r="CH37" s="280">
        <v>3.5732743475394346E-2</v>
      </c>
      <c r="CI37" s="62">
        <v>5.6105795545837889E-2</v>
      </c>
      <c r="CJ37" s="64">
        <v>0.16174040951282057</v>
      </c>
      <c r="CK37" s="64">
        <v>4.574976545734153E-2</v>
      </c>
      <c r="CL37" s="280">
        <v>9.9354449936698841E-2</v>
      </c>
      <c r="CM37" s="62">
        <v>7.8189750655726739E-2</v>
      </c>
      <c r="CN37" s="64">
        <v>4.3521961669145508E-2</v>
      </c>
      <c r="CO37" s="64">
        <v>4.684345657284561E-2</v>
      </c>
      <c r="CP37" s="288">
        <v>5.5999669999055542E-2</v>
      </c>
      <c r="CQ37" s="223">
        <v>5.1193967305278781E-2</v>
      </c>
      <c r="CR37" s="59">
        <v>2.0684114438276582E-2</v>
      </c>
      <c r="CS37" s="64">
        <v>2.8329702340949656E-2</v>
      </c>
      <c r="CT37" s="64"/>
      <c r="CU37" s="280">
        <v>2.5046937300599259E-2</v>
      </c>
      <c r="CV37" s="62"/>
      <c r="CW37" s="64"/>
      <c r="CX37" s="64"/>
      <c r="CY37" s="280"/>
      <c r="CZ37" s="62"/>
      <c r="DA37" s="64"/>
      <c r="DB37" s="64"/>
      <c r="DC37" s="280"/>
      <c r="DD37" s="62"/>
      <c r="DE37" s="64"/>
      <c r="DF37" s="64"/>
      <c r="DG37" s="288"/>
      <c r="DH37" s="223">
        <v>2.5046937300599259E-2</v>
      </c>
      <c r="DL37" s="228"/>
      <c r="DM37" s="296"/>
      <c r="DN37" s="229"/>
      <c r="DO37" s="229"/>
      <c r="DP37" s="229" t="s">
        <v>440</v>
      </c>
      <c r="DQ37" s="232">
        <v>4</v>
      </c>
    </row>
    <row r="38" spans="1:123">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v>3.9333756244382415E-2</v>
      </c>
      <c r="BX38" s="64">
        <v>0.11984440387247274</v>
      </c>
      <c r="BY38" s="288">
        <v>7.5323570298743189E-2</v>
      </c>
      <c r="BZ38" s="223">
        <v>4.7161535168725566E-2</v>
      </c>
      <c r="CA38" s="59">
        <v>4.3824042108749128E-2</v>
      </c>
      <c r="CB38" s="64">
        <v>4.5635287424094666E-2</v>
      </c>
      <c r="CC38" s="64">
        <v>3.5022075226240769E-2</v>
      </c>
      <c r="CD38" s="280">
        <v>4.1250312872327062E-2</v>
      </c>
      <c r="CE38" s="62">
        <v>0.11555589138892061</v>
      </c>
      <c r="CF38" s="64">
        <v>2.8530401674654295E-2</v>
      </c>
      <c r="CG38" s="64">
        <v>3.8046143823133163E-2</v>
      </c>
      <c r="CH38" s="280">
        <v>7.1087730290658874E-2</v>
      </c>
      <c r="CI38" s="62">
        <v>1.0150243368787198E-2</v>
      </c>
      <c r="CJ38" s="64">
        <v>6.2914128988961926E-2</v>
      </c>
      <c r="CK38" s="64">
        <v>5.5322155628157461E-2</v>
      </c>
      <c r="CL38" s="280">
        <v>4.8237096267392268E-2</v>
      </c>
      <c r="CM38" s="62">
        <v>3.4086358250981018E-2</v>
      </c>
      <c r="CN38" s="64">
        <v>4.24683958954108E-2</v>
      </c>
      <c r="CO38" s="64">
        <v>6.2195655230922443E-2</v>
      </c>
      <c r="CP38" s="288">
        <v>4.785827650487795E-2</v>
      </c>
      <c r="CQ38" s="223">
        <v>5.0283344326152932E-2</v>
      </c>
      <c r="CR38" s="59">
        <v>2.5013300556817757E-2</v>
      </c>
      <c r="CS38" s="64">
        <v>3.0234236729573361E-2</v>
      </c>
      <c r="CT38" s="64"/>
      <c r="CU38" s="280">
        <v>2.79925377308828E-2</v>
      </c>
      <c r="CV38" s="62"/>
      <c r="CW38" s="64"/>
      <c r="CX38" s="64"/>
      <c r="CY38" s="280"/>
      <c r="CZ38" s="62"/>
      <c r="DA38" s="64"/>
      <c r="DB38" s="64"/>
      <c r="DC38" s="280"/>
      <c r="DD38" s="62"/>
      <c r="DE38" s="64"/>
      <c r="DF38" s="64"/>
      <c r="DG38" s="288"/>
      <c r="DH38" s="223">
        <v>2.79925377308828E-2</v>
      </c>
      <c r="DL38" s="228"/>
      <c r="DM38" s="296"/>
      <c r="DN38" s="229"/>
      <c r="DO38" s="229"/>
      <c r="DP38" s="229" t="s">
        <v>107</v>
      </c>
      <c r="DQ38" s="232">
        <v>10</v>
      </c>
    </row>
    <row r="39" spans="1:123">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v>0.20749958857464601</v>
      </c>
      <c r="BX39" s="98">
        <v>0.27969224529229336</v>
      </c>
      <c r="BY39" s="292">
        <v>0.2595779591643797</v>
      </c>
      <c r="BZ39" s="227">
        <v>0.18575065196601681</v>
      </c>
      <c r="CA39" s="93">
        <v>0.18225937661393729</v>
      </c>
      <c r="CB39" s="98">
        <v>0.23930357296383428</v>
      </c>
      <c r="CC39" s="98">
        <v>0.2527358678732618</v>
      </c>
      <c r="CD39" s="285">
        <v>0.22537397846930701</v>
      </c>
      <c r="CE39" s="277">
        <v>0.3937323745407133</v>
      </c>
      <c r="CF39" s="98">
        <v>0.22105889809014434</v>
      </c>
      <c r="CG39" s="98">
        <v>0.3101291086502822</v>
      </c>
      <c r="CH39" s="285">
        <v>0.32453422786183572</v>
      </c>
      <c r="CI39" s="277">
        <v>0.38700589426237675</v>
      </c>
      <c r="CJ39" s="98">
        <v>0.43384012220349027</v>
      </c>
      <c r="CK39" s="98">
        <v>0.30613431123437079</v>
      </c>
      <c r="CL39" s="285">
        <v>0.38500651506571332</v>
      </c>
      <c r="CM39" s="277">
        <v>0.21982727354420395</v>
      </c>
      <c r="CN39" s="98">
        <v>0.19144751797051887</v>
      </c>
      <c r="CO39" s="98">
        <v>0.38401996842584796</v>
      </c>
      <c r="CP39" s="292">
        <v>0.28389300794987382</v>
      </c>
      <c r="CQ39" s="227">
        <v>0.29600565608165746</v>
      </c>
      <c r="CR39" s="93">
        <v>0.15044172255810606</v>
      </c>
      <c r="CS39" s="98">
        <v>0.19203607173233753</v>
      </c>
      <c r="CT39" s="98"/>
      <c r="CU39" s="285">
        <v>0.17520325459942512</v>
      </c>
      <c r="CV39" s="277"/>
      <c r="CW39" s="98"/>
      <c r="CX39" s="98"/>
      <c r="CY39" s="285"/>
      <c r="CZ39" s="277"/>
      <c r="DA39" s="98"/>
      <c r="DB39" s="98"/>
      <c r="DC39" s="285"/>
      <c r="DD39" s="277"/>
      <c r="DE39" s="98"/>
      <c r="DF39" s="98"/>
      <c r="DG39" s="292"/>
      <c r="DH39" s="227">
        <v>0.17520325459942512</v>
      </c>
      <c r="DL39" s="228"/>
      <c r="DM39" s="296"/>
      <c r="DN39" s="229"/>
      <c r="DO39" s="229"/>
      <c r="DP39" s="229" t="s">
        <v>108</v>
      </c>
      <c r="DQ39" s="232">
        <v>6</v>
      </c>
    </row>
    <row r="40" spans="1:123">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v>0.16213005206008588</v>
      </c>
      <c r="BX40" s="64">
        <v>0.17341770226957801</v>
      </c>
      <c r="BY40" s="288">
        <v>0.19506454975500734</v>
      </c>
      <c r="BZ40" s="223">
        <v>0.14085593960876483</v>
      </c>
      <c r="CA40" s="59">
        <v>0.14714271494361456</v>
      </c>
      <c r="CB40" s="64">
        <v>0.21993094623622508</v>
      </c>
      <c r="CC40" s="64">
        <v>0.21877950179062092</v>
      </c>
      <c r="CD40" s="280">
        <v>0.19589390936572929</v>
      </c>
      <c r="CE40" s="62">
        <v>0.29885572390186571</v>
      </c>
      <c r="CF40" s="64">
        <v>0.19821383386794816</v>
      </c>
      <c r="CG40" s="64">
        <v>0.30492303524147091</v>
      </c>
      <c r="CH40" s="280">
        <v>0.2760004448352425</v>
      </c>
      <c r="CI40" s="62">
        <v>0.38172388418293002</v>
      </c>
      <c r="CJ40" s="64">
        <v>0.40407574615495345</v>
      </c>
      <c r="CK40" s="64">
        <v>0.27981471761554261</v>
      </c>
      <c r="CL40" s="280">
        <v>0.36176749468751751</v>
      </c>
      <c r="CM40" s="62">
        <v>0.18305792144150099</v>
      </c>
      <c r="CN40" s="64">
        <v>0.15554696148011896</v>
      </c>
      <c r="CO40" s="64">
        <v>0.36515953328397638</v>
      </c>
      <c r="CP40" s="288">
        <v>0.25509971090651473</v>
      </c>
      <c r="CQ40" s="223">
        <v>0.26416614082078183</v>
      </c>
      <c r="CR40" s="59">
        <v>0.13695780098487706</v>
      </c>
      <c r="CS40" s="64">
        <v>0.16375764954926975</v>
      </c>
      <c r="CT40" s="64"/>
      <c r="CU40" s="280">
        <v>0.15291201885591482</v>
      </c>
      <c r="CV40" s="62"/>
      <c r="CW40" s="64"/>
      <c r="CX40" s="64"/>
      <c r="CY40" s="280"/>
      <c r="CZ40" s="62"/>
      <c r="DA40" s="64"/>
      <c r="DB40" s="64"/>
      <c r="DC40" s="280"/>
      <c r="DD40" s="62"/>
      <c r="DE40" s="64"/>
      <c r="DF40" s="64"/>
      <c r="DG40" s="288"/>
      <c r="DH40" s="223">
        <v>0.15291201885591482</v>
      </c>
      <c r="DL40" s="228"/>
      <c r="DM40" s="296"/>
      <c r="DN40" s="229"/>
      <c r="DO40" s="229"/>
      <c r="DP40" s="229" t="s">
        <v>109</v>
      </c>
      <c r="DQ40" s="232">
        <v>7.65</v>
      </c>
    </row>
    <row r="41" spans="1:123"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v>4.5369814329559915E-2</v>
      </c>
      <c r="BX41" s="80">
        <v>0.10627653181750822</v>
      </c>
      <c r="BY41" s="290">
        <v>6.4514518938990517E-2</v>
      </c>
      <c r="BZ41" s="225">
        <v>4.4895641207769343E-2</v>
      </c>
      <c r="CA41" s="75">
        <v>3.5117641291463032E-2</v>
      </c>
      <c r="CB41" s="80">
        <v>1.9373595869123576E-2</v>
      </c>
      <c r="CC41" s="80">
        <v>3.3958221536218219E-2</v>
      </c>
      <c r="CD41" s="282">
        <v>2.9481345125725616E-2</v>
      </c>
      <c r="CE41" s="78">
        <v>9.4878219750198028E-2</v>
      </c>
      <c r="CF41" s="80">
        <v>2.2846355277613292E-2</v>
      </c>
      <c r="CG41" s="80">
        <v>5.2070405902416078E-3</v>
      </c>
      <c r="CH41" s="282">
        <v>4.8535091664838534E-2</v>
      </c>
      <c r="CI41" s="78">
        <v>5.2821736484175274E-3</v>
      </c>
      <c r="CJ41" s="80">
        <v>2.9766279037020896E-2</v>
      </c>
      <c r="CK41" s="80">
        <v>2.6320749834466316E-2</v>
      </c>
      <c r="CL41" s="282">
        <v>2.3240309079569223E-2</v>
      </c>
      <c r="CM41" s="78">
        <v>3.6770316890478785E-2</v>
      </c>
      <c r="CN41" s="80">
        <v>3.5901862376512314E-2</v>
      </c>
      <c r="CO41" s="80">
        <v>1.8861974501450943E-2</v>
      </c>
      <c r="CP41" s="290">
        <v>2.8794595810264265E-2</v>
      </c>
      <c r="CQ41" s="225">
        <v>3.1840807085780229E-2</v>
      </c>
      <c r="CR41" s="75">
        <v>1.3484591324785295E-2</v>
      </c>
      <c r="CS41" s="80">
        <v>2.8279205982315231E-2</v>
      </c>
      <c r="CT41" s="80"/>
      <c r="CU41" s="282">
        <v>2.2291973388797712E-2</v>
      </c>
      <c r="CV41" s="78"/>
      <c r="CW41" s="80"/>
      <c r="CX41" s="80"/>
      <c r="CY41" s="282"/>
      <c r="CZ41" s="78"/>
      <c r="DA41" s="80"/>
      <c r="DB41" s="80"/>
      <c r="DC41" s="282"/>
      <c r="DD41" s="78"/>
      <c r="DE41" s="80"/>
      <c r="DF41" s="80"/>
      <c r="DG41" s="290"/>
      <c r="DH41" s="225">
        <v>2.2291973388797712E-2</v>
      </c>
      <c r="DL41" s="228"/>
      <c r="DM41" s="296"/>
      <c r="DN41" s="229"/>
      <c r="DO41" s="229"/>
      <c r="DP41" s="229" t="s">
        <v>110</v>
      </c>
      <c r="DQ41" s="232">
        <v>11.9</v>
      </c>
    </row>
    <row r="42" spans="1:123" ht="15" thickTop="1">
      <c r="DL42" s="228"/>
      <c r="DM42" s="296"/>
      <c r="DN42" s="229"/>
      <c r="DO42" s="229" t="s">
        <v>111</v>
      </c>
      <c r="DP42" s="229" t="s">
        <v>112</v>
      </c>
      <c r="DQ42" s="232">
        <v>17.5</v>
      </c>
    </row>
    <row r="43" spans="1:123">
      <c r="DL43" s="228"/>
      <c r="DM43" s="296"/>
      <c r="DN43" s="229"/>
      <c r="DO43" s="229" t="s">
        <v>431</v>
      </c>
      <c r="DP43" s="229" t="s">
        <v>431</v>
      </c>
      <c r="DQ43" s="232">
        <v>31</v>
      </c>
    </row>
    <row r="44" spans="1:123">
      <c r="DL44" s="228"/>
      <c r="DM44" s="296"/>
      <c r="DN44" s="229"/>
      <c r="DO44" s="229" t="s">
        <v>114</v>
      </c>
      <c r="DP44" s="229" t="s">
        <v>114</v>
      </c>
      <c r="DQ44" s="232">
        <v>88.5</v>
      </c>
    </row>
    <row r="45" spans="1:123">
      <c r="DL45" s="228"/>
      <c r="DM45" s="296"/>
      <c r="DN45" s="229"/>
      <c r="DO45" s="229" t="s">
        <v>115</v>
      </c>
      <c r="DP45" s="229" t="s">
        <v>116</v>
      </c>
      <c r="DQ45" s="232">
        <v>90</v>
      </c>
    </row>
    <row r="46" spans="1:123">
      <c r="DL46" s="228"/>
      <c r="DM46" s="296"/>
      <c r="DN46" s="229"/>
      <c r="DO46" s="229"/>
      <c r="DP46" s="229" t="s">
        <v>117</v>
      </c>
      <c r="DQ46" s="232">
        <v>5.4</v>
      </c>
    </row>
    <row r="47" spans="1:123">
      <c r="DL47" s="228"/>
      <c r="DM47" s="296"/>
      <c r="DN47" s="229"/>
      <c r="DO47" s="229" t="s">
        <v>118</v>
      </c>
      <c r="DP47" s="229" t="s">
        <v>119</v>
      </c>
      <c r="DQ47" s="232">
        <v>9.1999999999999993</v>
      </c>
    </row>
    <row r="48" spans="1:123">
      <c r="DL48" s="228"/>
      <c r="DM48" s="296"/>
      <c r="DN48" s="229"/>
      <c r="DO48" s="229"/>
      <c r="DP48" s="229" t="s">
        <v>118</v>
      </c>
      <c r="DQ48" s="232">
        <v>38.9</v>
      </c>
    </row>
    <row r="49" spans="116:123">
      <c r="DL49" s="228"/>
      <c r="DM49" s="296"/>
      <c r="DN49" s="229"/>
      <c r="DO49" s="229" t="s">
        <v>120</v>
      </c>
      <c r="DP49" s="229" t="s">
        <v>121</v>
      </c>
      <c r="DQ49" s="232">
        <v>14</v>
      </c>
    </row>
    <row r="50" spans="116:123">
      <c r="DL50" s="228"/>
      <c r="DM50" s="296"/>
      <c r="DN50" s="229"/>
      <c r="DO50" s="229"/>
      <c r="DP50" s="229" t="s">
        <v>122</v>
      </c>
      <c r="DQ50" s="232">
        <v>9.99</v>
      </c>
      <c r="DS50" s="306" t="s">
        <v>4</v>
      </c>
    </row>
    <row r="51" spans="116:123">
      <c r="DL51" s="228"/>
      <c r="DM51" s="296"/>
      <c r="DN51" s="229"/>
      <c r="DO51" s="229"/>
      <c r="DP51" s="229" t="s">
        <v>123</v>
      </c>
      <c r="DQ51" s="232">
        <v>6.9</v>
      </c>
      <c r="DS51" s="307">
        <f>SUM(DQ34:DQ51)</f>
        <v>388.93999999999994</v>
      </c>
    </row>
    <row r="52" spans="116:123">
      <c r="DL52" s="228"/>
      <c r="DM52" s="296"/>
      <c r="DN52" s="229" t="s">
        <v>5</v>
      </c>
      <c r="DO52" s="229" t="s">
        <v>124</v>
      </c>
      <c r="DP52" s="229" t="s">
        <v>125</v>
      </c>
      <c r="DQ52" s="232">
        <v>18</v>
      </c>
    </row>
    <row r="53" spans="116:123">
      <c r="DL53" s="228"/>
      <c r="DM53" s="296"/>
      <c r="DN53" s="229"/>
      <c r="DO53" s="229"/>
      <c r="DP53" s="229" t="s">
        <v>126</v>
      </c>
      <c r="DQ53" s="232">
        <v>36.5</v>
      </c>
    </row>
    <row r="54" spans="116:123">
      <c r="DL54" s="228"/>
      <c r="DM54" s="296"/>
      <c r="DN54" s="229"/>
      <c r="DO54" s="229" t="s">
        <v>127</v>
      </c>
      <c r="DP54" s="229" t="s">
        <v>127</v>
      </c>
      <c r="DQ54" s="232">
        <v>42</v>
      </c>
    </row>
    <row r="55" spans="116:123">
      <c r="DL55" s="228"/>
      <c r="DM55" s="296"/>
      <c r="DN55" s="229"/>
      <c r="DO55" s="229" t="s">
        <v>128</v>
      </c>
      <c r="DP55" s="229" t="s">
        <v>129</v>
      </c>
      <c r="DQ55" s="232">
        <v>32.4</v>
      </c>
    </row>
    <row r="56" spans="116:123">
      <c r="DL56" s="228"/>
      <c r="DM56" s="296"/>
      <c r="DN56" s="229"/>
      <c r="DO56" s="229" t="s">
        <v>130</v>
      </c>
      <c r="DP56" s="229" t="s">
        <v>131</v>
      </c>
      <c r="DQ56" s="232">
        <v>4.5999999999999996</v>
      </c>
    </row>
    <row r="57" spans="116:123">
      <c r="DL57" s="228"/>
      <c r="DM57" s="296"/>
      <c r="DN57" s="229"/>
      <c r="DO57" s="229"/>
      <c r="DP57" s="229" t="s">
        <v>132</v>
      </c>
      <c r="DQ57" s="232">
        <v>4.5999999999999996</v>
      </c>
    </row>
    <row r="58" spans="116:123">
      <c r="DL58" s="228"/>
      <c r="DM58" s="296"/>
      <c r="DN58" s="229"/>
      <c r="DO58" s="229"/>
      <c r="DP58" s="229" t="s">
        <v>133</v>
      </c>
      <c r="DQ58" s="232">
        <v>20</v>
      </c>
    </row>
    <row r="59" spans="116:123">
      <c r="DL59" s="228"/>
      <c r="DM59" s="296"/>
      <c r="DN59" s="229"/>
      <c r="DO59" s="229" t="s">
        <v>134</v>
      </c>
      <c r="DP59" s="229" t="s">
        <v>134</v>
      </c>
      <c r="DQ59" s="232">
        <v>41.4</v>
      </c>
    </row>
    <row r="60" spans="116:123">
      <c r="DL60" s="228"/>
      <c r="DM60" s="296"/>
      <c r="DN60" s="229"/>
      <c r="DO60" s="229" t="s">
        <v>135</v>
      </c>
      <c r="DP60" s="229" t="s">
        <v>136</v>
      </c>
      <c r="DQ60" s="232">
        <v>2.5</v>
      </c>
    </row>
    <row r="61" spans="116:123">
      <c r="DL61" s="228"/>
      <c r="DM61" s="296"/>
      <c r="DN61" s="229"/>
      <c r="DO61" s="229" t="s">
        <v>137</v>
      </c>
      <c r="DP61" s="229" t="s">
        <v>138</v>
      </c>
      <c r="DQ61" s="232">
        <v>14.45</v>
      </c>
    </row>
    <row r="62" spans="116:123">
      <c r="DL62" s="228"/>
      <c r="DM62" s="296"/>
      <c r="DN62" s="229"/>
      <c r="DO62" s="229"/>
      <c r="DP62" s="229" t="s">
        <v>139</v>
      </c>
      <c r="DQ62" s="232">
        <v>9.1999999999999993</v>
      </c>
    </row>
    <row r="63" spans="116:123">
      <c r="DL63" s="228"/>
      <c r="DM63" s="296"/>
      <c r="DN63" s="229"/>
      <c r="DO63" s="229"/>
      <c r="DP63" s="229" t="s">
        <v>140</v>
      </c>
      <c r="DQ63" s="232">
        <v>14.8</v>
      </c>
    </row>
    <row r="64" spans="116:123">
      <c r="DL64" s="228"/>
      <c r="DM64" s="296"/>
      <c r="DN64" s="229"/>
      <c r="DO64" s="229"/>
      <c r="DP64" s="229" t="s">
        <v>141</v>
      </c>
      <c r="DQ64" s="232">
        <v>8.9499999999999993</v>
      </c>
    </row>
    <row r="65" spans="116:123">
      <c r="DL65" s="228"/>
      <c r="DM65" s="296"/>
      <c r="DN65" s="229"/>
      <c r="DO65" s="229" t="s">
        <v>142</v>
      </c>
      <c r="DP65" s="229" t="s">
        <v>143</v>
      </c>
      <c r="DQ65" s="232">
        <v>9.5</v>
      </c>
    </row>
    <row r="66" spans="116:123">
      <c r="DL66" s="228"/>
      <c r="DM66" s="296"/>
      <c r="DN66" s="229"/>
      <c r="DO66" s="229" t="s">
        <v>144</v>
      </c>
      <c r="DP66" s="229" t="s">
        <v>145</v>
      </c>
      <c r="DQ66" s="232">
        <v>6</v>
      </c>
    </row>
    <row r="67" spans="116:123">
      <c r="DL67" s="228"/>
      <c r="DM67" s="296"/>
      <c r="DN67" s="229"/>
      <c r="DO67" s="229"/>
      <c r="DP67" s="229" t="s">
        <v>146</v>
      </c>
      <c r="DQ67" s="232">
        <v>8</v>
      </c>
    </row>
    <row r="68" spans="116:123">
      <c r="DL68" s="228"/>
      <c r="DM68" s="296"/>
      <c r="DN68" s="229"/>
      <c r="DO68" s="229" t="s">
        <v>147</v>
      </c>
      <c r="DP68" s="229" t="s">
        <v>148</v>
      </c>
      <c r="DQ68" s="232">
        <v>27</v>
      </c>
      <c r="DS68" s="306" t="s">
        <v>5</v>
      </c>
    </row>
    <row r="69" spans="116:123">
      <c r="DL69" s="228"/>
      <c r="DM69" s="296"/>
      <c r="DN69" s="229"/>
      <c r="DO69" s="229" t="s">
        <v>149</v>
      </c>
      <c r="DP69" s="229" t="s">
        <v>149</v>
      </c>
      <c r="DQ69" s="232">
        <v>20</v>
      </c>
      <c r="DS69" s="307">
        <f>SUM(DQ52:DQ69)</f>
        <v>319.89999999999998</v>
      </c>
    </row>
    <row r="70" spans="116:123">
      <c r="DL70" s="228"/>
      <c r="DM70" s="296"/>
      <c r="DN70" s="229" t="s">
        <v>6</v>
      </c>
      <c r="DO70" s="229" t="s">
        <v>150</v>
      </c>
      <c r="DP70" s="229" t="s">
        <v>150</v>
      </c>
      <c r="DQ70" s="232">
        <v>34.35</v>
      </c>
    </row>
    <row r="71" spans="116:123">
      <c r="DL71" s="228"/>
      <c r="DM71" s="296"/>
      <c r="DN71" s="229"/>
      <c r="DO71" s="229"/>
      <c r="DP71" s="229" t="s">
        <v>151</v>
      </c>
      <c r="DQ71" s="232">
        <v>24</v>
      </c>
    </row>
    <row r="72" spans="116:123">
      <c r="DL72" s="228"/>
      <c r="DM72" s="296"/>
      <c r="DN72" s="229"/>
      <c r="DO72" s="229" t="s">
        <v>152</v>
      </c>
      <c r="DP72" s="229" t="s">
        <v>153</v>
      </c>
      <c r="DQ72" s="232">
        <v>27.95</v>
      </c>
    </row>
    <row r="73" spans="116:123">
      <c r="DL73" s="228"/>
      <c r="DM73" s="296"/>
      <c r="DN73" s="229"/>
      <c r="DO73" s="229"/>
      <c r="DP73" s="229" t="s">
        <v>154</v>
      </c>
      <c r="DQ73" s="232">
        <v>13.05</v>
      </c>
    </row>
    <row r="74" spans="116:123">
      <c r="DL74" s="228"/>
      <c r="DM74" s="296"/>
      <c r="DN74" s="229"/>
      <c r="DO74" s="229"/>
      <c r="DP74" s="229" t="s">
        <v>155</v>
      </c>
      <c r="DQ74" s="232">
        <v>4.45</v>
      </c>
    </row>
    <row r="75" spans="116:123">
      <c r="DL75" s="228"/>
      <c r="DM75" s="296"/>
      <c r="DN75" s="229"/>
      <c r="DO75" s="229" t="s">
        <v>156</v>
      </c>
      <c r="DP75" s="229" t="s">
        <v>157</v>
      </c>
      <c r="DQ75" s="232">
        <v>8.75</v>
      </c>
    </row>
    <row r="76" spans="116:123">
      <c r="DL76" s="228"/>
      <c r="DM76" s="296"/>
      <c r="DN76" s="229"/>
      <c r="DO76" s="229" t="s">
        <v>158</v>
      </c>
      <c r="DP76" s="229" t="s">
        <v>159</v>
      </c>
      <c r="DQ76" s="232">
        <v>57</v>
      </c>
    </row>
    <row r="77" spans="116:123">
      <c r="DL77" s="228"/>
      <c r="DM77" s="296"/>
      <c r="DN77" s="229"/>
      <c r="DO77" s="229"/>
      <c r="DP77" s="229" t="s">
        <v>160</v>
      </c>
      <c r="DQ77" s="232">
        <v>65.7</v>
      </c>
    </row>
    <row r="78" spans="116:123">
      <c r="DL78" s="228"/>
      <c r="DM78" s="296"/>
      <c r="DN78" s="229"/>
      <c r="DO78" s="229"/>
      <c r="DP78" s="229" t="s">
        <v>161</v>
      </c>
      <c r="DQ78" s="232">
        <v>20</v>
      </c>
    </row>
    <row r="79" spans="116:123">
      <c r="DL79" s="228"/>
      <c r="DM79" s="296"/>
      <c r="DN79" s="229"/>
      <c r="DO79" s="229"/>
      <c r="DP79" s="229" t="s">
        <v>162</v>
      </c>
      <c r="DQ79" s="232">
        <v>23.2</v>
      </c>
    </row>
    <row r="80" spans="116:123">
      <c r="DL80" s="228"/>
      <c r="DM80" s="296"/>
      <c r="DN80" s="229"/>
      <c r="DO80" s="229" t="s">
        <v>163</v>
      </c>
      <c r="DP80" s="229" t="s">
        <v>164</v>
      </c>
      <c r="DQ80" s="232">
        <v>33.1</v>
      </c>
    </row>
    <row r="81" spans="116:121">
      <c r="DL81" s="228"/>
      <c r="DM81" s="296"/>
      <c r="DN81" s="229"/>
      <c r="DO81" s="229"/>
      <c r="DP81" s="229" t="s">
        <v>165</v>
      </c>
      <c r="DQ81" s="232">
        <v>18.3</v>
      </c>
    </row>
    <row r="82" spans="116:121">
      <c r="DL82" s="228"/>
      <c r="DM82" s="296"/>
      <c r="DN82" s="229"/>
      <c r="DO82" s="229" t="s">
        <v>387</v>
      </c>
      <c r="DP82" s="229" t="s">
        <v>206</v>
      </c>
      <c r="DQ82" s="232">
        <v>37.799999999999997</v>
      </c>
    </row>
    <row r="83" spans="116:121">
      <c r="DL83" s="228"/>
      <c r="DM83" s="296"/>
      <c r="DN83" s="229"/>
      <c r="DO83" s="229"/>
      <c r="DP83" s="229" t="s">
        <v>207</v>
      </c>
      <c r="DQ83" s="232">
        <v>13.8</v>
      </c>
    </row>
    <row r="84" spans="116:121">
      <c r="DL84" s="228"/>
      <c r="DM84" s="296"/>
      <c r="DN84" s="229"/>
      <c r="DO84" s="229" t="s">
        <v>166</v>
      </c>
      <c r="DP84" s="229" t="s">
        <v>167</v>
      </c>
      <c r="DQ84" s="232">
        <v>12</v>
      </c>
    </row>
    <row r="85" spans="116:121">
      <c r="DL85" s="228"/>
      <c r="DM85" s="296"/>
      <c r="DN85" s="229"/>
      <c r="DO85" s="229"/>
      <c r="DP85" s="229" t="s">
        <v>166</v>
      </c>
      <c r="DQ85" s="232">
        <v>46</v>
      </c>
    </row>
    <row r="86" spans="116:121">
      <c r="DL86" s="228"/>
      <c r="DM86" s="296"/>
      <c r="DN86" s="229"/>
      <c r="DO86" s="229"/>
      <c r="DP86" s="229" t="s">
        <v>168</v>
      </c>
      <c r="DQ86" s="232">
        <v>20</v>
      </c>
    </row>
    <row r="87" spans="116:121">
      <c r="DL87" s="228"/>
      <c r="DM87" s="296"/>
      <c r="DN87" s="229"/>
      <c r="DO87" s="229"/>
      <c r="DP87" s="229" t="s">
        <v>169</v>
      </c>
      <c r="DQ87" s="232">
        <v>12</v>
      </c>
    </row>
    <row r="88" spans="116:121">
      <c r="DL88" s="228"/>
      <c r="DM88" s="296"/>
      <c r="DN88" s="229"/>
      <c r="DO88" s="229"/>
      <c r="DP88" s="229" t="s">
        <v>170</v>
      </c>
      <c r="DQ88" s="232">
        <v>10</v>
      </c>
    </row>
    <row r="89" spans="116:121">
      <c r="DL89" s="228"/>
      <c r="DM89" s="296"/>
      <c r="DN89" s="229"/>
      <c r="DO89" s="229" t="s">
        <v>171</v>
      </c>
      <c r="DP89" s="229" t="s">
        <v>172</v>
      </c>
      <c r="DQ89" s="232">
        <v>45</v>
      </c>
    </row>
    <row r="90" spans="116:121">
      <c r="DL90" s="228"/>
      <c r="DM90" s="296"/>
      <c r="DN90" s="229"/>
      <c r="DO90" s="229"/>
      <c r="DP90" s="229" t="s">
        <v>173</v>
      </c>
      <c r="DQ90" s="232">
        <v>8.5</v>
      </c>
    </row>
    <row r="91" spans="116:121">
      <c r="DL91" s="228"/>
      <c r="DM91" s="296"/>
      <c r="DN91" s="229"/>
      <c r="DO91" s="229"/>
      <c r="DP91" s="229" t="s">
        <v>174</v>
      </c>
      <c r="DQ91" s="232">
        <v>30</v>
      </c>
    </row>
    <row r="92" spans="116:121">
      <c r="DL92" s="228"/>
      <c r="DM92" s="296"/>
      <c r="DN92" s="229"/>
      <c r="DO92" s="229" t="s">
        <v>175</v>
      </c>
      <c r="DP92" s="229" t="s">
        <v>176</v>
      </c>
      <c r="DQ92" s="232">
        <v>42.7</v>
      </c>
    </row>
    <row r="93" spans="116:121">
      <c r="DL93" s="228"/>
      <c r="DM93" s="296"/>
      <c r="DN93" s="229"/>
      <c r="DO93" s="229"/>
      <c r="DP93" s="229" t="s">
        <v>177</v>
      </c>
      <c r="DQ93" s="232">
        <v>115</v>
      </c>
    </row>
    <row r="94" spans="116:121">
      <c r="DL94" s="228"/>
      <c r="DM94" s="296"/>
      <c r="DN94" s="229"/>
      <c r="DO94" s="229" t="s">
        <v>178</v>
      </c>
      <c r="DP94" s="229" t="s">
        <v>179</v>
      </c>
      <c r="DQ94" s="232">
        <v>18.5</v>
      </c>
    </row>
    <row r="95" spans="116:121">
      <c r="DL95" s="228"/>
      <c r="DM95" s="296"/>
      <c r="DN95" s="229"/>
      <c r="DO95" s="229"/>
      <c r="DP95" s="229" t="s">
        <v>180</v>
      </c>
      <c r="DQ95" s="232">
        <v>35.85</v>
      </c>
    </row>
    <row r="96" spans="116:121">
      <c r="DL96" s="228"/>
      <c r="DM96" s="296"/>
      <c r="DN96" s="229"/>
      <c r="DO96" s="229"/>
      <c r="DP96" s="229" t="s">
        <v>181</v>
      </c>
      <c r="DQ96" s="232">
        <v>54</v>
      </c>
    </row>
    <row r="97" spans="116:121">
      <c r="DL97" s="228"/>
      <c r="DM97" s="296"/>
      <c r="DN97" s="229"/>
      <c r="DO97" s="229"/>
      <c r="DP97" s="229" t="s">
        <v>182</v>
      </c>
      <c r="DQ97" s="232">
        <v>34.450000000000003</v>
      </c>
    </row>
    <row r="98" spans="116:121">
      <c r="DL98" s="228"/>
      <c r="DM98" s="296"/>
      <c r="DN98" s="229"/>
      <c r="DO98" s="229"/>
      <c r="DP98" s="229" t="s">
        <v>183</v>
      </c>
      <c r="DQ98" s="232">
        <v>5.0060000000000002</v>
      </c>
    </row>
    <row r="99" spans="116:121">
      <c r="DL99" s="228"/>
      <c r="DM99" s="296"/>
      <c r="DN99" s="229"/>
      <c r="DO99" s="229" t="s">
        <v>184</v>
      </c>
      <c r="DP99" s="229" t="s">
        <v>184</v>
      </c>
      <c r="DQ99" s="232">
        <v>28.5</v>
      </c>
    </row>
    <row r="100" spans="116:121">
      <c r="DL100" s="228"/>
      <c r="DM100" s="296"/>
      <c r="DN100" s="229"/>
      <c r="DO100" s="229" t="s">
        <v>185</v>
      </c>
      <c r="DP100" s="229" t="s">
        <v>186</v>
      </c>
      <c r="DQ100" s="232">
        <v>55</v>
      </c>
    </row>
    <row r="101" spans="116:121">
      <c r="DL101" s="228"/>
      <c r="DM101" s="296"/>
      <c r="DN101" s="229"/>
      <c r="DO101" s="229"/>
      <c r="DP101" s="229" t="s">
        <v>187</v>
      </c>
      <c r="DQ101" s="232">
        <v>6</v>
      </c>
    </row>
    <row r="102" spans="116:121">
      <c r="DL102" s="228"/>
      <c r="DM102" s="296"/>
      <c r="DN102" s="229"/>
      <c r="DO102" s="229"/>
      <c r="DP102" s="229" t="s">
        <v>188</v>
      </c>
      <c r="DQ102" s="232">
        <v>24.8</v>
      </c>
    </row>
    <row r="103" spans="116:121">
      <c r="DL103" s="228"/>
      <c r="DM103" s="296"/>
      <c r="DN103" s="229"/>
      <c r="DO103" s="229" t="s">
        <v>189</v>
      </c>
      <c r="DP103" s="229" t="s">
        <v>190</v>
      </c>
      <c r="DQ103" s="232">
        <v>9.1999999999999993</v>
      </c>
    </row>
    <row r="104" spans="116:121">
      <c r="DL104" s="228"/>
      <c r="DM104" s="296"/>
      <c r="DN104" s="229"/>
      <c r="DO104" s="229"/>
      <c r="DP104" s="229" t="s">
        <v>191</v>
      </c>
      <c r="DQ104" s="232">
        <v>59.225000000000001</v>
      </c>
    </row>
    <row r="105" spans="116:121">
      <c r="DL105" s="228"/>
      <c r="DM105" s="296"/>
      <c r="DN105" s="229"/>
      <c r="DO105" s="229" t="s">
        <v>192</v>
      </c>
      <c r="DP105" s="229" t="s">
        <v>193</v>
      </c>
      <c r="DQ105" s="232">
        <v>29.8</v>
      </c>
    </row>
    <row r="106" spans="116:121">
      <c r="DL106" s="228"/>
      <c r="DM106" s="296"/>
      <c r="DN106" s="229"/>
      <c r="DO106" s="229" t="s">
        <v>194</v>
      </c>
      <c r="DP106" s="229" t="s">
        <v>195</v>
      </c>
      <c r="DQ106" s="232">
        <v>27</v>
      </c>
    </row>
    <row r="107" spans="116:121">
      <c r="DL107" s="228"/>
      <c r="DM107" s="296"/>
      <c r="DN107" s="229"/>
      <c r="DO107" s="229"/>
      <c r="DP107" s="229" t="s">
        <v>196</v>
      </c>
      <c r="DQ107" s="232">
        <v>13.8</v>
      </c>
    </row>
    <row r="108" spans="116:121">
      <c r="DL108" s="228"/>
      <c r="DM108" s="296"/>
      <c r="DN108" s="229"/>
      <c r="DO108" s="229"/>
      <c r="DP108" s="229" t="s">
        <v>197</v>
      </c>
      <c r="DQ108" s="232">
        <v>30</v>
      </c>
    </row>
    <row r="109" spans="116:121">
      <c r="DL109" s="228"/>
      <c r="DM109" s="296"/>
      <c r="DN109" s="229"/>
      <c r="DO109" s="229" t="s">
        <v>198</v>
      </c>
      <c r="DP109" s="229" t="s">
        <v>199</v>
      </c>
      <c r="DQ109" s="232">
        <v>37.049999999999997</v>
      </c>
    </row>
    <row r="110" spans="116:121">
      <c r="DL110" s="228"/>
      <c r="DM110" s="296"/>
      <c r="DN110" s="229"/>
      <c r="DO110" s="229"/>
      <c r="DP110" s="229" t="s">
        <v>200</v>
      </c>
      <c r="DQ110" s="232">
        <v>18</v>
      </c>
    </row>
    <row r="111" spans="116:121">
      <c r="DL111" s="228"/>
      <c r="DM111" s="296"/>
      <c r="DN111" s="229"/>
      <c r="DO111" s="229" t="s">
        <v>201</v>
      </c>
      <c r="DP111" s="229" t="s">
        <v>201</v>
      </c>
      <c r="DQ111" s="232">
        <v>100</v>
      </c>
    </row>
    <row r="112" spans="116:121">
      <c r="DL112" s="228"/>
      <c r="DM112" s="296"/>
      <c r="DN112" s="229"/>
      <c r="DO112" s="229" t="s">
        <v>202</v>
      </c>
      <c r="DP112" s="229" t="s">
        <v>203</v>
      </c>
      <c r="DQ112" s="232">
        <v>9.35</v>
      </c>
    </row>
    <row r="113" spans="116:123">
      <c r="DL113" s="228"/>
      <c r="DM113" s="296"/>
      <c r="DN113" s="229"/>
      <c r="DO113" s="229" t="s">
        <v>204</v>
      </c>
      <c r="DP113" s="229" t="s">
        <v>205</v>
      </c>
      <c r="DQ113" s="232">
        <v>24</v>
      </c>
    </row>
    <row r="114" spans="116:123">
      <c r="DL114" s="228"/>
      <c r="DM114" s="296"/>
      <c r="DN114" s="229"/>
      <c r="DO114" s="229" t="s">
        <v>208</v>
      </c>
      <c r="DP114" s="229" t="s">
        <v>209</v>
      </c>
      <c r="DQ114" s="232">
        <v>9.1999999999999993</v>
      </c>
    </row>
    <row r="115" spans="116:123">
      <c r="DL115" s="228"/>
      <c r="DM115" s="296"/>
      <c r="DN115" s="229"/>
      <c r="DO115" s="229" t="s">
        <v>210</v>
      </c>
      <c r="DP115" s="229" t="s">
        <v>211</v>
      </c>
      <c r="DQ115" s="232">
        <v>15</v>
      </c>
    </row>
    <row r="116" spans="116:123">
      <c r="DL116" s="228"/>
      <c r="DM116" s="296"/>
      <c r="DN116" s="229"/>
      <c r="DO116" s="229"/>
      <c r="DP116" s="229" t="s">
        <v>223</v>
      </c>
      <c r="DQ116" s="232">
        <v>12.5</v>
      </c>
    </row>
    <row r="117" spans="116:123">
      <c r="DL117" s="228"/>
      <c r="DM117" s="296"/>
      <c r="DN117" s="229"/>
      <c r="DO117" s="229" t="s">
        <v>212</v>
      </c>
      <c r="DP117" s="229" t="s">
        <v>213</v>
      </c>
      <c r="DQ117" s="232">
        <v>44.35</v>
      </c>
    </row>
    <row r="118" spans="116:123">
      <c r="DL118" s="228"/>
      <c r="DM118" s="296"/>
      <c r="DN118" s="229"/>
      <c r="DO118" s="229"/>
      <c r="DP118" s="229" t="s">
        <v>214</v>
      </c>
      <c r="DQ118" s="232">
        <v>14.8</v>
      </c>
    </row>
    <row r="119" spans="116:123">
      <c r="DL119" s="228"/>
      <c r="DM119" s="296"/>
      <c r="DN119" s="229"/>
      <c r="DO119" s="229" t="s">
        <v>218</v>
      </c>
      <c r="DP119" s="229" t="s">
        <v>219</v>
      </c>
      <c r="DQ119" s="232">
        <v>13.3</v>
      </c>
    </row>
    <row r="120" spans="116:123">
      <c r="DL120" s="228"/>
      <c r="DM120" s="296"/>
      <c r="DN120" s="229"/>
      <c r="DO120" s="229" t="s">
        <v>220</v>
      </c>
      <c r="DP120" s="229" t="s">
        <v>221</v>
      </c>
      <c r="DQ120" s="232">
        <v>22.5</v>
      </c>
    </row>
    <row r="121" spans="116:123">
      <c r="DL121" s="228"/>
      <c r="DM121" s="296"/>
      <c r="DN121" s="229"/>
      <c r="DO121" s="229"/>
      <c r="DP121" s="229" t="s">
        <v>222</v>
      </c>
      <c r="DQ121" s="232">
        <v>6.6</v>
      </c>
    </row>
    <row r="122" spans="116:123">
      <c r="DL122" s="228"/>
      <c r="DM122" s="296"/>
      <c r="DN122" s="229"/>
      <c r="DO122" s="229"/>
      <c r="DP122" s="229" t="s">
        <v>224</v>
      </c>
      <c r="DQ122" s="232">
        <v>7.5</v>
      </c>
      <c r="DS122" s="306" t="s">
        <v>6</v>
      </c>
    </row>
    <row r="123" spans="116:123">
      <c r="DL123" s="228"/>
      <c r="DM123" s="296"/>
      <c r="DN123" s="229"/>
      <c r="DO123" s="229"/>
      <c r="DP123" s="229" t="s">
        <v>225</v>
      </c>
      <c r="DQ123" s="232">
        <v>17.2</v>
      </c>
      <c r="DS123" s="307">
        <f>SUM(DQ70:DQ123)</f>
        <v>1505.1309999999996</v>
      </c>
    </row>
    <row r="124" spans="116:123">
      <c r="DL124" s="228"/>
      <c r="DM124" s="296"/>
      <c r="DN124" s="229" t="s">
        <v>7</v>
      </c>
      <c r="DO124" s="229" t="s">
        <v>226</v>
      </c>
      <c r="DP124" s="229" t="s">
        <v>227</v>
      </c>
      <c r="DQ124" s="232">
        <v>6</v>
      </c>
    </row>
    <row r="125" spans="116:123">
      <c r="DL125" s="228"/>
      <c r="DM125" s="296"/>
      <c r="DN125" s="229"/>
      <c r="DO125" s="229" t="s">
        <v>437</v>
      </c>
      <c r="DP125" s="229" t="s">
        <v>438</v>
      </c>
      <c r="DQ125" s="232">
        <v>16.8</v>
      </c>
    </row>
    <row r="126" spans="116:123">
      <c r="DL126" s="228"/>
      <c r="DM126" s="296"/>
      <c r="DN126" s="229"/>
      <c r="DO126" s="229" t="s">
        <v>228</v>
      </c>
      <c r="DP126" s="229" t="s">
        <v>229</v>
      </c>
      <c r="DQ126" s="232">
        <v>19.5</v>
      </c>
    </row>
    <row r="127" spans="116:123">
      <c r="DL127" s="228"/>
      <c r="DM127" s="296"/>
      <c r="DN127" s="229"/>
      <c r="DO127" s="229"/>
      <c r="DP127" s="229" t="s">
        <v>230</v>
      </c>
      <c r="DQ127" s="232">
        <v>12</v>
      </c>
    </row>
    <row r="128" spans="116:123">
      <c r="DL128" s="228"/>
      <c r="DM128" s="296"/>
      <c r="DN128" s="229"/>
      <c r="DO128" s="229"/>
      <c r="DP128" s="229" t="s">
        <v>231</v>
      </c>
      <c r="DQ128" s="232">
        <v>37</v>
      </c>
    </row>
    <row r="129" spans="116:121">
      <c r="DL129" s="228"/>
      <c r="DM129" s="296"/>
      <c r="DN129" s="229"/>
      <c r="DO129" s="229"/>
      <c r="DP129" s="229" t="s">
        <v>232</v>
      </c>
      <c r="DQ129" s="232">
        <v>6</v>
      </c>
    </row>
    <row r="130" spans="116:121">
      <c r="DL130" s="228"/>
      <c r="DM130" s="296"/>
      <c r="DN130" s="229"/>
      <c r="DO130" s="229"/>
      <c r="DP130" s="229" t="s">
        <v>233</v>
      </c>
      <c r="DQ130" s="232">
        <v>13.4</v>
      </c>
    </row>
    <row r="131" spans="116:121">
      <c r="DL131" s="228"/>
      <c r="DM131" s="296"/>
      <c r="DN131" s="229"/>
      <c r="DO131" s="229"/>
      <c r="DP131" s="229" t="s">
        <v>234</v>
      </c>
      <c r="DQ131" s="232">
        <v>24</v>
      </c>
    </row>
    <row r="132" spans="116:121">
      <c r="DL132" s="228"/>
      <c r="DM132" s="296"/>
      <c r="DN132" s="229"/>
      <c r="DO132" s="229"/>
      <c r="DP132" s="229" t="s">
        <v>235</v>
      </c>
      <c r="DQ132" s="232">
        <v>8</v>
      </c>
    </row>
    <row r="133" spans="116:121">
      <c r="DL133" s="228"/>
      <c r="DM133" s="296"/>
      <c r="DN133" s="229"/>
      <c r="DO133" s="229" t="s">
        <v>415</v>
      </c>
      <c r="DP133" s="229" t="s">
        <v>416</v>
      </c>
      <c r="DQ133" s="232">
        <v>91.2</v>
      </c>
    </row>
    <row r="134" spans="116:121">
      <c r="DL134" s="228"/>
      <c r="DM134" s="296"/>
      <c r="DN134" s="229"/>
      <c r="DO134" s="229" t="s">
        <v>236</v>
      </c>
      <c r="DP134" s="229" t="s">
        <v>237</v>
      </c>
      <c r="DQ134" s="232">
        <v>10</v>
      </c>
    </row>
    <row r="135" spans="116:121">
      <c r="DL135" s="228"/>
      <c r="DM135" s="296"/>
      <c r="DN135" s="229"/>
      <c r="DO135" s="229"/>
      <c r="DP135" s="229" t="s">
        <v>238</v>
      </c>
      <c r="DQ135" s="232">
        <v>6.8</v>
      </c>
    </row>
    <row r="136" spans="116:121">
      <c r="DL136" s="228"/>
      <c r="DM136" s="296"/>
      <c r="DN136" s="229"/>
      <c r="DO136" s="229" t="s">
        <v>239</v>
      </c>
      <c r="DP136" s="229" t="s">
        <v>240</v>
      </c>
      <c r="DQ136" s="232">
        <v>7.65</v>
      </c>
    </row>
    <row r="137" spans="116:121">
      <c r="DL137" s="228"/>
      <c r="DM137" s="296"/>
      <c r="DN137" s="229"/>
      <c r="DO137" s="229"/>
      <c r="DP137" s="229" t="s">
        <v>241</v>
      </c>
      <c r="DQ137" s="232">
        <v>6.8</v>
      </c>
    </row>
    <row r="138" spans="116:121">
      <c r="DL138" s="228"/>
      <c r="DM138" s="296"/>
      <c r="DN138" s="229"/>
      <c r="DO138" s="229"/>
      <c r="DP138" s="229" t="s">
        <v>242</v>
      </c>
      <c r="DQ138" s="232">
        <v>9</v>
      </c>
    </row>
    <row r="139" spans="116:121">
      <c r="DL139" s="228"/>
      <c r="DM139" s="296"/>
      <c r="DN139" s="229"/>
      <c r="DO139" s="229"/>
      <c r="DP139" s="229" t="s">
        <v>243</v>
      </c>
      <c r="DQ139" s="232">
        <v>10.225</v>
      </c>
    </row>
    <row r="140" spans="116:121">
      <c r="DL140" s="228"/>
      <c r="DM140" s="296"/>
      <c r="DN140" s="229"/>
      <c r="DO140" s="229"/>
      <c r="DP140" s="229" t="s">
        <v>244</v>
      </c>
      <c r="DQ140" s="232">
        <v>13.5</v>
      </c>
    </row>
    <row r="141" spans="116:121">
      <c r="DL141" s="228"/>
      <c r="DM141" s="296"/>
      <c r="DN141" s="229"/>
      <c r="DO141" s="229" t="s">
        <v>245</v>
      </c>
      <c r="DP141" s="229" t="s">
        <v>246</v>
      </c>
      <c r="DQ141" s="232">
        <v>11.05</v>
      </c>
    </row>
    <row r="142" spans="116:121">
      <c r="DL142" s="228"/>
      <c r="DM142" s="296"/>
      <c r="DN142" s="229"/>
      <c r="DO142" s="229" t="s">
        <v>81</v>
      </c>
      <c r="DP142" s="229" t="s">
        <v>82</v>
      </c>
      <c r="DQ142" s="232">
        <v>40.799999999999997</v>
      </c>
    </row>
    <row r="143" spans="116:121">
      <c r="DL143" s="228"/>
      <c r="DM143" s="296"/>
      <c r="DN143" s="229"/>
      <c r="DO143" s="229" t="s">
        <v>247</v>
      </c>
      <c r="DP143" s="229" t="s">
        <v>248</v>
      </c>
      <c r="DQ143" s="232">
        <v>32</v>
      </c>
    </row>
    <row r="144" spans="116:121">
      <c r="DL144" s="228"/>
      <c r="DM144" s="296"/>
      <c r="DN144" s="229"/>
      <c r="DO144" s="229"/>
      <c r="DP144" s="229" t="s">
        <v>249</v>
      </c>
      <c r="DQ144" s="232">
        <v>26</v>
      </c>
    </row>
    <row r="145" spans="116:121">
      <c r="DL145" s="228"/>
      <c r="DM145" s="296"/>
      <c r="DN145" s="229"/>
      <c r="DO145" s="229"/>
      <c r="DP145" s="229" t="s">
        <v>250</v>
      </c>
      <c r="DQ145" s="232">
        <v>22</v>
      </c>
    </row>
    <row r="146" spans="116:121">
      <c r="DL146" s="228"/>
      <c r="DM146" s="296"/>
      <c r="DN146" s="229"/>
      <c r="DO146" s="229" t="s">
        <v>251</v>
      </c>
      <c r="DP146" s="229" t="s">
        <v>252</v>
      </c>
      <c r="DQ146" s="232">
        <v>12.5</v>
      </c>
    </row>
    <row r="147" spans="116:121">
      <c r="DL147" s="228"/>
      <c r="DM147" s="296"/>
      <c r="DN147" s="229"/>
      <c r="DO147" s="229"/>
      <c r="DP147" s="229" t="s">
        <v>253</v>
      </c>
      <c r="DQ147" s="232">
        <v>27.6</v>
      </c>
    </row>
    <row r="148" spans="116:121">
      <c r="DL148" s="228"/>
      <c r="DM148" s="296"/>
      <c r="DN148" s="229"/>
      <c r="DO148" s="229"/>
      <c r="DP148" s="229" t="s">
        <v>254</v>
      </c>
      <c r="DQ148" s="232">
        <v>35</v>
      </c>
    </row>
    <row r="149" spans="116:121">
      <c r="DL149" s="228"/>
      <c r="DM149" s="296"/>
      <c r="DN149" s="229"/>
      <c r="DO149" s="229"/>
      <c r="DP149" s="229" t="s">
        <v>255</v>
      </c>
      <c r="DQ149" s="232">
        <v>2.7</v>
      </c>
    </row>
    <row r="150" spans="116:121">
      <c r="DL150" s="228"/>
      <c r="DM150" s="296"/>
      <c r="DN150" s="229"/>
      <c r="DO150" s="229" t="s">
        <v>256</v>
      </c>
      <c r="DP150" s="229" t="s">
        <v>257</v>
      </c>
      <c r="DQ150" s="232">
        <v>33.6</v>
      </c>
    </row>
    <row r="151" spans="116:121">
      <c r="DL151" s="228"/>
      <c r="DM151" s="296"/>
      <c r="DN151" s="229"/>
      <c r="DO151" s="229" t="s">
        <v>258</v>
      </c>
      <c r="DP151" s="229" t="s">
        <v>258</v>
      </c>
      <c r="DQ151" s="232">
        <v>17.25</v>
      </c>
    </row>
    <row r="152" spans="116:121">
      <c r="DL152" s="228"/>
      <c r="DM152" s="296"/>
      <c r="DN152" s="229"/>
      <c r="DO152" s="229" t="s">
        <v>259</v>
      </c>
      <c r="DP152" s="229" t="s">
        <v>260</v>
      </c>
      <c r="DQ152" s="232">
        <v>6</v>
      </c>
    </row>
    <row r="153" spans="116:121">
      <c r="DL153" s="228"/>
      <c r="DM153" s="296"/>
      <c r="DN153" s="229"/>
      <c r="DO153" s="229" t="s">
        <v>261</v>
      </c>
      <c r="DP153" s="229" t="s">
        <v>262</v>
      </c>
      <c r="DQ153" s="232">
        <v>40.9</v>
      </c>
    </row>
    <row r="154" spans="116:121">
      <c r="DL154" s="228"/>
      <c r="DM154" s="296"/>
      <c r="DN154" s="229"/>
      <c r="DO154" s="229" t="s">
        <v>263</v>
      </c>
      <c r="DP154" s="229" t="s">
        <v>263</v>
      </c>
      <c r="DQ154" s="232">
        <v>58</v>
      </c>
    </row>
    <row r="155" spans="116:121">
      <c r="DL155" s="228"/>
      <c r="DM155" s="296"/>
      <c r="DN155" s="229"/>
      <c r="DO155" s="229" t="s">
        <v>215</v>
      </c>
      <c r="DP155" s="229" t="s">
        <v>216</v>
      </c>
      <c r="DQ155" s="232">
        <v>45</v>
      </c>
    </row>
    <row r="156" spans="116:121">
      <c r="DL156" s="228"/>
      <c r="DM156" s="296"/>
      <c r="DN156" s="229"/>
      <c r="DO156" s="229"/>
      <c r="DP156" s="229" t="s">
        <v>217</v>
      </c>
      <c r="DQ156" s="232">
        <v>26.875</v>
      </c>
    </row>
    <row r="157" spans="116:121">
      <c r="DL157" s="228"/>
      <c r="DM157" s="296"/>
      <c r="DN157" s="229"/>
      <c r="DO157" s="229" t="s">
        <v>264</v>
      </c>
      <c r="DP157" s="229" t="s">
        <v>265</v>
      </c>
      <c r="DQ157" s="232">
        <v>7.65</v>
      </c>
    </row>
    <row r="158" spans="116:121">
      <c r="DL158" s="228"/>
      <c r="DM158" s="296"/>
      <c r="DN158" s="229"/>
      <c r="DO158" s="229"/>
      <c r="DP158" s="229" t="s">
        <v>266</v>
      </c>
      <c r="DQ158" s="232">
        <v>6</v>
      </c>
    </row>
    <row r="159" spans="116:121">
      <c r="DL159" s="228"/>
      <c r="DM159" s="296"/>
      <c r="DN159" s="229"/>
      <c r="DO159" s="229" t="s">
        <v>267</v>
      </c>
      <c r="DP159" s="229" t="s">
        <v>390</v>
      </c>
      <c r="DQ159" s="232">
        <v>89</v>
      </c>
    </row>
    <row r="160" spans="116:121">
      <c r="DL160" s="228"/>
      <c r="DM160" s="296"/>
      <c r="DN160" s="229"/>
      <c r="DO160" s="229"/>
      <c r="DP160" s="229" t="s">
        <v>382</v>
      </c>
      <c r="DQ160" s="232">
        <v>83</v>
      </c>
    </row>
    <row r="161" spans="116:125">
      <c r="DL161" s="228"/>
      <c r="DM161" s="296"/>
      <c r="DN161" s="229"/>
      <c r="DO161" s="229" t="s">
        <v>268</v>
      </c>
      <c r="DP161" s="229" t="s">
        <v>269</v>
      </c>
      <c r="DQ161" s="232">
        <v>19.2</v>
      </c>
    </row>
    <row r="162" spans="116:125">
      <c r="DL162" s="228"/>
      <c r="DM162" s="296"/>
      <c r="DN162" s="229"/>
      <c r="DO162" s="229" t="s">
        <v>270</v>
      </c>
      <c r="DP162" s="229" t="s">
        <v>270</v>
      </c>
      <c r="DQ162" s="232">
        <v>13.8</v>
      </c>
    </row>
    <row r="163" spans="116:125">
      <c r="DL163" s="228"/>
      <c r="DM163" s="296"/>
      <c r="DN163" s="229"/>
      <c r="DO163" s="229" t="s">
        <v>271</v>
      </c>
      <c r="DP163" s="229" t="s">
        <v>272</v>
      </c>
      <c r="DQ163" s="232">
        <v>105</v>
      </c>
      <c r="DS163" s="306" t="s">
        <v>7</v>
      </c>
      <c r="DT163" s="306" t="s">
        <v>372</v>
      </c>
      <c r="DU163" s="306" t="s">
        <v>370</v>
      </c>
    </row>
    <row r="164" spans="116:125" ht="15" thickBot="1">
      <c r="DL164" s="234"/>
      <c r="DM164" s="297"/>
      <c r="DN164" s="235"/>
      <c r="DO164" s="235"/>
      <c r="DP164" s="235" t="s">
        <v>271</v>
      </c>
      <c r="DQ164" s="236">
        <v>64</v>
      </c>
      <c r="DS164" s="307">
        <f>SUM(DQ124:DQ164)</f>
        <v>1122.8</v>
      </c>
      <c r="DT164" s="307">
        <f>SUM(DS24,DS33,DS51,DS69,DS123,DS164)</f>
        <v>4324.9809999999998</v>
      </c>
      <c r="DU164" s="307">
        <f>SUM(DQ4:DQ164)</f>
        <v>4324.9810000000016</v>
      </c>
    </row>
    <row r="165" spans="116:125">
      <c r="DL165" s="237" t="s">
        <v>0</v>
      </c>
      <c r="DM165" s="298" t="s">
        <v>8</v>
      </c>
      <c r="DN165" s="238" t="s">
        <v>8</v>
      </c>
      <c r="DO165" s="238" t="s">
        <v>273</v>
      </c>
      <c r="DP165" s="238" t="s">
        <v>274</v>
      </c>
      <c r="DQ165" s="239">
        <v>15</v>
      </c>
    </row>
    <row r="166" spans="116:125">
      <c r="DL166" s="228"/>
      <c r="DM166" s="296"/>
      <c r="DN166" s="229"/>
      <c r="DO166" s="229"/>
      <c r="DP166" s="229" t="s">
        <v>275</v>
      </c>
      <c r="DQ166" s="232">
        <v>54</v>
      </c>
    </row>
    <row r="167" spans="116:125">
      <c r="DL167" s="228"/>
      <c r="DM167" s="296"/>
      <c r="DN167" s="229"/>
      <c r="DO167" s="229" t="s">
        <v>276</v>
      </c>
      <c r="DP167" s="229" t="s">
        <v>277</v>
      </c>
      <c r="DQ167" s="232">
        <v>23</v>
      </c>
    </row>
    <row r="168" spans="116:125">
      <c r="DL168" s="228"/>
      <c r="DM168" s="296"/>
      <c r="DN168" s="229"/>
      <c r="DO168" s="229"/>
      <c r="DP168" s="229" t="s">
        <v>278</v>
      </c>
      <c r="DQ168" s="232">
        <v>21.15</v>
      </c>
    </row>
    <row r="169" spans="116:125">
      <c r="DL169" s="228"/>
      <c r="DM169" s="296"/>
      <c r="DN169" s="229"/>
      <c r="DO169" s="229" t="s">
        <v>279</v>
      </c>
      <c r="DP169" s="229" t="s">
        <v>280</v>
      </c>
      <c r="DQ169" s="232">
        <v>47.5</v>
      </c>
    </row>
    <row r="170" spans="116:125">
      <c r="DL170" s="228"/>
      <c r="DM170" s="296"/>
      <c r="DN170" s="229"/>
      <c r="DO170" s="229" t="s">
        <v>281</v>
      </c>
      <c r="DP170" s="229" t="s">
        <v>282</v>
      </c>
      <c r="DQ170" s="232">
        <v>13.8</v>
      </c>
    </row>
    <row r="171" spans="116:125">
      <c r="DL171" s="228"/>
      <c r="DM171" s="296"/>
      <c r="DN171" s="229"/>
      <c r="DO171" s="229" t="s">
        <v>283</v>
      </c>
      <c r="DP171" s="229" t="s">
        <v>284</v>
      </c>
      <c r="DQ171" s="232">
        <v>42</v>
      </c>
    </row>
    <row r="172" spans="116:125">
      <c r="DL172" s="228"/>
      <c r="DM172" s="296"/>
      <c r="DN172" s="229"/>
      <c r="DO172" s="229"/>
      <c r="DP172" s="229" t="s">
        <v>285</v>
      </c>
      <c r="DQ172" s="232">
        <v>21</v>
      </c>
    </row>
    <row r="173" spans="116:125">
      <c r="DL173" s="228"/>
      <c r="DM173" s="296"/>
      <c r="DN173" s="229"/>
      <c r="DO173" s="229"/>
      <c r="DP173" s="229" t="s">
        <v>286</v>
      </c>
      <c r="DQ173" s="232">
        <v>15</v>
      </c>
    </row>
    <row r="174" spans="116:125">
      <c r="DL174" s="228"/>
      <c r="DM174" s="296"/>
      <c r="DN174" s="229"/>
      <c r="DO174" s="229"/>
      <c r="DP174" s="229" t="s">
        <v>287</v>
      </c>
      <c r="DQ174" s="232">
        <v>25</v>
      </c>
    </row>
    <row r="175" spans="116:125">
      <c r="DL175" s="228"/>
      <c r="DM175" s="296"/>
      <c r="DN175" s="229"/>
      <c r="DO175" s="229" t="s">
        <v>288</v>
      </c>
      <c r="DP175" s="229" t="s">
        <v>289</v>
      </c>
      <c r="DQ175" s="232">
        <v>12</v>
      </c>
    </row>
    <row r="176" spans="116:125">
      <c r="DL176" s="228"/>
      <c r="DM176" s="296"/>
      <c r="DN176" s="229"/>
      <c r="DO176" s="229" t="s">
        <v>292</v>
      </c>
      <c r="DP176" s="229" t="s">
        <v>290</v>
      </c>
      <c r="DQ176" s="232">
        <v>25</v>
      </c>
    </row>
    <row r="177" spans="116:121">
      <c r="DL177" s="228"/>
      <c r="DM177" s="296"/>
      <c r="DN177" s="229"/>
      <c r="DO177" s="229"/>
      <c r="DP177" s="229" t="s">
        <v>293</v>
      </c>
      <c r="DQ177" s="232">
        <v>36</v>
      </c>
    </row>
    <row r="178" spans="116:121">
      <c r="DL178" s="228"/>
      <c r="DM178" s="296"/>
      <c r="DN178" s="229"/>
      <c r="DO178" s="229"/>
      <c r="DP178" s="229" t="s">
        <v>291</v>
      </c>
      <c r="DQ178" s="232">
        <v>6.9</v>
      </c>
    </row>
    <row r="179" spans="116:121">
      <c r="DL179" s="228"/>
      <c r="DM179" s="296"/>
      <c r="DN179" s="229"/>
      <c r="DO179" s="229" t="s">
        <v>294</v>
      </c>
      <c r="DP179" s="229" t="s">
        <v>295</v>
      </c>
      <c r="DQ179" s="232">
        <v>17.5</v>
      </c>
    </row>
    <row r="180" spans="116:121">
      <c r="DL180" s="228"/>
      <c r="DM180" s="296"/>
      <c r="DN180" s="229"/>
      <c r="DO180" s="229" t="s">
        <v>296</v>
      </c>
      <c r="DP180" s="229" t="s">
        <v>297</v>
      </c>
      <c r="DQ180" s="232">
        <v>16.899999999999999</v>
      </c>
    </row>
    <row r="181" spans="116:121">
      <c r="DL181" s="228"/>
      <c r="DM181" s="296"/>
      <c r="DN181" s="229"/>
      <c r="DO181" s="229"/>
      <c r="DP181" s="229" t="s">
        <v>298</v>
      </c>
      <c r="DQ181" s="232">
        <v>15</v>
      </c>
    </row>
    <row r="182" spans="116:121">
      <c r="DL182" s="228"/>
      <c r="DM182" s="296"/>
      <c r="DN182" s="229"/>
      <c r="DO182" s="229" t="s">
        <v>365</v>
      </c>
      <c r="DP182" s="229" t="s">
        <v>366</v>
      </c>
      <c r="DQ182" s="232">
        <v>23.5</v>
      </c>
    </row>
    <row r="183" spans="116:121">
      <c r="DL183" s="228"/>
      <c r="DM183" s="296"/>
      <c r="DN183" s="229"/>
      <c r="DO183" s="229"/>
      <c r="DP183" s="229" t="s">
        <v>368</v>
      </c>
      <c r="DQ183" s="232">
        <v>46.8</v>
      </c>
    </row>
    <row r="184" spans="116:121">
      <c r="DL184" s="228"/>
      <c r="DM184" s="296"/>
      <c r="DN184" s="229"/>
      <c r="DO184" s="229" t="s">
        <v>299</v>
      </c>
      <c r="DP184" s="229" t="s">
        <v>300</v>
      </c>
      <c r="DQ184" s="232">
        <v>14.1</v>
      </c>
    </row>
    <row r="185" spans="116:121">
      <c r="DL185" s="228"/>
      <c r="DM185" s="296"/>
      <c r="DN185" s="229"/>
      <c r="DO185" s="229"/>
      <c r="DP185" s="229" t="s">
        <v>301</v>
      </c>
      <c r="DQ185" s="232">
        <v>7.5</v>
      </c>
    </row>
    <row r="186" spans="116:121">
      <c r="DL186" s="228"/>
      <c r="DM186" s="296"/>
      <c r="DN186" s="229"/>
      <c r="DO186" s="229"/>
      <c r="DP186" s="229" t="s">
        <v>445</v>
      </c>
      <c r="DQ186" s="232">
        <v>21.6</v>
      </c>
    </row>
    <row r="187" spans="116:121">
      <c r="DL187" s="228"/>
      <c r="DM187" s="296"/>
      <c r="DN187" s="229"/>
      <c r="DO187" s="229"/>
      <c r="DP187" s="229" t="s">
        <v>302</v>
      </c>
      <c r="DQ187" s="232">
        <v>16.100000000000001</v>
      </c>
    </row>
    <row r="188" spans="116:121">
      <c r="DL188" s="228"/>
      <c r="DM188" s="296"/>
      <c r="DN188" s="229"/>
      <c r="DO188" s="229"/>
      <c r="DP188" s="229" t="s">
        <v>303</v>
      </c>
      <c r="DQ188" s="232">
        <v>20</v>
      </c>
    </row>
    <row r="189" spans="116:121">
      <c r="DL189" s="228"/>
      <c r="DM189" s="296"/>
      <c r="DN189" s="229"/>
      <c r="DO189" s="229"/>
      <c r="DP189" s="229" t="s">
        <v>304</v>
      </c>
      <c r="DQ189" s="232">
        <v>12.5</v>
      </c>
    </row>
    <row r="190" spans="116:121">
      <c r="DL190" s="228"/>
      <c r="DM190" s="296"/>
      <c r="DN190" s="229"/>
      <c r="DO190" s="229" t="s">
        <v>305</v>
      </c>
      <c r="DP190" s="229" t="s">
        <v>306</v>
      </c>
      <c r="DQ190" s="232">
        <v>20.7</v>
      </c>
    </row>
    <row r="191" spans="116:121">
      <c r="DL191" s="228"/>
      <c r="DM191" s="296"/>
      <c r="DN191" s="229"/>
      <c r="DO191" s="229"/>
      <c r="DP191" s="229" t="s">
        <v>307</v>
      </c>
      <c r="DQ191" s="232">
        <v>15</v>
      </c>
    </row>
    <row r="192" spans="116:121">
      <c r="DL192" s="228"/>
      <c r="DM192" s="296"/>
      <c r="DN192" s="229"/>
      <c r="DO192" s="229"/>
      <c r="DP192" s="229" t="s">
        <v>308</v>
      </c>
      <c r="DQ192" s="232">
        <v>73.599999999999994</v>
      </c>
    </row>
    <row r="193" spans="116:121">
      <c r="DL193" s="228"/>
      <c r="DM193" s="296"/>
      <c r="DN193" s="229"/>
      <c r="DO193" s="229" t="s">
        <v>309</v>
      </c>
      <c r="DP193" s="229" t="s">
        <v>391</v>
      </c>
      <c r="DQ193" s="232">
        <v>16.100000000000001</v>
      </c>
    </row>
    <row r="194" spans="116:121">
      <c r="DL194" s="228"/>
      <c r="DM194" s="296"/>
      <c r="DN194" s="229"/>
      <c r="DO194" s="229"/>
      <c r="DP194" s="229" t="s">
        <v>310</v>
      </c>
      <c r="DQ194" s="232">
        <v>10</v>
      </c>
    </row>
    <row r="195" spans="116:121">
      <c r="DL195" s="228"/>
      <c r="DM195" s="296"/>
      <c r="DN195" s="229"/>
      <c r="DO195" s="229" t="s">
        <v>311</v>
      </c>
      <c r="DP195" s="229" t="s">
        <v>312</v>
      </c>
      <c r="DQ195" s="232">
        <v>11.7</v>
      </c>
    </row>
    <row r="196" spans="116:121">
      <c r="DL196" s="228"/>
      <c r="DM196" s="296"/>
      <c r="DN196" s="229"/>
      <c r="DO196" s="229" t="s">
        <v>313</v>
      </c>
      <c r="DP196" s="229" t="s">
        <v>314</v>
      </c>
      <c r="DQ196" s="232">
        <v>15</v>
      </c>
    </row>
    <row r="197" spans="116:121">
      <c r="DL197" s="228"/>
      <c r="DM197" s="296"/>
      <c r="DN197" s="229"/>
      <c r="DO197" s="229" t="s">
        <v>315</v>
      </c>
      <c r="DP197" s="229" t="s">
        <v>316</v>
      </c>
      <c r="DQ197" s="232">
        <v>9.6</v>
      </c>
    </row>
    <row r="198" spans="116:121">
      <c r="DL198" s="228"/>
      <c r="DM198" s="296"/>
      <c r="DN198" s="229"/>
      <c r="DO198" s="229" t="s">
        <v>317</v>
      </c>
      <c r="DP198" s="229" t="s">
        <v>318</v>
      </c>
      <c r="DQ198" s="232">
        <v>18.399999999999999</v>
      </c>
    </row>
    <row r="199" spans="116:121">
      <c r="DL199" s="228"/>
      <c r="DM199" s="296"/>
      <c r="DN199" s="229"/>
      <c r="DO199" s="229"/>
      <c r="DP199" s="229" t="s">
        <v>319</v>
      </c>
      <c r="DQ199" s="232">
        <v>32.200000000000003</v>
      </c>
    </row>
    <row r="200" spans="116:121">
      <c r="DL200" s="228"/>
      <c r="DM200" s="296"/>
      <c r="DN200" s="229"/>
      <c r="DO200" s="229"/>
      <c r="DP200" s="229" t="s">
        <v>320</v>
      </c>
      <c r="DQ200" s="232">
        <v>14.1</v>
      </c>
    </row>
    <row r="201" spans="116:121">
      <c r="DL201" s="228"/>
      <c r="DM201" s="296"/>
      <c r="DN201" s="229"/>
      <c r="DO201" s="229"/>
      <c r="DP201" s="229" t="s">
        <v>321</v>
      </c>
      <c r="DQ201" s="232">
        <v>20</v>
      </c>
    </row>
    <row r="202" spans="116:121">
      <c r="DL202" s="228"/>
      <c r="DM202" s="296"/>
      <c r="DN202" s="229"/>
      <c r="DO202" s="229"/>
      <c r="DP202" s="229" t="s">
        <v>322</v>
      </c>
      <c r="DQ202" s="232">
        <v>34.5</v>
      </c>
    </row>
    <row r="203" spans="116:121">
      <c r="DL203" s="228"/>
      <c r="DM203" s="296"/>
      <c r="DN203" s="229"/>
      <c r="DO203" s="229" t="s">
        <v>323</v>
      </c>
      <c r="DP203" s="229" t="s">
        <v>392</v>
      </c>
      <c r="DQ203" s="232">
        <v>9</v>
      </c>
    </row>
    <row r="204" spans="116:121">
      <c r="DL204" s="228"/>
      <c r="DM204" s="296"/>
      <c r="DN204" s="229"/>
      <c r="DO204" s="229"/>
      <c r="DP204" s="229" t="s">
        <v>324</v>
      </c>
      <c r="DQ204" s="232">
        <v>20</v>
      </c>
    </row>
    <row r="205" spans="116:121">
      <c r="DL205" s="228"/>
      <c r="DM205" s="296"/>
      <c r="DN205" s="229"/>
      <c r="DO205" s="229"/>
      <c r="DP205" s="229" t="s">
        <v>325</v>
      </c>
      <c r="DQ205" s="232">
        <v>20</v>
      </c>
    </row>
    <row r="206" spans="116:121">
      <c r="DL206" s="228"/>
      <c r="DM206" s="296"/>
      <c r="DN206" s="229"/>
      <c r="DO206" s="229"/>
      <c r="DP206" s="229" t="s">
        <v>326</v>
      </c>
      <c r="DQ206" s="232">
        <v>30</v>
      </c>
    </row>
    <row r="207" spans="116:121">
      <c r="DL207" s="228"/>
      <c r="DM207" s="296"/>
      <c r="DN207" s="229"/>
      <c r="DO207" s="229"/>
      <c r="DP207" s="229" t="s">
        <v>327</v>
      </c>
      <c r="DQ207" s="232">
        <v>28.5</v>
      </c>
    </row>
    <row r="208" spans="116:121">
      <c r="DL208" s="228"/>
      <c r="DM208" s="296"/>
      <c r="DN208" s="229"/>
      <c r="DO208" s="229" t="s">
        <v>328</v>
      </c>
      <c r="DP208" s="229" t="s">
        <v>329</v>
      </c>
      <c r="DQ208" s="232">
        <v>18</v>
      </c>
    </row>
    <row r="209" spans="116:124">
      <c r="DL209" s="228"/>
      <c r="DM209" s="296"/>
      <c r="DN209" s="229"/>
      <c r="DO209" s="229"/>
      <c r="DP209" s="229" t="s">
        <v>330</v>
      </c>
      <c r="DQ209" s="232">
        <v>9.1999999999999993</v>
      </c>
    </row>
    <row r="210" spans="116:124">
      <c r="DL210" s="228"/>
      <c r="DM210" s="296"/>
      <c r="DN210" s="229"/>
      <c r="DO210" s="229"/>
      <c r="DP210" s="229" t="s">
        <v>331</v>
      </c>
      <c r="DQ210" s="232">
        <v>27.6</v>
      </c>
    </row>
    <row r="211" spans="116:124">
      <c r="DL211" s="228"/>
      <c r="DM211" s="296"/>
      <c r="DN211" s="229"/>
      <c r="DO211" s="229" t="s">
        <v>332</v>
      </c>
      <c r="DP211" s="229" t="s">
        <v>333</v>
      </c>
      <c r="DQ211" s="232">
        <v>9</v>
      </c>
    </row>
    <row r="212" spans="116:124">
      <c r="DL212" s="228"/>
      <c r="DM212" s="296"/>
      <c r="DN212" s="229"/>
      <c r="DO212" s="229"/>
      <c r="DP212" s="229" t="s">
        <v>334</v>
      </c>
      <c r="DQ212" s="232">
        <v>7.8</v>
      </c>
    </row>
    <row r="213" spans="116:124">
      <c r="DL213" s="228"/>
      <c r="DM213" s="296"/>
      <c r="DN213" s="229"/>
      <c r="DO213" s="229"/>
      <c r="DP213" s="229" t="s">
        <v>335</v>
      </c>
      <c r="DQ213" s="232">
        <v>10.6</v>
      </c>
    </row>
    <row r="214" spans="116:124">
      <c r="DL214" s="228"/>
      <c r="DM214" s="296"/>
      <c r="DN214" s="229"/>
      <c r="DO214" s="229" t="s">
        <v>336</v>
      </c>
      <c r="DP214" s="229" t="s">
        <v>337</v>
      </c>
      <c r="DQ214" s="232">
        <v>13.8</v>
      </c>
    </row>
    <row r="215" spans="116:124">
      <c r="DL215" s="228"/>
      <c r="DM215" s="296"/>
      <c r="DN215" s="229"/>
      <c r="DO215" s="229"/>
      <c r="DP215" s="229" t="s">
        <v>338</v>
      </c>
      <c r="DQ215" s="232">
        <v>15</v>
      </c>
    </row>
    <row r="216" spans="116:124">
      <c r="DL216" s="228"/>
      <c r="DM216" s="296"/>
      <c r="DN216" s="229"/>
      <c r="DO216" s="229"/>
      <c r="DP216" s="229" t="s">
        <v>339</v>
      </c>
      <c r="DQ216" s="232">
        <v>12.5</v>
      </c>
    </row>
    <row r="217" spans="116:124">
      <c r="DL217" s="228"/>
      <c r="DM217" s="296"/>
      <c r="DN217" s="229"/>
      <c r="DO217" s="229"/>
      <c r="DP217" s="229" t="s">
        <v>340</v>
      </c>
      <c r="DQ217" s="232">
        <v>7.05</v>
      </c>
    </row>
    <row r="218" spans="116:124">
      <c r="DL218" s="228"/>
      <c r="DM218" s="296"/>
      <c r="DN218" s="229"/>
      <c r="DO218" s="229"/>
      <c r="DP218" s="229" t="s">
        <v>341</v>
      </c>
      <c r="DQ218" s="232">
        <v>15</v>
      </c>
      <c r="DS218" s="306" t="s">
        <v>371</v>
      </c>
      <c r="DT218" s="306" t="s">
        <v>374</v>
      </c>
    </row>
    <row r="219" spans="116:124" ht="15" thickBot="1">
      <c r="DL219" s="301"/>
      <c r="DM219" s="302"/>
      <c r="DN219" s="303"/>
      <c r="DO219" s="303"/>
      <c r="DP219" s="303" t="s">
        <v>342</v>
      </c>
      <c r="DQ219" s="304">
        <v>13.8</v>
      </c>
      <c r="DS219" s="307">
        <f>SUM(DQ165:DQ219)</f>
        <v>1126.5999999999999</v>
      </c>
      <c r="DT219" s="307">
        <f>SUM(DT164,DS219)</f>
        <v>5451.5810000000001</v>
      </c>
    </row>
    <row r="220" spans="116:124">
      <c r="DL220" s="237" t="s">
        <v>9</v>
      </c>
      <c r="DM220" s="238" t="s">
        <v>1</v>
      </c>
      <c r="DN220" s="238" t="s">
        <v>2</v>
      </c>
      <c r="DO220" s="238" t="s">
        <v>464</v>
      </c>
      <c r="DP220" s="238" t="s">
        <v>465</v>
      </c>
      <c r="DQ220" s="239">
        <v>21</v>
      </c>
    </row>
    <row r="221" spans="116:124">
      <c r="DL221" s="363"/>
      <c r="DM221" s="364"/>
      <c r="DN221" s="364"/>
      <c r="DO221" s="364" t="s">
        <v>405</v>
      </c>
      <c r="DP221" s="364" t="s">
        <v>406</v>
      </c>
      <c r="DQ221" s="365">
        <v>14</v>
      </c>
    </row>
    <row r="222" spans="116:124">
      <c r="DL222" s="363"/>
      <c r="DM222" s="364"/>
      <c r="DN222" s="364"/>
      <c r="DO222" s="364" t="s">
        <v>456</v>
      </c>
      <c r="DP222" s="364" t="s">
        <v>457</v>
      </c>
      <c r="DQ222" s="365">
        <v>4</v>
      </c>
    </row>
    <row r="223" spans="116:124">
      <c r="DL223" s="363"/>
      <c r="DM223" s="364"/>
      <c r="DN223" s="364"/>
      <c r="DO223" s="364" t="s">
        <v>462</v>
      </c>
      <c r="DP223" s="364" t="s">
        <v>463</v>
      </c>
      <c r="DQ223" s="365">
        <v>43.5</v>
      </c>
    </row>
    <row r="224" spans="116:124">
      <c r="DL224" s="228"/>
      <c r="DM224" s="229"/>
      <c r="DN224" s="229" t="s">
        <v>3</v>
      </c>
      <c r="DO224" s="229" t="s">
        <v>423</v>
      </c>
      <c r="DP224" s="229" t="s">
        <v>424</v>
      </c>
      <c r="DQ224" s="232">
        <v>10</v>
      </c>
    </row>
    <row r="225" spans="116:121">
      <c r="DL225" s="228"/>
      <c r="DM225" s="229"/>
      <c r="DN225" s="229"/>
      <c r="DO225" s="229"/>
      <c r="DP225" s="229" t="s">
        <v>453</v>
      </c>
      <c r="DQ225" s="232">
        <v>7.14</v>
      </c>
    </row>
    <row r="226" spans="116:121">
      <c r="DL226" s="228"/>
      <c r="DM226" s="229"/>
      <c r="DN226" s="229"/>
      <c r="DO226" s="229" t="s">
        <v>428</v>
      </c>
      <c r="DP226" s="229" t="s">
        <v>428</v>
      </c>
      <c r="DQ226" s="232">
        <v>60</v>
      </c>
    </row>
    <row r="227" spans="116:121">
      <c r="DL227" s="228"/>
      <c r="DM227" s="229"/>
      <c r="DN227" s="229"/>
      <c r="DO227" s="229" t="s">
        <v>458</v>
      </c>
      <c r="DP227" s="229" t="s">
        <v>459</v>
      </c>
      <c r="DQ227" s="232">
        <v>3.99</v>
      </c>
    </row>
    <row r="228" spans="116:121">
      <c r="DL228" s="228"/>
      <c r="DM228" s="229"/>
      <c r="DN228" s="229"/>
      <c r="DO228" s="229" t="s">
        <v>407</v>
      </c>
      <c r="DP228" s="229" t="s">
        <v>407</v>
      </c>
      <c r="DQ228" s="232">
        <v>119</v>
      </c>
    </row>
    <row r="229" spans="116:121">
      <c r="DL229" s="228"/>
      <c r="DM229" s="229"/>
      <c r="DN229" s="229"/>
      <c r="DO229" s="229"/>
      <c r="DP229" s="229" t="s">
        <v>444</v>
      </c>
      <c r="DQ229" s="232">
        <v>31.6</v>
      </c>
    </row>
    <row r="230" spans="116:121">
      <c r="DL230" s="228"/>
      <c r="DM230" s="229"/>
      <c r="DN230" s="229"/>
      <c r="DO230" s="229" t="s">
        <v>408</v>
      </c>
      <c r="DP230" s="229" t="s">
        <v>409</v>
      </c>
      <c r="DQ230" s="232">
        <v>95</v>
      </c>
    </row>
    <row r="231" spans="116:121">
      <c r="DL231" s="228"/>
      <c r="DM231" s="229"/>
      <c r="DN231" s="229" t="s">
        <v>5</v>
      </c>
      <c r="DO231" s="229" t="s">
        <v>410</v>
      </c>
      <c r="DP231" s="229" t="s">
        <v>411</v>
      </c>
      <c r="DQ231" s="232">
        <v>8</v>
      </c>
    </row>
    <row r="232" spans="116:121">
      <c r="DL232" s="234"/>
      <c r="DM232" s="297"/>
      <c r="DN232" s="235"/>
      <c r="DO232" s="235" t="s">
        <v>429</v>
      </c>
      <c r="DP232" s="235" t="s">
        <v>430</v>
      </c>
      <c r="DQ232" s="236">
        <v>5</v>
      </c>
    </row>
    <row r="233" spans="116:121">
      <c r="DL233" s="234"/>
      <c r="DM233" s="297"/>
      <c r="DN233" s="235"/>
      <c r="DO233" s="235" t="s">
        <v>135</v>
      </c>
      <c r="DP233" s="235" t="s">
        <v>441</v>
      </c>
      <c r="DQ233" s="236">
        <v>9</v>
      </c>
    </row>
    <row r="234" spans="116:121">
      <c r="DL234" s="234"/>
      <c r="DM234" s="297"/>
      <c r="DN234" s="235"/>
      <c r="DO234" s="235" t="s">
        <v>426</v>
      </c>
      <c r="DP234" s="235" t="s">
        <v>427</v>
      </c>
      <c r="DQ234" s="236">
        <v>4.9000000000000004</v>
      </c>
    </row>
    <row r="235" spans="116:121">
      <c r="DL235" s="234"/>
      <c r="DM235" s="297"/>
      <c r="DN235" s="235"/>
      <c r="DO235" s="235" t="s">
        <v>412</v>
      </c>
      <c r="DP235" s="235" t="s">
        <v>412</v>
      </c>
      <c r="DQ235" s="236">
        <v>95</v>
      </c>
    </row>
    <row r="236" spans="116:121">
      <c r="DL236" s="234"/>
      <c r="DM236" s="297"/>
      <c r="DN236" s="235"/>
      <c r="DO236" s="235" t="s">
        <v>442</v>
      </c>
      <c r="DP236" s="235" t="s">
        <v>443</v>
      </c>
      <c r="DQ236" s="236">
        <v>50</v>
      </c>
    </row>
    <row r="237" spans="116:121">
      <c r="DL237" s="234"/>
      <c r="DM237" s="297"/>
      <c r="DN237" s="235"/>
      <c r="DO237" s="235" t="s">
        <v>144</v>
      </c>
      <c r="DP237" s="235" t="s">
        <v>417</v>
      </c>
      <c r="DQ237" s="236">
        <v>3.9</v>
      </c>
    </row>
    <row r="238" spans="116:121">
      <c r="DL238" s="234"/>
      <c r="DM238" s="297"/>
      <c r="DN238" s="235"/>
      <c r="DO238" s="235" t="s">
        <v>147</v>
      </c>
      <c r="DP238" s="235" t="s">
        <v>418</v>
      </c>
      <c r="DQ238" s="236">
        <v>7.98</v>
      </c>
    </row>
    <row r="239" spans="116:121">
      <c r="DL239" s="234"/>
      <c r="DM239" s="297"/>
      <c r="DN239" s="235"/>
      <c r="DO239" s="235"/>
      <c r="DP239" s="235" t="s">
        <v>419</v>
      </c>
      <c r="DQ239" s="236">
        <v>5</v>
      </c>
    </row>
    <row r="240" spans="116:121">
      <c r="DL240" s="234"/>
      <c r="DM240" s="297"/>
      <c r="DN240" s="235" t="s">
        <v>6</v>
      </c>
      <c r="DO240" s="235" t="s">
        <v>194</v>
      </c>
      <c r="DP240" s="235" t="s">
        <v>467</v>
      </c>
      <c r="DQ240" s="236">
        <v>5</v>
      </c>
    </row>
    <row r="241" spans="116:124">
      <c r="DL241" s="234"/>
      <c r="DM241" s="297"/>
      <c r="DN241" s="235"/>
      <c r="DO241" s="235" t="s">
        <v>468</v>
      </c>
      <c r="DP241" s="235" t="s">
        <v>469</v>
      </c>
      <c r="DQ241" s="236">
        <v>5</v>
      </c>
    </row>
    <row r="242" spans="116:124">
      <c r="DL242" s="234"/>
      <c r="DM242" s="297"/>
      <c r="DN242" s="235"/>
      <c r="DO242" s="235" t="s">
        <v>454</v>
      </c>
      <c r="DP242" s="235" t="s">
        <v>455</v>
      </c>
      <c r="DQ242" s="236">
        <v>87</v>
      </c>
    </row>
    <row r="243" spans="116:124">
      <c r="DL243" s="234"/>
      <c r="DM243" s="297"/>
      <c r="DN243" s="235"/>
      <c r="DO243" s="235" t="s">
        <v>204</v>
      </c>
      <c r="DP243" s="235" t="s">
        <v>420</v>
      </c>
      <c r="DQ243" s="236">
        <v>4</v>
      </c>
    </row>
    <row r="244" spans="116:124">
      <c r="DL244" s="234"/>
      <c r="DM244" s="297"/>
      <c r="DN244" s="235"/>
      <c r="DO244" s="235" t="s">
        <v>470</v>
      </c>
      <c r="DP244" s="235" t="s">
        <v>471</v>
      </c>
      <c r="DQ244" s="236">
        <v>5</v>
      </c>
      <c r="DS244" s="344" t="s">
        <v>404</v>
      </c>
    </row>
    <row r="245" spans="116:124" ht="15" thickBot="1">
      <c r="DL245" s="234"/>
      <c r="DM245" s="297"/>
      <c r="DN245" s="235"/>
      <c r="DO245" s="235" t="s">
        <v>421</v>
      </c>
      <c r="DP245" s="235" t="s">
        <v>422</v>
      </c>
      <c r="DQ245" s="236">
        <v>4</v>
      </c>
      <c r="DS245" s="307">
        <f>SUM(DQ220:DQ245)</f>
        <v>708.01</v>
      </c>
    </row>
    <row r="246" spans="116:124">
      <c r="DL246" s="237" t="s">
        <v>9</v>
      </c>
      <c r="DM246" s="298" t="s">
        <v>8</v>
      </c>
      <c r="DN246" s="238" t="s">
        <v>8</v>
      </c>
      <c r="DO246" s="342" t="s">
        <v>353</v>
      </c>
      <c r="DP246" s="342" t="s">
        <v>354</v>
      </c>
      <c r="DQ246" s="343">
        <v>5.72</v>
      </c>
    </row>
    <row r="247" spans="116:124">
      <c r="DL247" s="234"/>
      <c r="DM247" s="297"/>
      <c r="DN247" s="235"/>
      <c r="DO247" s="235" t="s">
        <v>276</v>
      </c>
      <c r="DP247" s="235" t="s">
        <v>355</v>
      </c>
      <c r="DQ247" s="236">
        <v>6</v>
      </c>
    </row>
    <row r="248" spans="116:124">
      <c r="DL248" s="234"/>
      <c r="DM248" s="297"/>
      <c r="DN248" s="235"/>
      <c r="DO248" s="235" t="s">
        <v>356</v>
      </c>
      <c r="DP248" s="235" t="s">
        <v>357</v>
      </c>
      <c r="DQ248" s="236">
        <v>16.920000000000002</v>
      </c>
    </row>
    <row r="249" spans="116:124">
      <c r="DL249" s="234"/>
      <c r="DM249" s="297"/>
      <c r="DN249" s="235"/>
      <c r="DO249" s="235"/>
      <c r="DP249" s="235" t="s">
        <v>358</v>
      </c>
      <c r="DQ249" s="236">
        <v>25.2</v>
      </c>
    </row>
    <row r="250" spans="116:124">
      <c r="DL250" s="234"/>
      <c r="DM250" s="297"/>
      <c r="DN250" s="235"/>
      <c r="DO250" s="235"/>
      <c r="DP250" s="235" t="s">
        <v>359</v>
      </c>
      <c r="DQ250" s="236">
        <v>20.7</v>
      </c>
    </row>
    <row r="251" spans="116:124">
      <c r="DL251" s="234"/>
      <c r="DM251" s="297"/>
      <c r="DN251" s="235"/>
      <c r="DO251" s="235" t="s">
        <v>328</v>
      </c>
      <c r="DP251" s="235" t="s">
        <v>360</v>
      </c>
      <c r="DQ251" s="236">
        <v>29.81</v>
      </c>
    </row>
    <row r="252" spans="116:124">
      <c r="DL252" s="234"/>
      <c r="DM252" s="297"/>
      <c r="DN252" s="235"/>
      <c r="DO252" s="235"/>
      <c r="DP252" s="235" t="s">
        <v>361</v>
      </c>
      <c r="DQ252" s="236">
        <v>5.39</v>
      </c>
      <c r="DS252" s="306" t="s">
        <v>373</v>
      </c>
      <c r="DT252" s="346" t="s">
        <v>425</v>
      </c>
    </row>
    <row r="253" spans="116:124" ht="15" thickBot="1">
      <c r="DL253" s="230"/>
      <c r="DM253" s="299"/>
      <c r="DN253" s="231"/>
      <c r="DO253" s="231" t="s">
        <v>362</v>
      </c>
      <c r="DP253" s="231" t="s">
        <v>363</v>
      </c>
      <c r="DQ253" s="233">
        <v>8.5</v>
      </c>
      <c r="DS253" s="307">
        <f>SUM(DQ246:DQ253)</f>
        <v>118.24000000000001</v>
      </c>
      <c r="DT253" s="307">
        <f>SUM(DS245,DS253)</f>
        <v>826.25</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8"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25" t="s">
        <v>63</v>
      </c>
      <c r="B3" s="426"/>
      <c r="C3" s="429" t="s">
        <v>61</v>
      </c>
      <c r="D3" s="430"/>
      <c r="E3" s="430"/>
      <c r="F3" s="430"/>
      <c r="G3" s="430"/>
      <c r="H3" s="430"/>
      <c r="I3" s="430"/>
      <c r="J3" s="430"/>
      <c r="K3" s="430"/>
      <c r="L3" s="430"/>
      <c r="M3" s="431"/>
      <c r="N3" s="430" t="s">
        <v>62</v>
      </c>
      <c r="O3" s="430"/>
      <c r="P3" s="430"/>
      <c r="Q3" s="430"/>
      <c r="R3" s="430"/>
      <c r="S3" s="430"/>
      <c r="T3" s="430"/>
      <c r="U3" s="430"/>
      <c r="V3" s="430"/>
      <c r="W3" s="432"/>
      <c r="Z3" s="425" t="s">
        <v>64</v>
      </c>
      <c r="AA3" s="426"/>
      <c r="AB3" s="429" t="s">
        <v>61</v>
      </c>
      <c r="AC3" s="430"/>
      <c r="AD3" s="430"/>
      <c r="AE3" s="430"/>
      <c r="AF3" s="430"/>
      <c r="AG3" s="430"/>
      <c r="AH3" s="430"/>
      <c r="AI3" s="430"/>
      <c r="AJ3" s="430"/>
      <c r="AK3" s="430"/>
      <c r="AL3" s="431"/>
      <c r="AM3" s="430" t="s">
        <v>62</v>
      </c>
      <c r="AN3" s="430"/>
      <c r="AO3" s="430"/>
      <c r="AP3" s="430"/>
      <c r="AQ3" s="430"/>
      <c r="AR3" s="430"/>
      <c r="AS3" s="430"/>
      <c r="AT3" s="430"/>
      <c r="AU3" s="430"/>
      <c r="AV3" s="432"/>
      <c r="AY3" s="425" t="s">
        <v>65</v>
      </c>
      <c r="AZ3" s="426"/>
      <c r="BA3" s="429" t="s">
        <v>61</v>
      </c>
      <c r="BB3" s="430"/>
      <c r="BC3" s="430"/>
      <c r="BD3" s="430"/>
      <c r="BE3" s="430"/>
      <c r="BF3" s="430"/>
      <c r="BG3" s="430"/>
      <c r="BH3" s="430"/>
      <c r="BI3" s="430"/>
      <c r="BJ3" s="430"/>
      <c r="BK3" s="431"/>
      <c r="BL3" s="430" t="s">
        <v>62</v>
      </c>
      <c r="BM3" s="430"/>
      <c r="BN3" s="430"/>
      <c r="BO3" s="430"/>
      <c r="BP3" s="430"/>
      <c r="BQ3" s="430"/>
      <c r="BR3" s="430"/>
      <c r="BS3" s="430"/>
      <c r="BT3" s="430"/>
      <c r="BU3" s="432"/>
    </row>
    <row r="4" spans="1:73" ht="65.5" thickBot="1">
      <c r="A4" s="427"/>
      <c r="B4" s="428"/>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427"/>
      <c r="AA4" s="428"/>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427"/>
      <c r="AZ4" s="428"/>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422">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422">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422">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423"/>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423"/>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423"/>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423"/>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423"/>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423"/>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423"/>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423"/>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423"/>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423"/>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423"/>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423"/>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423"/>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423"/>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423"/>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423"/>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423"/>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423"/>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423"/>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423"/>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423"/>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423"/>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423"/>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423"/>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423"/>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423"/>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423"/>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423"/>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423"/>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423"/>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423"/>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423"/>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423"/>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423"/>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423"/>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423"/>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423"/>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423"/>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423"/>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423"/>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423"/>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423"/>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423"/>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423"/>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423"/>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424"/>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424"/>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424"/>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425" t="s">
        <v>63</v>
      </c>
      <c r="B24" s="426"/>
      <c r="C24" s="429" t="s">
        <v>61</v>
      </c>
      <c r="D24" s="430"/>
      <c r="E24" s="430"/>
      <c r="F24" s="430"/>
      <c r="G24" s="430"/>
      <c r="H24" s="430"/>
      <c r="I24" s="430"/>
      <c r="J24" s="430"/>
      <c r="K24" s="430"/>
      <c r="L24" s="430"/>
      <c r="M24" s="431"/>
      <c r="N24" s="430" t="s">
        <v>62</v>
      </c>
      <c r="O24" s="430"/>
      <c r="P24" s="430"/>
      <c r="Q24" s="430"/>
      <c r="R24" s="430"/>
      <c r="S24" s="430"/>
      <c r="T24" s="430"/>
      <c r="U24" s="430"/>
      <c r="V24" s="430"/>
      <c r="W24" s="432"/>
      <c r="Z24" s="425" t="s">
        <v>64</v>
      </c>
      <c r="AA24" s="426"/>
      <c r="AB24" s="429" t="s">
        <v>61</v>
      </c>
      <c r="AC24" s="430"/>
      <c r="AD24" s="430"/>
      <c r="AE24" s="430"/>
      <c r="AF24" s="430"/>
      <c r="AG24" s="430"/>
      <c r="AH24" s="430"/>
      <c r="AI24" s="430"/>
      <c r="AJ24" s="430"/>
      <c r="AK24" s="430"/>
      <c r="AL24" s="431"/>
      <c r="AM24" s="430" t="s">
        <v>62</v>
      </c>
      <c r="AN24" s="430"/>
      <c r="AO24" s="430"/>
      <c r="AP24" s="430"/>
      <c r="AQ24" s="430"/>
      <c r="AR24" s="430"/>
      <c r="AS24" s="430"/>
      <c r="AT24" s="430"/>
      <c r="AU24" s="430"/>
      <c r="AV24" s="432"/>
      <c r="AY24" s="425" t="s">
        <v>65</v>
      </c>
      <c r="AZ24" s="426"/>
      <c r="BA24" s="429" t="s">
        <v>61</v>
      </c>
      <c r="BB24" s="430"/>
      <c r="BC24" s="430"/>
      <c r="BD24" s="430"/>
      <c r="BE24" s="430"/>
      <c r="BF24" s="430"/>
      <c r="BG24" s="430"/>
      <c r="BH24" s="430"/>
      <c r="BI24" s="430"/>
      <c r="BJ24" s="430"/>
      <c r="BK24" s="431"/>
      <c r="BL24" s="430" t="s">
        <v>62</v>
      </c>
      <c r="BM24" s="430"/>
      <c r="BN24" s="430"/>
      <c r="BO24" s="430"/>
      <c r="BP24" s="430"/>
      <c r="BQ24" s="430"/>
      <c r="BR24" s="430"/>
      <c r="BS24" s="430"/>
      <c r="BT24" s="430"/>
      <c r="BU24" s="432"/>
    </row>
    <row r="25" spans="1:73" ht="65.5" thickBot="1">
      <c r="A25" s="427"/>
      <c r="B25" s="428"/>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427"/>
      <c r="AA25" s="428"/>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427"/>
      <c r="AZ25" s="428"/>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422">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422">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422">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423"/>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423"/>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423"/>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423"/>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423"/>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423"/>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423"/>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423"/>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423"/>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423"/>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423"/>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423"/>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423"/>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423"/>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423"/>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423"/>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423"/>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423"/>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423"/>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423"/>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423"/>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423"/>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423"/>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423"/>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423"/>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423"/>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423"/>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423"/>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423"/>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423"/>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423"/>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423"/>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423"/>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423"/>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423"/>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423"/>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423"/>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423"/>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423"/>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423"/>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423"/>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423"/>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423"/>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423"/>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423"/>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424"/>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424"/>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424"/>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425" t="s">
        <v>63</v>
      </c>
      <c r="B45" s="426"/>
      <c r="C45" s="429" t="s">
        <v>61</v>
      </c>
      <c r="D45" s="430"/>
      <c r="E45" s="430"/>
      <c r="F45" s="430"/>
      <c r="G45" s="430"/>
      <c r="H45" s="430"/>
      <c r="I45" s="430"/>
      <c r="J45" s="430"/>
      <c r="K45" s="430"/>
      <c r="L45" s="430"/>
      <c r="M45" s="431"/>
      <c r="N45" s="430" t="s">
        <v>62</v>
      </c>
      <c r="O45" s="430"/>
      <c r="P45" s="430"/>
      <c r="Q45" s="430"/>
      <c r="R45" s="430"/>
      <c r="S45" s="430"/>
      <c r="T45" s="430"/>
      <c r="U45" s="430"/>
      <c r="V45" s="430"/>
      <c r="W45" s="432"/>
      <c r="Z45" s="425" t="s">
        <v>64</v>
      </c>
      <c r="AA45" s="426"/>
      <c r="AB45" s="429" t="s">
        <v>61</v>
      </c>
      <c r="AC45" s="430"/>
      <c r="AD45" s="430"/>
      <c r="AE45" s="430"/>
      <c r="AF45" s="430"/>
      <c r="AG45" s="430"/>
      <c r="AH45" s="430"/>
      <c r="AI45" s="430"/>
      <c r="AJ45" s="430"/>
      <c r="AK45" s="430"/>
      <c r="AL45" s="431"/>
      <c r="AM45" s="430" t="s">
        <v>62</v>
      </c>
      <c r="AN45" s="430"/>
      <c r="AO45" s="430"/>
      <c r="AP45" s="430"/>
      <c r="AQ45" s="430"/>
      <c r="AR45" s="430"/>
      <c r="AS45" s="430"/>
      <c r="AT45" s="430"/>
      <c r="AU45" s="430"/>
      <c r="AV45" s="432"/>
      <c r="AY45" s="425" t="s">
        <v>65</v>
      </c>
      <c r="AZ45" s="426"/>
      <c r="BA45" s="429" t="s">
        <v>61</v>
      </c>
      <c r="BB45" s="430"/>
      <c r="BC45" s="430"/>
      <c r="BD45" s="430"/>
      <c r="BE45" s="430"/>
      <c r="BF45" s="430"/>
      <c r="BG45" s="430"/>
      <c r="BH45" s="430"/>
      <c r="BI45" s="430"/>
      <c r="BJ45" s="430"/>
      <c r="BK45" s="431"/>
      <c r="BL45" s="430" t="s">
        <v>62</v>
      </c>
      <c r="BM45" s="430"/>
      <c r="BN45" s="430"/>
      <c r="BO45" s="430"/>
      <c r="BP45" s="430"/>
      <c r="BQ45" s="430"/>
      <c r="BR45" s="430"/>
      <c r="BS45" s="430"/>
      <c r="BT45" s="430"/>
      <c r="BU45" s="432"/>
    </row>
    <row r="46" spans="1:73" ht="65.5" thickBot="1">
      <c r="A46" s="427"/>
      <c r="B46" s="428"/>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427"/>
      <c r="AA46" s="428"/>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427"/>
      <c r="AZ46" s="428"/>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422">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422">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422">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423"/>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423"/>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423"/>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423"/>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423"/>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423"/>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423"/>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423"/>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423"/>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423"/>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423"/>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423"/>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423"/>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423"/>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423"/>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423"/>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423"/>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423"/>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423"/>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423"/>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423"/>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423"/>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423"/>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423"/>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423"/>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423"/>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423"/>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423"/>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423"/>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423"/>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423"/>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423"/>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423"/>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423"/>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423"/>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423"/>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423"/>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423"/>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423"/>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423"/>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423"/>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423"/>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423"/>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423"/>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423"/>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424"/>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424"/>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424"/>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425" t="s">
        <v>63</v>
      </c>
      <c r="B66" s="426"/>
      <c r="C66" s="429" t="s">
        <v>61</v>
      </c>
      <c r="D66" s="430"/>
      <c r="E66" s="430"/>
      <c r="F66" s="430"/>
      <c r="G66" s="430"/>
      <c r="H66" s="430"/>
      <c r="I66" s="430"/>
      <c r="J66" s="430"/>
      <c r="K66" s="430"/>
      <c r="L66" s="430"/>
      <c r="M66" s="431"/>
      <c r="N66" s="430" t="s">
        <v>62</v>
      </c>
      <c r="O66" s="430"/>
      <c r="P66" s="430"/>
      <c r="Q66" s="430"/>
      <c r="R66" s="430"/>
      <c r="S66" s="430"/>
      <c r="T66" s="430"/>
      <c r="U66" s="430"/>
      <c r="V66" s="430"/>
      <c r="W66" s="432"/>
      <c r="Z66" s="425" t="s">
        <v>64</v>
      </c>
      <c r="AA66" s="426"/>
      <c r="AB66" s="429" t="s">
        <v>61</v>
      </c>
      <c r="AC66" s="430"/>
      <c r="AD66" s="430"/>
      <c r="AE66" s="430"/>
      <c r="AF66" s="430"/>
      <c r="AG66" s="430"/>
      <c r="AH66" s="430"/>
      <c r="AI66" s="430"/>
      <c r="AJ66" s="430"/>
      <c r="AK66" s="430"/>
      <c r="AL66" s="431"/>
      <c r="AM66" s="430" t="s">
        <v>62</v>
      </c>
      <c r="AN66" s="430"/>
      <c r="AO66" s="430"/>
      <c r="AP66" s="430"/>
      <c r="AQ66" s="430"/>
      <c r="AR66" s="430"/>
      <c r="AS66" s="430"/>
      <c r="AT66" s="430"/>
      <c r="AU66" s="430"/>
      <c r="AV66" s="432"/>
      <c r="AY66" s="425" t="s">
        <v>65</v>
      </c>
      <c r="AZ66" s="426"/>
      <c r="BA66" s="429" t="s">
        <v>61</v>
      </c>
      <c r="BB66" s="430"/>
      <c r="BC66" s="430"/>
      <c r="BD66" s="430"/>
      <c r="BE66" s="430"/>
      <c r="BF66" s="430"/>
      <c r="BG66" s="430"/>
      <c r="BH66" s="430"/>
      <c r="BI66" s="430"/>
      <c r="BJ66" s="430"/>
      <c r="BK66" s="431"/>
      <c r="BL66" s="430" t="s">
        <v>62</v>
      </c>
      <c r="BM66" s="430"/>
      <c r="BN66" s="430"/>
      <c r="BO66" s="430"/>
      <c r="BP66" s="430"/>
      <c r="BQ66" s="430"/>
      <c r="BR66" s="430"/>
      <c r="BS66" s="430"/>
      <c r="BT66" s="430"/>
      <c r="BU66" s="432"/>
      <c r="DV66" s="410" t="s">
        <v>66</v>
      </c>
      <c r="DW66" s="411"/>
      <c r="DX66" s="414" t="s">
        <v>61</v>
      </c>
      <c r="DY66" s="415"/>
      <c r="DZ66" s="415"/>
      <c r="EA66" s="415"/>
      <c r="EB66" s="415"/>
      <c r="EC66" s="415"/>
      <c r="ED66" s="415"/>
      <c r="EE66" s="415"/>
      <c r="EF66" s="415"/>
      <c r="EG66" s="415"/>
      <c r="EH66" s="416"/>
      <c r="EI66" s="417" t="s">
        <v>62</v>
      </c>
      <c r="EJ66" s="415"/>
      <c r="EK66" s="415"/>
      <c r="EL66" s="415"/>
      <c r="EM66" s="415"/>
      <c r="EN66" s="415"/>
      <c r="EO66" s="415"/>
      <c r="EP66" s="415"/>
      <c r="EQ66" s="415"/>
      <c r="ER66" s="418"/>
    </row>
    <row r="67" spans="1:148" ht="65.5" thickBot="1">
      <c r="A67" s="427"/>
      <c r="B67" s="428"/>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427"/>
      <c r="AA67" s="428"/>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427"/>
      <c r="AZ67" s="428"/>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412"/>
      <c r="DW67" s="413"/>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422">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422">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422">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407">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423"/>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423"/>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423"/>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408"/>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423"/>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423"/>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423"/>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408"/>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423"/>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423"/>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423"/>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408"/>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423"/>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423"/>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423"/>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408"/>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423"/>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423"/>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423"/>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408"/>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423"/>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423"/>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423"/>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408"/>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423"/>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423"/>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423"/>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408"/>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423"/>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423"/>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423"/>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408"/>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423"/>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423"/>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423"/>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408"/>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423"/>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423"/>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423"/>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408"/>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423"/>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423"/>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423"/>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408"/>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423"/>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423"/>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423"/>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408"/>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423"/>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423"/>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423"/>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408"/>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423"/>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423"/>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423"/>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408"/>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423"/>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423"/>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423"/>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408"/>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424"/>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424"/>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424"/>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409"/>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425" t="s">
        <v>63</v>
      </c>
      <c r="B87" s="426"/>
      <c r="C87" s="429" t="s">
        <v>61</v>
      </c>
      <c r="D87" s="430"/>
      <c r="E87" s="430"/>
      <c r="F87" s="430"/>
      <c r="G87" s="430"/>
      <c r="H87" s="430"/>
      <c r="I87" s="430"/>
      <c r="J87" s="430"/>
      <c r="K87" s="430"/>
      <c r="L87" s="430"/>
      <c r="M87" s="431"/>
      <c r="N87" s="430" t="s">
        <v>62</v>
      </c>
      <c r="O87" s="430"/>
      <c r="P87" s="430"/>
      <c r="Q87" s="430"/>
      <c r="R87" s="430"/>
      <c r="S87" s="430"/>
      <c r="T87" s="430"/>
      <c r="U87" s="430"/>
      <c r="V87" s="430"/>
      <c r="W87" s="432"/>
      <c r="Z87" s="425" t="s">
        <v>64</v>
      </c>
      <c r="AA87" s="426"/>
      <c r="AB87" s="429" t="s">
        <v>61</v>
      </c>
      <c r="AC87" s="430"/>
      <c r="AD87" s="430"/>
      <c r="AE87" s="430"/>
      <c r="AF87" s="430"/>
      <c r="AG87" s="430"/>
      <c r="AH87" s="430"/>
      <c r="AI87" s="430"/>
      <c r="AJ87" s="430"/>
      <c r="AK87" s="430"/>
      <c r="AL87" s="431"/>
      <c r="AM87" s="430" t="s">
        <v>62</v>
      </c>
      <c r="AN87" s="430"/>
      <c r="AO87" s="430"/>
      <c r="AP87" s="430"/>
      <c r="AQ87" s="430"/>
      <c r="AR87" s="430"/>
      <c r="AS87" s="430"/>
      <c r="AT87" s="430"/>
      <c r="AU87" s="430"/>
      <c r="AV87" s="432"/>
      <c r="AY87" s="425" t="s">
        <v>65</v>
      </c>
      <c r="AZ87" s="426"/>
      <c r="BA87" s="429" t="s">
        <v>61</v>
      </c>
      <c r="BB87" s="430"/>
      <c r="BC87" s="430"/>
      <c r="BD87" s="430"/>
      <c r="BE87" s="430"/>
      <c r="BF87" s="430"/>
      <c r="BG87" s="430"/>
      <c r="BH87" s="430"/>
      <c r="BI87" s="430"/>
      <c r="BJ87" s="430"/>
      <c r="BK87" s="431"/>
      <c r="BL87" s="430" t="s">
        <v>62</v>
      </c>
      <c r="BM87" s="430"/>
      <c r="BN87" s="430"/>
      <c r="BO87" s="430"/>
      <c r="BP87" s="430"/>
      <c r="BQ87" s="430"/>
      <c r="BR87" s="430"/>
      <c r="BS87" s="430"/>
      <c r="BT87" s="430"/>
      <c r="BU87" s="432"/>
      <c r="DV87" s="410" t="s">
        <v>66</v>
      </c>
      <c r="DW87" s="411"/>
      <c r="DX87" s="414" t="s">
        <v>61</v>
      </c>
      <c r="DY87" s="415"/>
      <c r="DZ87" s="415"/>
      <c r="EA87" s="415"/>
      <c r="EB87" s="415"/>
      <c r="EC87" s="415"/>
      <c r="ED87" s="415"/>
      <c r="EE87" s="415"/>
      <c r="EF87" s="415"/>
      <c r="EG87" s="415"/>
      <c r="EH87" s="416"/>
      <c r="EI87" s="417" t="s">
        <v>62</v>
      </c>
      <c r="EJ87" s="415"/>
      <c r="EK87" s="415"/>
      <c r="EL87" s="415"/>
      <c r="EM87" s="415"/>
      <c r="EN87" s="415"/>
      <c r="EO87" s="415"/>
      <c r="EP87" s="415"/>
      <c r="EQ87" s="415"/>
      <c r="ER87" s="418"/>
    </row>
    <row r="88" spans="1:148" ht="65.5" thickBot="1">
      <c r="A88" s="427"/>
      <c r="B88" s="428"/>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427"/>
      <c r="AA88" s="428"/>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427"/>
      <c r="AZ88" s="428"/>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412"/>
      <c r="DW88" s="413"/>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422">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422">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422">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407">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423"/>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423"/>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423"/>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408"/>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423"/>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423"/>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423"/>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408"/>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423"/>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423"/>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423"/>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408"/>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423"/>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423"/>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423"/>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408"/>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423"/>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423"/>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423"/>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408"/>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423"/>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423"/>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423"/>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408"/>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423"/>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423"/>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423"/>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408"/>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423"/>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423"/>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423"/>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408"/>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423"/>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423"/>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423"/>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408"/>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423"/>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423"/>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423"/>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408"/>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423"/>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423"/>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423"/>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408"/>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423"/>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423"/>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423"/>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408"/>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423"/>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423"/>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423"/>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408"/>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423"/>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423"/>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423"/>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408"/>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423"/>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423"/>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423"/>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408"/>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424"/>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424"/>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424"/>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409"/>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425" t="s">
        <v>63</v>
      </c>
      <c r="B108" s="426"/>
      <c r="C108" s="429" t="s">
        <v>61</v>
      </c>
      <c r="D108" s="430"/>
      <c r="E108" s="430"/>
      <c r="F108" s="430"/>
      <c r="G108" s="430"/>
      <c r="H108" s="430"/>
      <c r="I108" s="430"/>
      <c r="J108" s="430"/>
      <c r="K108" s="430"/>
      <c r="L108" s="430"/>
      <c r="M108" s="431"/>
      <c r="N108" s="430" t="s">
        <v>62</v>
      </c>
      <c r="O108" s="430"/>
      <c r="P108" s="430"/>
      <c r="Q108" s="430"/>
      <c r="R108" s="430"/>
      <c r="S108" s="430"/>
      <c r="T108" s="430"/>
      <c r="U108" s="430"/>
      <c r="V108" s="430"/>
      <c r="W108" s="432"/>
      <c r="Z108" s="425" t="s">
        <v>64</v>
      </c>
      <c r="AA108" s="426"/>
      <c r="AB108" s="429" t="s">
        <v>61</v>
      </c>
      <c r="AC108" s="430"/>
      <c r="AD108" s="430"/>
      <c r="AE108" s="430"/>
      <c r="AF108" s="430"/>
      <c r="AG108" s="430"/>
      <c r="AH108" s="430"/>
      <c r="AI108" s="430"/>
      <c r="AJ108" s="430"/>
      <c r="AK108" s="430"/>
      <c r="AL108" s="431"/>
      <c r="AM108" s="430" t="s">
        <v>62</v>
      </c>
      <c r="AN108" s="430"/>
      <c r="AO108" s="430"/>
      <c r="AP108" s="430"/>
      <c r="AQ108" s="430"/>
      <c r="AR108" s="430"/>
      <c r="AS108" s="430"/>
      <c r="AT108" s="430"/>
      <c r="AU108" s="430"/>
      <c r="AV108" s="432"/>
      <c r="AY108" s="425" t="s">
        <v>65</v>
      </c>
      <c r="AZ108" s="426"/>
      <c r="BA108" s="429" t="s">
        <v>61</v>
      </c>
      <c r="BB108" s="430"/>
      <c r="BC108" s="430"/>
      <c r="BD108" s="430"/>
      <c r="BE108" s="430"/>
      <c r="BF108" s="430"/>
      <c r="BG108" s="430"/>
      <c r="BH108" s="430"/>
      <c r="BI108" s="430"/>
      <c r="BJ108" s="430"/>
      <c r="BK108" s="431"/>
      <c r="BL108" s="430" t="s">
        <v>62</v>
      </c>
      <c r="BM108" s="430"/>
      <c r="BN108" s="430"/>
      <c r="BO108" s="430"/>
      <c r="BP108" s="430"/>
      <c r="BQ108" s="430"/>
      <c r="BR108" s="430"/>
      <c r="BS108" s="430"/>
      <c r="BT108" s="430"/>
      <c r="BU108" s="432"/>
      <c r="DV108" s="410" t="s">
        <v>66</v>
      </c>
      <c r="DW108" s="411"/>
      <c r="DX108" s="414" t="s">
        <v>61</v>
      </c>
      <c r="DY108" s="415"/>
      <c r="DZ108" s="415"/>
      <c r="EA108" s="415"/>
      <c r="EB108" s="415"/>
      <c r="EC108" s="415"/>
      <c r="ED108" s="415"/>
      <c r="EE108" s="415"/>
      <c r="EF108" s="415"/>
      <c r="EG108" s="415"/>
      <c r="EH108" s="416"/>
      <c r="EI108" s="417" t="s">
        <v>62</v>
      </c>
      <c r="EJ108" s="415"/>
      <c r="EK108" s="415"/>
      <c r="EL108" s="415"/>
      <c r="EM108" s="415"/>
      <c r="EN108" s="415"/>
      <c r="EO108" s="415"/>
      <c r="EP108" s="415"/>
      <c r="EQ108" s="415"/>
      <c r="ER108" s="418"/>
    </row>
    <row r="109" spans="1:148" ht="65.5" thickBot="1">
      <c r="A109" s="427"/>
      <c r="B109" s="428"/>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427"/>
      <c r="AA109" s="428"/>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427"/>
      <c r="AZ109" s="428"/>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412"/>
      <c r="DW109" s="413"/>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422">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422">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422">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407">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423"/>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423"/>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423"/>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408"/>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423"/>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423"/>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423"/>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408"/>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423"/>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423"/>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423"/>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408"/>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423"/>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423"/>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423"/>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408"/>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423"/>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423"/>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423"/>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408"/>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423"/>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423"/>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423"/>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408"/>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423"/>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423"/>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423"/>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408"/>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423"/>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423"/>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423"/>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408"/>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423"/>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423"/>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423"/>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408"/>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423"/>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423"/>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423"/>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408"/>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423"/>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423"/>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423"/>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408"/>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423"/>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423"/>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423"/>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408"/>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423"/>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423"/>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423"/>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408"/>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423"/>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423"/>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423"/>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408"/>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423"/>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423"/>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423"/>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408"/>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424"/>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424"/>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424"/>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409"/>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425" t="s">
        <v>63</v>
      </c>
      <c r="B129" s="426"/>
      <c r="C129" s="429" t="s">
        <v>61</v>
      </c>
      <c r="D129" s="430"/>
      <c r="E129" s="430"/>
      <c r="F129" s="430"/>
      <c r="G129" s="430"/>
      <c r="H129" s="430"/>
      <c r="I129" s="430"/>
      <c r="J129" s="430"/>
      <c r="K129" s="430"/>
      <c r="L129" s="430"/>
      <c r="M129" s="431"/>
      <c r="N129" s="430" t="s">
        <v>62</v>
      </c>
      <c r="O129" s="430"/>
      <c r="P129" s="430"/>
      <c r="Q129" s="430"/>
      <c r="R129" s="430"/>
      <c r="S129" s="430"/>
      <c r="T129" s="430"/>
      <c r="U129" s="430"/>
      <c r="V129" s="430"/>
      <c r="W129" s="432"/>
      <c r="Z129" s="425" t="s">
        <v>64</v>
      </c>
      <c r="AA129" s="426"/>
      <c r="AB129" s="429" t="s">
        <v>61</v>
      </c>
      <c r="AC129" s="430"/>
      <c r="AD129" s="430"/>
      <c r="AE129" s="430"/>
      <c r="AF129" s="430"/>
      <c r="AG129" s="430"/>
      <c r="AH129" s="430"/>
      <c r="AI129" s="430"/>
      <c r="AJ129" s="430"/>
      <c r="AK129" s="430"/>
      <c r="AL129" s="431"/>
      <c r="AM129" s="430" t="s">
        <v>62</v>
      </c>
      <c r="AN129" s="430"/>
      <c r="AO129" s="430"/>
      <c r="AP129" s="430"/>
      <c r="AQ129" s="430"/>
      <c r="AR129" s="430"/>
      <c r="AS129" s="430"/>
      <c r="AT129" s="430"/>
      <c r="AU129" s="430"/>
      <c r="AV129" s="432"/>
      <c r="AY129" s="425" t="s">
        <v>65</v>
      </c>
      <c r="AZ129" s="426"/>
      <c r="BA129" s="429" t="s">
        <v>61</v>
      </c>
      <c r="BB129" s="430"/>
      <c r="BC129" s="430"/>
      <c r="BD129" s="430"/>
      <c r="BE129" s="430"/>
      <c r="BF129" s="430"/>
      <c r="BG129" s="430"/>
      <c r="BH129" s="430"/>
      <c r="BI129" s="430"/>
      <c r="BJ129" s="430"/>
      <c r="BK129" s="431"/>
      <c r="BL129" s="430" t="s">
        <v>62</v>
      </c>
      <c r="BM129" s="430"/>
      <c r="BN129" s="430"/>
      <c r="BO129" s="430"/>
      <c r="BP129" s="430"/>
      <c r="BQ129" s="430"/>
      <c r="BR129" s="430"/>
      <c r="BS129" s="430"/>
      <c r="BT129" s="430"/>
      <c r="BU129" s="432"/>
      <c r="DV129" s="410" t="s">
        <v>66</v>
      </c>
      <c r="DW129" s="411"/>
      <c r="DX129" s="414" t="s">
        <v>61</v>
      </c>
      <c r="DY129" s="415"/>
      <c r="DZ129" s="415"/>
      <c r="EA129" s="415"/>
      <c r="EB129" s="415"/>
      <c r="EC129" s="415"/>
      <c r="ED129" s="415"/>
      <c r="EE129" s="415"/>
      <c r="EF129" s="415"/>
      <c r="EG129" s="415"/>
      <c r="EH129" s="416"/>
      <c r="EI129" s="417" t="s">
        <v>62</v>
      </c>
      <c r="EJ129" s="415"/>
      <c r="EK129" s="415"/>
      <c r="EL129" s="415"/>
      <c r="EM129" s="415"/>
      <c r="EN129" s="415"/>
      <c r="EO129" s="415"/>
      <c r="EP129" s="415"/>
      <c r="EQ129" s="415"/>
      <c r="ER129" s="418"/>
    </row>
    <row r="130" spans="1:148" ht="65.5" thickBot="1">
      <c r="A130" s="427"/>
      <c r="B130" s="428"/>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427"/>
      <c r="AA130" s="428"/>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427"/>
      <c r="AZ130" s="428"/>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412"/>
      <c r="DW130" s="413"/>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422">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422">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422">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407">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423"/>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423"/>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423"/>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408"/>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423"/>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423"/>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423"/>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408"/>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423"/>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423"/>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423"/>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408"/>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423"/>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423"/>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423"/>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408"/>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423"/>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423"/>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423"/>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408"/>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423"/>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423"/>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423"/>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408"/>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423"/>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423"/>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423"/>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408"/>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423"/>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423"/>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423"/>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408"/>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423"/>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423"/>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423"/>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408"/>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423"/>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423"/>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423"/>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408"/>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423"/>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423"/>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423"/>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408"/>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423"/>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423"/>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423"/>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408"/>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423"/>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423"/>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423"/>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408"/>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423"/>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423"/>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423"/>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408"/>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423"/>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423"/>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423"/>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408"/>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424"/>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424"/>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424"/>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409"/>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425" t="s">
        <v>63</v>
      </c>
      <c r="B150" s="426"/>
      <c r="C150" s="429" t="s">
        <v>61</v>
      </c>
      <c r="D150" s="430"/>
      <c r="E150" s="430"/>
      <c r="F150" s="430"/>
      <c r="G150" s="430"/>
      <c r="H150" s="430"/>
      <c r="I150" s="430"/>
      <c r="J150" s="430"/>
      <c r="K150" s="430"/>
      <c r="L150" s="430"/>
      <c r="M150" s="431"/>
      <c r="N150" s="430" t="s">
        <v>62</v>
      </c>
      <c r="O150" s="430"/>
      <c r="P150" s="430"/>
      <c r="Q150" s="430"/>
      <c r="R150" s="430"/>
      <c r="S150" s="430"/>
      <c r="T150" s="430"/>
      <c r="U150" s="430"/>
      <c r="V150" s="430"/>
      <c r="W150" s="432"/>
      <c r="Z150" s="425" t="s">
        <v>64</v>
      </c>
      <c r="AA150" s="426"/>
      <c r="AB150" s="429" t="s">
        <v>61</v>
      </c>
      <c r="AC150" s="430"/>
      <c r="AD150" s="430"/>
      <c r="AE150" s="430"/>
      <c r="AF150" s="430"/>
      <c r="AG150" s="430"/>
      <c r="AH150" s="430"/>
      <c r="AI150" s="430"/>
      <c r="AJ150" s="430"/>
      <c r="AK150" s="430"/>
      <c r="AL150" s="431"/>
      <c r="AM150" s="430" t="s">
        <v>62</v>
      </c>
      <c r="AN150" s="430"/>
      <c r="AO150" s="430"/>
      <c r="AP150" s="430"/>
      <c r="AQ150" s="430"/>
      <c r="AR150" s="430"/>
      <c r="AS150" s="430"/>
      <c r="AT150" s="430"/>
      <c r="AU150" s="430"/>
      <c r="AV150" s="432"/>
      <c r="AY150" s="425" t="s">
        <v>65</v>
      </c>
      <c r="AZ150" s="426"/>
      <c r="BA150" s="429" t="s">
        <v>61</v>
      </c>
      <c r="BB150" s="430"/>
      <c r="BC150" s="430"/>
      <c r="BD150" s="430"/>
      <c r="BE150" s="430"/>
      <c r="BF150" s="430"/>
      <c r="BG150" s="430"/>
      <c r="BH150" s="430"/>
      <c r="BI150" s="430"/>
      <c r="BJ150" s="430"/>
      <c r="BK150" s="431"/>
      <c r="BL150" s="430" t="s">
        <v>62</v>
      </c>
      <c r="BM150" s="430"/>
      <c r="BN150" s="430"/>
      <c r="BO150" s="430"/>
      <c r="BP150" s="430"/>
      <c r="BQ150" s="430"/>
      <c r="BR150" s="430"/>
      <c r="BS150" s="430"/>
      <c r="BT150" s="430"/>
      <c r="BU150" s="432"/>
      <c r="BX150" s="410" t="s">
        <v>402</v>
      </c>
      <c r="BY150" s="411"/>
      <c r="BZ150" s="419" t="s">
        <v>61</v>
      </c>
      <c r="CA150" s="420"/>
      <c r="CB150" s="420"/>
      <c r="CC150" s="420"/>
      <c r="CD150" s="420"/>
      <c r="CE150" s="420"/>
      <c r="CF150" s="420"/>
      <c r="CG150" s="420"/>
      <c r="CH150" s="420"/>
      <c r="CI150" s="420"/>
      <c r="CJ150" s="420"/>
      <c r="CK150" s="420" t="s">
        <v>62</v>
      </c>
      <c r="CL150" s="420"/>
      <c r="CM150" s="420"/>
      <c r="CN150" s="420"/>
      <c r="CO150" s="420"/>
      <c r="CP150" s="420"/>
      <c r="CQ150" s="420"/>
      <c r="CR150" s="420"/>
      <c r="CS150" s="420"/>
      <c r="CT150" s="421"/>
      <c r="CW150" s="410" t="s">
        <v>403</v>
      </c>
      <c r="CX150" s="411"/>
      <c r="CY150" s="414" t="s">
        <v>61</v>
      </c>
      <c r="CZ150" s="415"/>
      <c r="DA150" s="415"/>
      <c r="DB150" s="415"/>
      <c r="DC150" s="415"/>
      <c r="DD150" s="415"/>
      <c r="DE150" s="415"/>
      <c r="DF150" s="415"/>
      <c r="DG150" s="415"/>
      <c r="DH150" s="415"/>
      <c r="DI150" s="416"/>
      <c r="DJ150" s="417" t="s">
        <v>62</v>
      </c>
      <c r="DK150" s="415"/>
      <c r="DL150" s="415"/>
      <c r="DM150" s="415"/>
      <c r="DN150" s="415"/>
      <c r="DO150" s="415"/>
      <c r="DP150" s="415"/>
      <c r="DQ150" s="415"/>
      <c r="DR150" s="415"/>
      <c r="DS150" s="418"/>
      <c r="DV150" s="410" t="s">
        <v>66</v>
      </c>
      <c r="DW150" s="411"/>
      <c r="DX150" s="414" t="s">
        <v>61</v>
      </c>
      <c r="DY150" s="415"/>
      <c r="DZ150" s="415"/>
      <c r="EA150" s="415"/>
      <c r="EB150" s="415"/>
      <c r="EC150" s="415"/>
      <c r="ED150" s="415"/>
      <c r="EE150" s="415"/>
      <c r="EF150" s="415"/>
      <c r="EG150" s="415"/>
      <c r="EH150" s="416"/>
      <c r="EI150" s="417" t="s">
        <v>62</v>
      </c>
      <c r="EJ150" s="415"/>
      <c r="EK150" s="415"/>
      <c r="EL150" s="415"/>
      <c r="EM150" s="415"/>
      <c r="EN150" s="415"/>
      <c r="EO150" s="415"/>
      <c r="EP150" s="415"/>
      <c r="EQ150" s="415"/>
      <c r="ER150" s="418"/>
    </row>
    <row r="151" spans="1:148" ht="65.5" thickBot="1">
      <c r="A151" s="427"/>
      <c r="B151" s="428"/>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427"/>
      <c r="AA151" s="428"/>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427"/>
      <c r="AZ151" s="428"/>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412"/>
      <c r="BY151" s="413"/>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412"/>
      <c r="CX151" s="413"/>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412"/>
      <c r="DW151" s="413"/>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422">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422">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422">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422">
        <v>2023</v>
      </c>
      <c r="BY152" s="135" t="s">
        <v>13</v>
      </c>
      <c r="BZ152" s="143">
        <v>2992.1050000000018</v>
      </c>
      <c r="CA152" s="144">
        <v>2597.288000000005</v>
      </c>
      <c r="CB152" s="145">
        <v>373.6049999999999</v>
      </c>
      <c r="CC152" s="146">
        <v>231.886</v>
      </c>
      <c r="CD152" s="147">
        <v>231.886</v>
      </c>
      <c r="CE152" s="147">
        <v>0</v>
      </c>
      <c r="CF152" s="148">
        <v>141.71800000000005</v>
      </c>
      <c r="CG152" s="149">
        <v>141.71600000000004</v>
      </c>
      <c r="CH152" s="149">
        <v>0</v>
      </c>
      <c r="CI152" s="149">
        <v>2E-3</v>
      </c>
      <c r="CJ152" s="267">
        <v>0</v>
      </c>
      <c r="CK152" s="260">
        <f t="shared" ref="CK152:CK168" si="405">IF(AND(ISNUMBER($BZ152),ISNUMBER(CA152)),IF($BZ152=0,0,CA152/$BZ152),"")</f>
        <v>0.86804707722489804</v>
      </c>
      <c r="CL152" s="185">
        <f t="shared" ref="CL152:CL168" si="406">IF(AND(ISNUMBER($BZ152),ISNUMBER(CB152)),IF($BZ152=0,0,CB152/$BZ152),"")</f>
        <v>0.12486359937234812</v>
      </c>
      <c r="CM152" s="186">
        <f t="shared" ref="CM152:CM168" si="407">IF(AND(ISNUMBER($BZ152),ISNUMBER(CC152)),IF($BZ152=0,0,CC152/$BZ152),"")</f>
        <v>7.7499285619989894E-2</v>
      </c>
      <c r="CN152" s="187">
        <f t="shared" ref="CN152:CN168" si="408">IF(AND(ISNUMBER($BZ152),ISNUMBER(CD152)),IF($BZ152=0,0,CD152/$BZ152),"")</f>
        <v>7.7499285619989894E-2</v>
      </c>
      <c r="CO152" s="187">
        <f t="shared" ref="CO152:CO168" si="409">IF(AND(ISNUMBER($BZ152),ISNUMBER(CE152)),IF($BZ152=0,0,CE152/$BZ152),"")</f>
        <v>0</v>
      </c>
      <c r="CP152" s="188">
        <f t="shared" ref="CP152:CP168" si="410">IF(AND(ISNUMBER($BZ152),ISNUMBER(CF152)),IF($BZ152=0,0,CF152/$BZ152),"")</f>
        <v>4.7363979539488073E-2</v>
      </c>
      <c r="CQ152" s="189">
        <f t="shared" ref="CQ152:CQ168" si="411">IF(AND(ISNUMBER($BZ152),ISNUMBER(CG152)),IF($BZ152=0,0,CG152/$BZ152),"")</f>
        <v>4.7363311113747662E-2</v>
      </c>
      <c r="CR152" s="189">
        <f t="shared" ref="CR152:CR168" si="412">IF(AND(ISNUMBER($BZ152),ISNUMBER(CH152)),IF($BZ152=0,0,CH152/$BZ152),"")</f>
        <v>0</v>
      </c>
      <c r="CS152" s="189">
        <f t="shared" ref="CS152:CS168" si="413">IF(AND(ISNUMBER($BZ152),ISNUMBER(CI152)),IF($BZ152=0,0,CI152/$BZ152),"")</f>
        <v>6.6842574040683693E-7</v>
      </c>
      <c r="CT152" s="252">
        <f t="shared" ref="CT152:CT168" si="414">IF(AND(ISNUMBER($BZ152),ISNUMBER(CJ152)),IF($BZ152=0,0,CJ152/$BZ152),"")</f>
        <v>0</v>
      </c>
      <c r="CW152" s="407">
        <v>2023</v>
      </c>
      <c r="CX152" s="135" t="s">
        <v>13</v>
      </c>
      <c r="CY152" s="143"/>
      <c r="CZ152" s="144"/>
      <c r="DA152" s="145"/>
      <c r="DB152" s="146"/>
      <c r="DC152" s="147"/>
      <c r="DD152" s="147"/>
      <c r="DE152" s="148"/>
      <c r="DF152" s="149"/>
      <c r="DG152" s="149"/>
      <c r="DH152" s="149"/>
      <c r="DI152" s="267"/>
      <c r="DJ152" s="260" t="str">
        <f t="shared" ref="DJ152:DJ168" si="415">IF(AND(ISNUMBER($CY152),ISNUMBER(CZ152)),IF($CY152=0,0,CZ152/$CY152),"")</f>
        <v/>
      </c>
      <c r="DK152" s="185" t="str">
        <f t="shared" ref="DK152:DK168" si="416">IF(AND(ISNUMBER($CY152),ISNUMBER(DA152)),IF($CY152=0,0,DA152/$CY152),"")</f>
        <v/>
      </c>
      <c r="DL152" s="186" t="str">
        <f t="shared" ref="DL152:DL168" si="417">IF(AND(ISNUMBER($CY152),ISNUMBER(DB152)),IF($CY152=0,0,DB152/$CY152),"")</f>
        <v/>
      </c>
      <c r="DM152" s="187" t="str">
        <f t="shared" ref="DM152:DM168" si="418">IF(AND(ISNUMBER($CY152),ISNUMBER(DC152)),IF($CY152=0,0,DC152/$CY152),"")</f>
        <v/>
      </c>
      <c r="DN152" s="187" t="str">
        <f t="shared" ref="DN152:DN168" si="419">IF(AND(ISNUMBER($CY152),ISNUMBER(DD152)),IF($CY152=0,0,DD152/$CY152),"")</f>
        <v/>
      </c>
      <c r="DO152" s="188" t="str">
        <f t="shared" ref="DO152:DO168" si="420">IF(AND(ISNUMBER($CY152),ISNUMBER(DE152)),IF($CY152=0,0,DE152/$CY152),"")</f>
        <v/>
      </c>
      <c r="DP152" s="189" t="str">
        <f t="shared" ref="DP152:DP168" si="421">IF(AND(ISNUMBER($CY152),ISNUMBER(DF152)),IF($CY152=0,0,DF152/$CY152),"")</f>
        <v/>
      </c>
      <c r="DQ152" s="189" t="str">
        <f t="shared" ref="DQ152:DQ168" si="422">IF(AND(ISNUMBER($CY152),ISNUMBER(DG152)),IF($CY152=0,0,DG152/$CY152),"")</f>
        <v/>
      </c>
      <c r="DR152" s="189" t="str">
        <f t="shared" ref="DR152:DR168" si="423">IF(AND(ISNUMBER($CY152),ISNUMBER(DH152)),IF($CY152=0,0,DH152/$CY152),"")</f>
        <v/>
      </c>
      <c r="DS152" s="252" t="str">
        <f t="shared" ref="DS152:DS168" si="424">IF(AND(ISNUMBER($CY152),ISNUMBER(DI152)),IF($CY152=0,0,DI152/$CY152),"")</f>
        <v/>
      </c>
      <c r="DV152" s="407">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I168" si="425">IF(AND(ISNUMBER($DX152),ISNUMBER(DY152)),IF($DX152=0,0,DY152/$DX152),"")</f>
        <v>0.86804707722489804</v>
      </c>
      <c r="EJ152" s="185">
        <f t="shared" ref="EJ152:EJ168" si="426">IF(AND(ISNUMBER($DX152),ISNUMBER(DZ152)),IF($DX152=0,0,DZ152/$DX152),"")</f>
        <v>0.12486359937234812</v>
      </c>
      <c r="EK152" s="186">
        <f t="shared" ref="EK152:EK168" si="427">IF(AND(ISNUMBER($DX152),ISNUMBER(EA152)),IF($DX152=0,0,EA152/$DX152),"")</f>
        <v>7.7499285619989894E-2</v>
      </c>
      <c r="EL152" s="187">
        <f t="shared" ref="EL152:EL168" si="428">IF(AND(ISNUMBER($DX152),ISNUMBER(EB152)),IF($DX152=0,0,EB152/$DX152),"")</f>
        <v>7.7499285619989894E-2</v>
      </c>
      <c r="EM152" s="187">
        <f t="shared" ref="EM152:EM168" si="429">IF(AND(ISNUMBER($DX152),ISNUMBER(EC152)),IF($DX152=0,0,EC152/$DX152),"")</f>
        <v>0</v>
      </c>
      <c r="EN152" s="188">
        <f t="shared" ref="EN152:EN168" si="430">IF(AND(ISNUMBER($DX152),ISNUMBER(ED152)),IF($DX152=0,0,ED152/$DX152),"")</f>
        <v>4.7363979539488073E-2</v>
      </c>
      <c r="EO152" s="189">
        <f t="shared" ref="EO152:EO168" si="431">IF(AND(ISNUMBER($DX152),ISNUMBER(EE152)),IF($DX152=0,0,EE152/$DX152),"")</f>
        <v>4.7363311113747662E-2</v>
      </c>
      <c r="EP152" s="189">
        <f t="shared" ref="EP152:EP168" si="432">IF(AND(ISNUMBER($DX152),ISNUMBER(EF152)),IF($DX152=0,0,EF152/$DX152),"")</f>
        <v>0</v>
      </c>
      <c r="EQ152" s="189">
        <f t="shared" ref="EQ152:EQ168" si="433">IF(AND(ISNUMBER($DX152),ISNUMBER(EG152)),IF($DX152=0,0,EG152/$DX152),"")</f>
        <v>6.6842574040683693E-7</v>
      </c>
      <c r="ER152" s="252">
        <f t="shared" ref="ER152:ER168" si="434">IF(AND(ISNUMBER($DX152),ISNUMBER(EH152)),IF($DX152=0,0,EH152/$DX152),"")</f>
        <v>0</v>
      </c>
    </row>
    <row r="153" spans="1:148">
      <c r="A153" s="423"/>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423"/>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423"/>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423"/>
      <c r="BY153" s="131" t="s">
        <v>14</v>
      </c>
      <c r="BZ153" s="150">
        <v>4720.9289999999992</v>
      </c>
      <c r="CA153" s="151">
        <v>4407.806999999998</v>
      </c>
      <c r="CB153" s="152">
        <v>268.09200000000004</v>
      </c>
      <c r="CC153" s="153">
        <v>245.57899999999989</v>
      </c>
      <c r="CD153" s="154">
        <v>245.57899999999989</v>
      </c>
      <c r="CE153" s="154">
        <v>0</v>
      </c>
      <c r="CF153" s="155">
        <v>22.512999999999998</v>
      </c>
      <c r="CG153" s="156">
        <v>0</v>
      </c>
      <c r="CH153" s="156">
        <v>0</v>
      </c>
      <c r="CI153" s="156">
        <v>22.512999999999998</v>
      </c>
      <c r="CJ153" s="268">
        <v>0.70799999999999996</v>
      </c>
      <c r="CK153" s="261">
        <f t="shared" si="405"/>
        <v>0.93367364770789796</v>
      </c>
      <c r="CL153" s="190">
        <f t="shared" si="406"/>
        <v>5.6787975417550249E-2</v>
      </c>
      <c r="CM153" s="191">
        <f t="shared" si="407"/>
        <v>5.2019210625705227E-2</v>
      </c>
      <c r="CN153" s="192">
        <f t="shared" si="408"/>
        <v>5.2019210625705227E-2</v>
      </c>
      <c r="CO153" s="192">
        <f t="shared" si="409"/>
        <v>0</v>
      </c>
      <c r="CP153" s="193">
        <f t="shared" si="410"/>
        <v>4.7687647918449949E-3</v>
      </c>
      <c r="CQ153" s="194">
        <f t="shared" si="411"/>
        <v>0</v>
      </c>
      <c r="CR153" s="194">
        <f t="shared" si="412"/>
        <v>0</v>
      </c>
      <c r="CS153" s="194">
        <f t="shared" si="413"/>
        <v>4.7687647918449949E-3</v>
      </c>
      <c r="CT153" s="253">
        <f t="shared" si="414"/>
        <v>1.4997048250460875E-4</v>
      </c>
      <c r="CW153" s="408"/>
      <c r="CX153" s="131" t="s">
        <v>14</v>
      </c>
      <c r="CY153" s="150"/>
      <c r="CZ153" s="151"/>
      <c r="DA153" s="152"/>
      <c r="DB153" s="153"/>
      <c r="DC153" s="154"/>
      <c r="DD153" s="154"/>
      <c r="DE153" s="155"/>
      <c r="DF153" s="156"/>
      <c r="DG153" s="156"/>
      <c r="DH153" s="156"/>
      <c r="DI153" s="268"/>
      <c r="DJ153" s="261" t="str">
        <f t="shared" si="415"/>
        <v/>
      </c>
      <c r="DK153" s="190" t="str">
        <f t="shared" si="416"/>
        <v/>
      </c>
      <c r="DL153" s="191" t="str">
        <f t="shared" si="417"/>
        <v/>
      </c>
      <c r="DM153" s="192" t="str">
        <f t="shared" si="418"/>
        <v/>
      </c>
      <c r="DN153" s="192" t="str">
        <f t="shared" si="419"/>
        <v/>
      </c>
      <c r="DO153" s="193" t="str">
        <f t="shared" si="420"/>
        <v/>
      </c>
      <c r="DP153" s="194" t="str">
        <f t="shared" si="421"/>
        <v/>
      </c>
      <c r="DQ153" s="194" t="str">
        <f t="shared" si="422"/>
        <v/>
      </c>
      <c r="DR153" s="194" t="str">
        <f t="shared" si="423"/>
        <v/>
      </c>
      <c r="DS153" s="253" t="str">
        <f t="shared" si="424"/>
        <v/>
      </c>
      <c r="DV153" s="408"/>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25"/>
        <v>0.93367364770789796</v>
      </c>
      <c r="EJ153" s="190">
        <f t="shared" si="426"/>
        <v>5.6787975417550249E-2</v>
      </c>
      <c r="EK153" s="191">
        <f t="shared" si="427"/>
        <v>5.2019210625705227E-2</v>
      </c>
      <c r="EL153" s="192">
        <f t="shared" si="428"/>
        <v>5.2019210625705227E-2</v>
      </c>
      <c r="EM153" s="192">
        <f t="shared" si="429"/>
        <v>0</v>
      </c>
      <c r="EN153" s="193">
        <f t="shared" si="430"/>
        <v>4.7687647918449949E-3</v>
      </c>
      <c r="EO153" s="194">
        <f t="shared" si="431"/>
        <v>0</v>
      </c>
      <c r="EP153" s="194">
        <f t="shared" si="432"/>
        <v>0</v>
      </c>
      <c r="EQ153" s="194">
        <f t="shared" si="433"/>
        <v>4.7687647918449949E-3</v>
      </c>
      <c r="ER153" s="253">
        <f t="shared" si="434"/>
        <v>1.4997048250460875E-4</v>
      </c>
    </row>
    <row r="154" spans="1:148">
      <c r="A154" s="423"/>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423"/>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423"/>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423"/>
      <c r="BY154" s="132" t="s">
        <v>15</v>
      </c>
      <c r="BZ154" s="157">
        <v>10506.245999999997</v>
      </c>
      <c r="CA154" s="158">
        <v>9623.743000000004</v>
      </c>
      <c r="CB154" s="159">
        <v>755.42999999999915</v>
      </c>
      <c r="CC154" s="160">
        <v>529.48999999999955</v>
      </c>
      <c r="CD154" s="161">
        <v>529.48999999999955</v>
      </c>
      <c r="CE154" s="161">
        <v>0</v>
      </c>
      <c r="CF154" s="162">
        <v>225.94299999999998</v>
      </c>
      <c r="CG154" s="163">
        <v>133.53199999999998</v>
      </c>
      <c r="CH154" s="163">
        <v>0</v>
      </c>
      <c r="CI154" s="163">
        <v>92.411000000000001</v>
      </c>
      <c r="CJ154" s="269">
        <v>6.4449999999999994</v>
      </c>
      <c r="CK154" s="262">
        <f t="shared" si="405"/>
        <v>0.91600206201149359</v>
      </c>
      <c r="CL154" s="195">
        <f t="shared" si="406"/>
        <v>7.1902942306890524E-2</v>
      </c>
      <c r="CM154" s="196">
        <f t="shared" si="407"/>
        <v>5.0397639651689072E-2</v>
      </c>
      <c r="CN154" s="197">
        <f t="shared" si="408"/>
        <v>5.0397639651689072E-2</v>
      </c>
      <c r="CO154" s="197">
        <f t="shared" si="409"/>
        <v>0</v>
      </c>
      <c r="CP154" s="198">
        <f t="shared" si="410"/>
        <v>2.1505588199629062E-2</v>
      </c>
      <c r="CQ154" s="199">
        <f t="shared" si="411"/>
        <v>1.2709772834178831E-2</v>
      </c>
      <c r="CR154" s="199">
        <f t="shared" si="412"/>
        <v>0</v>
      </c>
      <c r="CS154" s="199">
        <f t="shared" si="413"/>
        <v>8.7958153654502311E-3</v>
      </c>
      <c r="CT154" s="254">
        <f t="shared" si="414"/>
        <v>6.1344461190038777E-4</v>
      </c>
      <c r="CW154" s="408"/>
      <c r="CX154" s="132" t="s">
        <v>15</v>
      </c>
      <c r="CY154" s="157"/>
      <c r="CZ154" s="158"/>
      <c r="DA154" s="159"/>
      <c r="DB154" s="160"/>
      <c r="DC154" s="161"/>
      <c r="DD154" s="161"/>
      <c r="DE154" s="162"/>
      <c r="DF154" s="163"/>
      <c r="DG154" s="163"/>
      <c r="DH154" s="163"/>
      <c r="DI154" s="269"/>
      <c r="DJ154" s="262" t="str">
        <f t="shared" si="415"/>
        <v/>
      </c>
      <c r="DK154" s="195" t="str">
        <f t="shared" si="416"/>
        <v/>
      </c>
      <c r="DL154" s="196" t="str">
        <f t="shared" si="417"/>
        <v/>
      </c>
      <c r="DM154" s="197" t="str">
        <f t="shared" si="418"/>
        <v/>
      </c>
      <c r="DN154" s="197" t="str">
        <f t="shared" si="419"/>
        <v/>
      </c>
      <c r="DO154" s="198" t="str">
        <f t="shared" si="420"/>
        <v/>
      </c>
      <c r="DP154" s="199" t="str">
        <f t="shared" si="421"/>
        <v/>
      </c>
      <c r="DQ154" s="199" t="str">
        <f t="shared" si="422"/>
        <v/>
      </c>
      <c r="DR154" s="199" t="str">
        <f t="shared" si="423"/>
        <v/>
      </c>
      <c r="DS154" s="254" t="str">
        <f t="shared" si="424"/>
        <v/>
      </c>
      <c r="DV154" s="408"/>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25"/>
        <v>0.91600206201149359</v>
      </c>
      <c r="EJ154" s="195">
        <f t="shared" si="426"/>
        <v>7.1902942306890524E-2</v>
      </c>
      <c r="EK154" s="196">
        <f t="shared" si="427"/>
        <v>5.0397639651689072E-2</v>
      </c>
      <c r="EL154" s="197">
        <f t="shared" si="428"/>
        <v>5.0397639651689072E-2</v>
      </c>
      <c r="EM154" s="197">
        <f t="shared" si="429"/>
        <v>0</v>
      </c>
      <c r="EN154" s="198">
        <f t="shared" si="430"/>
        <v>2.1505588199629062E-2</v>
      </c>
      <c r="EO154" s="199">
        <f t="shared" si="431"/>
        <v>1.2709772834178831E-2</v>
      </c>
      <c r="EP154" s="199">
        <f t="shared" si="432"/>
        <v>0</v>
      </c>
      <c r="EQ154" s="199">
        <f t="shared" si="433"/>
        <v>8.7958153654502311E-3</v>
      </c>
      <c r="ER154" s="254">
        <f t="shared" si="434"/>
        <v>6.1344461190038777E-4</v>
      </c>
    </row>
    <row r="155" spans="1:148">
      <c r="A155" s="423"/>
      <c r="B155" s="133" t="s">
        <v>16</v>
      </c>
      <c r="C155" s="164">
        <f t="shared" ref="C155:M155" si="435">IF(COUNT(C152:C154)=0,"",SUM(C152:C154))</f>
        <v>4526287.566000104</v>
      </c>
      <c r="D155" s="165">
        <f t="shared" si="435"/>
        <v>4147225.7600001432</v>
      </c>
      <c r="E155" s="166">
        <f t="shared" si="435"/>
        <v>358257.27599999501</v>
      </c>
      <c r="F155" s="167">
        <f t="shared" si="435"/>
        <v>177013.86499999874</v>
      </c>
      <c r="G155" s="168">
        <f t="shared" si="435"/>
        <v>177013.86499999874</v>
      </c>
      <c r="H155" s="168">
        <f t="shared" si="435"/>
        <v>0</v>
      </c>
      <c r="I155" s="169">
        <f t="shared" si="435"/>
        <v>181244.50099999813</v>
      </c>
      <c r="J155" s="170">
        <f t="shared" si="435"/>
        <v>159984.82499999806</v>
      </c>
      <c r="K155" s="170">
        <f t="shared" si="435"/>
        <v>647.62499999999943</v>
      </c>
      <c r="L155" s="170">
        <f t="shared" si="435"/>
        <v>20612.965999999997</v>
      </c>
      <c r="M155" s="270">
        <f t="shared" si="435"/>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423"/>
      <c r="AA155" s="133" t="s">
        <v>16</v>
      </c>
      <c r="AB155" s="164">
        <f t="shared" ref="AB155:AL155" si="436">IF(COUNT(AB152:AB154)=0,"",SUM(AB152:AB154))</f>
        <v>3656138.9290000903</v>
      </c>
      <c r="AC155" s="165">
        <f t="shared" si="436"/>
        <v>3380643.7370000947</v>
      </c>
      <c r="AD155" s="166">
        <f t="shared" si="436"/>
        <v>259893.65599999944</v>
      </c>
      <c r="AE155" s="167">
        <f t="shared" si="436"/>
        <v>114721.03899999999</v>
      </c>
      <c r="AF155" s="168">
        <f t="shared" si="436"/>
        <v>114721.03899999999</v>
      </c>
      <c r="AG155" s="168">
        <f t="shared" si="436"/>
        <v>0</v>
      </c>
      <c r="AH155" s="169">
        <f t="shared" si="436"/>
        <v>145173.09199999884</v>
      </c>
      <c r="AI155" s="170">
        <f t="shared" si="436"/>
        <v>128318.79499999864</v>
      </c>
      <c r="AJ155" s="170">
        <f t="shared" si="436"/>
        <v>647.62499999999943</v>
      </c>
      <c r="AK155" s="170">
        <f t="shared" si="436"/>
        <v>16207.499999999978</v>
      </c>
      <c r="AL155" s="270">
        <f t="shared" si="436"/>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423"/>
      <c r="AZ155" s="133" t="s">
        <v>16</v>
      </c>
      <c r="BA155" s="164">
        <f t="shared" ref="BA155:BK155" si="437">IF(COUNT(BA152:BA154)=0,"",SUM(BA152:BA154))</f>
        <v>870148.63699999452</v>
      </c>
      <c r="BB155" s="165">
        <f t="shared" si="437"/>
        <v>766582.02299999993</v>
      </c>
      <c r="BC155" s="166">
        <f t="shared" si="437"/>
        <v>98363.620000000054</v>
      </c>
      <c r="BD155" s="167">
        <f t="shared" si="437"/>
        <v>62292.826000000059</v>
      </c>
      <c r="BE155" s="168">
        <f t="shared" si="437"/>
        <v>62292.826000000059</v>
      </c>
      <c r="BF155" s="168">
        <f t="shared" si="437"/>
        <v>0</v>
      </c>
      <c r="BG155" s="169">
        <f t="shared" si="437"/>
        <v>36071.409000000109</v>
      </c>
      <c r="BH155" s="170">
        <f t="shared" si="437"/>
        <v>31666.03000000013</v>
      </c>
      <c r="BI155" s="170">
        <f t="shared" si="437"/>
        <v>0</v>
      </c>
      <c r="BJ155" s="170">
        <f t="shared" si="437"/>
        <v>4405.4660000000022</v>
      </c>
      <c r="BK155" s="270">
        <f t="shared" si="437"/>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423"/>
      <c r="BY155" s="133" t="s">
        <v>16</v>
      </c>
      <c r="BZ155" s="164">
        <f t="shared" ref="BZ155:CJ155" si="438">IF(COUNT(BZ152:BZ154)=0,"",SUM(BZ152:BZ154))</f>
        <v>18219.28</v>
      </c>
      <c r="CA155" s="165">
        <f t="shared" si="438"/>
        <v>16628.838000000007</v>
      </c>
      <c r="CB155" s="166">
        <f t="shared" si="438"/>
        <v>1397.126999999999</v>
      </c>
      <c r="CC155" s="167">
        <f t="shared" si="438"/>
        <v>1006.9549999999995</v>
      </c>
      <c r="CD155" s="168">
        <f t="shared" si="438"/>
        <v>1006.9549999999995</v>
      </c>
      <c r="CE155" s="168">
        <f t="shared" si="438"/>
        <v>0</v>
      </c>
      <c r="CF155" s="169">
        <f t="shared" si="438"/>
        <v>390.17400000000004</v>
      </c>
      <c r="CG155" s="170">
        <f t="shared" si="438"/>
        <v>275.24800000000005</v>
      </c>
      <c r="CH155" s="170">
        <f t="shared" si="438"/>
        <v>0</v>
      </c>
      <c r="CI155" s="170">
        <f t="shared" si="438"/>
        <v>114.926</v>
      </c>
      <c r="CJ155" s="270">
        <f t="shared" si="438"/>
        <v>7.1529999999999996</v>
      </c>
      <c r="CK155" s="263">
        <f t="shared" si="405"/>
        <v>0.9127055514817275</v>
      </c>
      <c r="CL155" s="200">
        <f t="shared" si="406"/>
        <v>7.6683985316653519E-2</v>
      </c>
      <c r="CM155" s="201">
        <f t="shared" si="407"/>
        <v>5.5268649474622462E-2</v>
      </c>
      <c r="CN155" s="202">
        <f t="shared" si="408"/>
        <v>5.5268649474622462E-2</v>
      </c>
      <c r="CO155" s="202">
        <f t="shared" si="409"/>
        <v>0</v>
      </c>
      <c r="CP155" s="203">
        <f t="shared" si="410"/>
        <v>2.1415445615853099E-2</v>
      </c>
      <c r="CQ155" s="204">
        <f t="shared" si="411"/>
        <v>1.5107512481283567E-2</v>
      </c>
      <c r="CR155" s="204">
        <f t="shared" si="412"/>
        <v>0</v>
      </c>
      <c r="CS155" s="204">
        <f t="shared" si="413"/>
        <v>6.3079331345695334E-3</v>
      </c>
      <c r="CT155" s="255">
        <f t="shared" si="414"/>
        <v>3.9260607444421516E-4</v>
      </c>
      <c r="CW155" s="408"/>
      <c r="CX155" s="133" t="s">
        <v>16</v>
      </c>
      <c r="CY155" s="164" t="str">
        <f t="shared" ref="CY155:DI155" si="439">IF(COUNT(CY152:CY154)=0,"",SUM(CY152:CY154))</f>
        <v/>
      </c>
      <c r="CZ155" s="165" t="str">
        <f t="shared" si="439"/>
        <v/>
      </c>
      <c r="DA155" s="166" t="str">
        <f t="shared" si="439"/>
        <v/>
      </c>
      <c r="DB155" s="167" t="str">
        <f t="shared" si="439"/>
        <v/>
      </c>
      <c r="DC155" s="168" t="str">
        <f t="shared" si="439"/>
        <v/>
      </c>
      <c r="DD155" s="168" t="str">
        <f t="shared" si="439"/>
        <v/>
      </c>
      <c r="DE155" s="169" t="str">
        <f t="shared" si="439"/>
        <v/>
      </c>
      <c r="DF155" s="170" t="str">
        <f t="shared" si="439"/>
        <v/>
      </c>
      <c r="DG155" s="170" t="str">
        <f t="shared" si="439"/>
        <v/>
      </c>
      <c r="DH155" s="170" t="str">
        <f t="shared" si="439"/>
        <v/>
      </c>
      <c r="DI155" s="270" t="str">
        <f t="shared" si="439"/>
        <v/>
      </c>
      <c r="DJ155" s="263" t="str">
        <f t="shared" si="415"/>
        <v/>
      </c>
      <c r="DK155" s="200" t="str">
        <f t="shared" si="416"/>
        <v/>
      </c>
      <c r="DL155" s="201" t="str">
        <f t="shared" si="417"/>
        <v/>
      </c>
      <c r="DM155" s="202" t="str">
        <f t="shared" si="418"/>
        <v/>
      </c>
      <c r="DN155" s="202" t="str">
        <f t="shared" si="419"/>
        <v/>
      </c>
      <c r="DO155" s="203" t="str">
        <f t="shared" si="420"/>
        <v/>
      </c>
      <c r="DP155" s="204" t="str">
        <f t="shared" si="421"/>
        <v/>
      </c>
      <c r="DQ155" s="204" t="str">
        <f t="shared" si="422"/>
        <v/>
      </c>
      <c r="DR155" s="204" t="str">
        <f t="shared" si="423"/>
        <v/>
      </c>
      <c r="DS155" s="255" t="str">
        <f t="shared" si="424"/>
        <v/>
      </c>
      <c r="DV155" s="408"/>
      <c r="DW155" s="133" t="s">
        <v>16</v>
      </c>
      <c r="DX155" s="164">
        <f t="shared" ref="DX155:EH155" si="440">IF(COUNT(DX152:DX154)=0,"",SUM(DX152:DX154))</f>
        <v>18219.28</v>
      </c>
      <c r="DY155" s="165">
        <f t="shared" si="440"/>
        <v>16628.838000000007</v>
      </c>
      <c r="DZ155" s="166">
        <f t="shared" si="440"/>
        <v>1397.126999999999</v>
      </c>
      <c r="EA155" s="167">
        <f t="shared" si="440"/>
        <v>1006.9549999999995</v>
      </c>
      <c r="EB155" s="168">
        <f t="shared" si="440"/>
        <v>1006.9549999999995</v>
      </c>
      <c r="EC155" s="168">
        <f t="shared" si="440"/>
        <v>0</v>
      </c>
      <c r="ED155" s="169">
        <f t="shared" si="440"/>
        <v>390.17400000000004</v>
      </c>
      <c r="EE155" s="170">
        <f t="shared" si="440"/>
        <v>275.24800000000005</v>
      </c>
      <c r="EF155" s="170">
        <f t="shared" si="440"/>
        <v>0</v>
      </c>
      <c r="EG155" s="170">
        <f t="shared" si="440"/>
        <v>114.926</v>
      </c>
      <c r="EH155" s="270">
        <f t="shared" si="440"/>
        <v>7.1529999999999996</v>
      </c>
      <c r="EI155" s="263">
        <f t="shared" si="425"/>
        <v>0.9127055514817275</v>
      </c>
      <c r="EJ155" s="200">
        <f t="shared" si="426"/>
        <v>7.6683985316653519E-2</v>
      </c>
      <c r="EK155" s="201">
        <f t="shared" si="427"/>
        <v>5.5268649474622462E-2</v>
      </c>
      <c r="EL155" s="202">
        <f t="shared" si="428"/>
        <v>5.5268649474622462E-2</v>
      </c>
      <c r="EM155" s="202">
        <f t="shared" si="429"/>
        <v>0</v>
      </c>
      <c r="EN155" s="203">
        <f t="shared" si="430"/>
        <v>2.1415445615853099E-2</v>
      </c>
      <c r="EO155" s="204">
        <f t="shared" si="431"/>
        <v>1.5107512481283567E-2</v>
      </c>
      <c r="EP155" s="204">
        <f t="shared" si="432"/>
        <v>0</v>
      </c>
      <c r="EQ155" s="204">
        <f t="shared" si="433"/>
        <v>6.3079331345695334E-3</v>
      </c>
      <c r="ER155" s="255">
        <f t="shared" si="434"/>
        <v>3.9260607444421516E-4</v>
      </c>
    </row>
    <row r="156" spans="1:148">
      <c r="A156" s="423"/>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423"/>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423"/>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423"/>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408"/>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6"/>
        <v>1.3149489530311297E-3</v>
      </c>
      <c r="DL156" s="206">
        <f t="shared" si="417"/>
        <v>0</v>
      </c>
      <c r="DM156" s="207">
        <f t="shared" si="418"/>
        <v>0</v>
      </c>
      <c r="DN156" s="207">
        <f t="shared" si="419"/>
        <v>0</v>
      </c>
      <c r="DO156" s="208">
        <f t="shared" si="420"/>
        <v>1.3149489530311297E-3</v>
      </c>
      <c r="DP156" s="209">
        <f t="shared" si="421"/>
        <v>1.2315914116269656E-3</v>
      </c>
      <c r="DQ156" s="209">
        <f t="shared" si="422"/>
        <v>0</v>
      </c>
      <c r="DR156" s="209">
        <f t="shared" si="423"/>
        <v>8.3357541404164212E-5</v>
      </c>
      <c r="DS156" s="256">
        <f t="shared" si="424"/>
        <v>0</v>
      </c>
      <c r="DV156" s="408"/>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25"/>
        <v>0.89275781397589604</v>
      </c>
      <c r="EJ156" s="205">
        <f t="shared" si="426"/>
        <v>9.2857255692813057E-2</v>
      </c>
      <c r="EK156" s="206">
        <f t="shared" si="427"/>
        <v>8.1946149273513555E-2</v>
      </c>
      <c r="EL156" s="207">
        <f t="shared" si="428"/>
        <v>8.1946149273513555E-2</v>
      </c>
      <c r="EM156" s="207">
        <f t="shared" si="429"/>
        <v>0</v>
      </c>
      <c r="EN156" s="208">
        <f t="shared" si="430"/>
        <v>1.0912837596730257E-2</v>
      </c>
      <c r="EO156" s="209">
        <f t="shared" si="431"/>
        <v>1.0912837596730257E-2</v>
      </c>
      <c r="EP156" s="209">
        <f t="shared" si="432"/>
        <v>0</v>
      </c>
      <c r="EQ156" s="209">
        <f t="shared" si="433"/>
        <v>0</v>
      </c>
      <c r="ER156" s="256">
        <f t="shared" si="434"/>
        <v>9.7126267104662557E-4</v>
      </c>
    </row>
    <row r="157" spans="1:148">
      <c r="A157" s="423"/>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423"/>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423"/>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423"/>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408"/>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6"/>
        <v>4.5924878123357271E-2</v>
      </c>
      <c r="DL157" s="191">
        <f t="shared" si="417"/>
        <v>4.5876592713487992E-2</v>
      </c>
      <c r="DM157" s="192">
        <f t="shared" si="418"/>
        <v>4.5876592713487992E-2</v>
      </c>
      <c r="DN157" s="192">
        <f t="shared" si="419"/>
        <v>0</v>
      </c>
      <c r="DO157" s="193">
        <f t="shared" si="420"/>
        <v>4.8285409869277037E-5</v>
      </c>
      <c r="DP157" s="194">
        <f t="shared" si="421"/>
        <v>4.8285409869277037E-5</v>
      </c>
      <c r="DQ157" s="194">
        <f t="shared" si="422"/>
        <v>0</v>
      </c>
      <c r="DR157" s="194">
        <f t="shared" si="423"/>
        <v>0</v>
      </c>
      <c r="DS157" s="253">
        <f t="shared" si="424"/>
        <v>7.6320239807253873E-4</v>
      </c>
      <c r="DV157" s="408"/>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25"/>
        <v>0.98068856181783848</v>
      </c>
      <c r="EJ157" s="190">
        <f t="shared" si="426"/>
        <v>1.7788494875221071E-2</v>
      </c>
      <c r="EK157" s="191">
        <f t="shared" si="427"/>
        <v>1.7141653621482133E-2</v>
      </c>
      <c r="EL157" s="192">
        <f t="shared" si="428"/>
        <v>1.7141653621482133E-2</v>
      </c>
      <c r="EM157" s="192">
        <f t="shared" si="429"/>
        <v>0</v>
      </c>
      <c r="EN157" s="193">
        <f t="shared" si="430"/>
        <v>6.4688930672562666E-4</v>
      </c>
      <c r="EO157" s="194">
        <f t="shared" si="431"/>
        <v>6.4688930672562666E-4</v>
      </c>
      <c r="EP157" s="194">
        <f t="shared" si="432"/>
        <v>0</v>
      </c>
      <c r="EQ157" s="194">
        <f t="shared" si="433"/>
        <v>0</v>
      </c>
      <c r="ER157" s="253">
        <f t="shared" si="434"/>
        <v>3.9220847730608876E-4</v>
      </c>
    </row>
    <row r="158" spans="1:148">
      <c r="A158" s="423"/>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423"/>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423"/>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423"/>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408"/>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6"/>
        <v>0.13299525232827725</v>
      </c>
      <c r="DL158" s="196">
        <f t="shared" si="417"/>
        <v>0.13194297832170782</v>
      </c>
      <c r="DM158" s="197">
        <f t="shared" si="418"/>
        <v>0.13194297832170782</v>
      </c>
      <c r="DN158" s="197">
        <f t="shared" si="419"/>
        <v>0</v>
      </c>
      <c r="DO158" s="198">
        <f t="shared" si="420"/>
        <v>1.052274006569367E-3</v>
      </c>
      <c r="DP158" s="199">
        <f t="shared" si="421"/>
        <v>1.0473342039644276E-3</v>
      </c>
      <c r="DQ158" s="199">
        <f t="shared" si="422"/>
        <v>0</v>
      </c>
      <c r="DR158" s="199">
        <f t="shared" si="423"/>
        <v>4.9398026049391929E-6</v>
      </c>
      <c r="DS158" s="254">
        <f t="shared" si="424"/>
        <v>4.3566314640783171E-5</v>
      </c>
      <c r="DV158" s="408"/>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25"/>
        <v>0.98220971252380007</v>
      </c>
      <c r="EJ158" s="195">
        <f t="shared" si="426"/>
        <v>1.4352278462042557E-2</v>
      </c>
      <c r="EK158" s="196">
        <f t="shared" si="427"/>
        <v>1.3109982032592555E-2</v>
      </c>
      <c r="EL158" s="197">
        <f t="shared" si="428"/>
        <v>1.3109982032592555E-2</v>
      </c>
      <c r="EM158" s="197">
        <f t="shared" si="429"/>
        <v>0</v>
      </c>
      <c r="EN158" s="198">
        <f t="shared" si="430"/>
        <v>1.242296429450007E-3</v>
      </c>
      <c r="EO158" s="199">
        <f t="shared" si="431"/>
        <v>1.242296429450007E-3</v>
      </c>
      <c r="EP158" s="199">
        <f t="shared" si="432"/>
        <v>0</v>
      </c>
      <c r="EQ158" s="199">
        <f t="shared" si="433"/>
        <v>0</v>
      </c>
      <c r="ER158" s="254">
        <f t="shared" si="434"/>
        <v>2.7357870511085809E-3</v>
      </c>
    </row>
    <row r="159" spans="1:148">
      <c r="A159" s="423"/>
      <c r="B159" s="133" t="s">
        <v>20</v>
      </c>
      <c r="C159" s="164">
        <f t="shared" ref="C159:M159" si="441">IF(COUNT(C156:C158)=0,"",SUM(C156:C158))</f>
        <v>2567396.0380000779</v>
      </c>
      <c r="D159" s="165">
        <f t="shared" si="441"/>
        <v>2422342.3570000501</v>
      </c>
      <c r="E159" s="166">
        <f t="shared" si="441"/>
        <v>135078.39199999993</v>
      </c>
      <c r="F159" s="167">
        <f t="shared" si="441"/>
        <v>91053.914000000077</v>
      </c>
      <c r="G159" s="168">
        <f t="shared" si="441"/>
        <v>91052.285000000091</v>
      </c>
      <c r="H159" s="168">
        <f t="shared" si="441"/>
        <v>1.629</v>
      </c>
      <c r="I159" s="169">
        <f t="shared" si="441"/>
        <v>44024.82900000002</v>
      </c>
      <c r="J159" s="170">
        <f t="shared" si="441"/>
        <v>41997.562000000289</v>
      </c>
      <c r="K159" s="170">
        <f t="shared" si="441"/>
        <v>162.89000000000001</v>
      </c>
      <c r="L159" s="170">
        <f t="shared" si="441"/>
        <v>1864.3799999999935</v>
      </c>
      <c r="M159" s="270">
        <f t="shared" si="441"/>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423"/>
      <c r="AA159" s="133" t="s">
        <v>20</v>
      </c>
      <c r="AB159" s="164">
        <f t="shared" ref="AB159:AL159" si="442">IF(COUNT(AB156:AB158)=0,"",SUM(AB156:AB158))</f>
        <v>2114937.8760000234</v>
      </c>
      <c r="AC159" s="165">
        <f t="shared" si="442"/>
        <v>2014789.97000001</v>
      </c>
      <c r="AD159" s="166">
        <f t="shared" si="442"/>
        <v>93630.800999999541</v>
      </c>
      <c r="AE159" s="167">
        <f t="shared" si="442"/>
        <v>60411.347000000234</v>
      </c>
      <c r="AF159" s="168">
        <f t="shared" si="442"/>
        <v>60411.347000000234</v>
      </c>
      <c r="AG159" s="168">
        <f t="shared" si="442"/>
        <v>0</v>
      </c>
      <c r="AH159" s="169">
        <f t="shared" si="442"/>
        <v>33219.62700000035</v>
      </c>
      <c r="AI159" s="170">
        <f t="shared" si="442"/>
        <v>31192.360000000357</v>
      </c>
      <c r="AJ159" s="170">
        <f t="shared" si="442"/>
        <v>162.89000000000001</v>
      </c>
      <c r="AK159" s="170">
        <f t="shared" si="442"/>
        <v>1864.3799999999935</v>
      </c>
      <c r="AL159" s="270">
        <f t="shared" si="442"/>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423"/>
      <c r="AZ159" s="133" t="s">
        <v>20</v>
      </c>
      <c r="BA159" s="164">
        <f t="shared" ref="BA159:BK159" si="443">IF(COUNT(BA156:BA158)=0,"",SUM(BA156:BA158))</f>
        <v>452458.16199999407</v>
      </c>
      <c r="BB159" s="165">
        <f t="shared" si="443"/>
        <v>407552.38699999225</v>
      </c>
      <c r="BC159" s="166">
        <f t="shared" si="443"/>
        <v>41447.591000000153</v>
      </c>
      <c r="BD159" s="167">
        <f t="shared" si="443"/>
        <v>30642.567000000112</v>
      </c>
      <c r="BE159" s="168">
        <f t="shared" si="443"/>
        <v>30640.938000000107</v>
      </c>
      <c r="BF159" s="168">
        <f t="shared" si="443"/>
        <v>1.629</v>
      </c>
      <c r="BG159" s="169">
        <f t="shared" si="443"/>
        <v>10805.202000000045</v>
      </c>
      <c r="BH159" s="170">
        <f t="shared" si="443"/>
        <v>10805.202000000045</v>
      </c>
      <c r="BI159" s="170">
        <f t="shared" si="443"/>
        <v>0</v>
      </c>
      <c r="BJ159" s="170">
        <f t="shared" si="443"/>
        <v>0</v>
      </c>
      <c r="BK159" s="270">
        <f t="shared" si="443"/>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423"/>
      <c r="BY159" s="133" t="s">
        <v>20</v>
      </c>
      <c r="BZ159" s="164">
        <f t="shared" ref="BZ159:CJ159" si="444">IF(COUNT(BZ156:BZ158)=0,"",SUM(BZ156:BZ158))</f>
        <v>225587.61499999615</v>
      </c>
      <c r="CA159" s="165">
        <f t="shared" si="444"/>
        <v>210360.48799999646</v>
      </c>
      <c r="CB159" s="166">
        <f t="shared" si="444"/>
        <v>14649.420999999991</v>
      </c>
      <c r="CC159" s="167">
        <f t="shared" si="444"/>
        <v>14335.658999999989</v>
      </c>
      <c r="CD159" s="168">
        <f t="shared" si="444"/>
        <v>14335.658999999989</v>
      </c>
      <c r="CE159" s="168">
        <f t="shared" si="444"/>
        <v>0</v>
      </c>
      <c r="CF159" s="169">
        <f t="shared" si="444"/>
        <v>313.78699999999992</v>
      </c>
      <c r="CG159" s="170">
        <f t="shared" si="444"/>
        <v>310.73599999999988</v>
      </c>
      <c r="CH159" s="170">
        <f t="shared" si="444"/>
        <v>0</v>
      </c>
      <c r="CI159" s="170">
        <f t="shared" si="444"/>
        <v>3.0510000000000002</v>
      </c>
      <c r="CJ159" s="270">
        <f t="shared" si="444"/>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408"/>
      <c r="CX159" s="133" t="s">
        <v>20</v>
      </c>
      <c r="CY159" s="164">
        <f t="shared" ref="CY159:DI159" si="445">IF(COUNT(CY156:CY158)=0,"",SUM(CY156:CY158))</f>
        <v>169340.90599999658</v>
      </c>
      <c r="CZ159" s="165">
        <f t="shared" si="445"/>
        <v>156386.18699999599</v>
      </c>
      <c r="DA159" s="166">
        <f t="shared" si="445"/>
        <v>12682.298000000003</v>
      </c>
      <c r="DB159" s="167">
        <f t="shared" si="445"/>
        <v>12560.062</v>
      </c>
      <c r="DC159" s="168">
        <f t="shared" si="445"/>
        <v>12560.062</v>
      </c>
      <c r="DD159" s="168">
        <f t="shared" si="445"/>
        <v>0</v>
      </c>
      <c r="DE159" s="169">
        <f t="shared" si="445"/>
        <v>122.23600000000003</v>
      </c>
      <c r="DF159" s="170">
        <f t="shared" si="445"/>
        <v>119.18500000000003</v>
      </c>
      <c r="DG159" s="170">
        <f t="shared" si="445"/>
        <v>0</v>
      </c>
      <c r="DH159" s="170">
        <f t="shared" si="445"/>
        <v>3.0510000000000002</v>
      </c>
      <c r="DI159" s="270">
        <f t="shared" si="445"/>
        <v>52.158000000000001</v>
      </c>
      <c r="DJ159" s="263">
        <f t="shared" si="415"/>
        <v>0.92349917509003487</v>
      </c>
      <c r="DK159" s="200">
        <f t="shared" si="416"/>
        <v>7.4892111419318008E-2</v>
      </c>
      <c r="DL159" s="201">
        <f t="shared" si="417"/>
        <v>7.4170277558336994E-2</v>
      </c>
      <c r="DM159" s="202">
        <f t="shared" si="418"/>
        <v>7.4170277558336994E-2</v>
      </c>
      <c r="DN159" s="202">
        <f t="shared" si="419"/>
        <v>0</v>
      </c>
      <c r="DO159" s="203">
        <f t="shared" si="420"/>
        <v>7.2183386098101127E-4</v>
      </c>
      <c r="DP159" s="204">
        <f t="shared" si="421"/>
        <v>7.0381695017034118E-4</v>
      </c>
      <c r="DQ159" s="204">
        <f t="shared" si="422"/>
        <v>0</v>
      </c>
      <c r="DR159" s="204">
        <f t="shared" si="423"/>
        <v>1.8016910810670054E-5</v>
      </c>
      <c r="DS159" s="255">
        <f t="shared" si="424"/>
        <v>3.0800591086952762E-4</v>
      </c>
      <c r="DV159" s="408"/>
      <c r="DW159" s="133" t="s">
        <v>20</v>
      </c>
      <c r="DX159" s="164">
        <f t="shared" ref="DX159:EH159" si="446">IF(COUNT(DX156:DX158)=0,"",SUM(DX156:DX158))</f>
        <v>56246.709000000221</v>
      </c>
      <c r="DY159" s="165">
        <f t="shared" si="446"/>
        <v>53974.301000000254</v>
      </c>
      <c r="DZ159" s="166">
        <f t="shared" si="446"/>
        <v>1967.1229999999985</v>
      </c>
      <c r="EA159" s="167">
        <f t="shared" si="446"/>
        <v>1775.5969999999988</v>
      </c>
      <c r="EB159" s="168">
        <f t="shared" si="446"/>
        <v>1775.5969999999988</v>
      </c>
      <c r="EC159" s="168">
        <f t="shared" si="446"/>
        <v>0</v>
      </c>
      <c r="ED159" s="169">
        <f t="shared" si="446"/>
        <v>191.55099999999993</v>
      </c>
      <c r="EE159" s="170">
        <f t="shared" si="446"/>
        <v>191.55099999999993</v>
      </c>
      <c r="EF159" s="170">
        <f t="shared" si="446"/>
        <v>0</v>
      </c>
      <c r="EG159" s="170">
        <f t="shared" si="446"/>
        <v>0</v>
      </c>
      <c r="EH159" s="270">
        <f t="shared" si="446"/>
        <v>80.646000000000001</v>
      </c>
      <c r="EI159" s="263">
        <f t="shared" si="425"/>
        <v>0.95959927184362093</v>
      </c>
      <c r="EJ159" s="200">
        <f t="shared" si="426"/>
        <v>3.4973121716329943E-2</v>
      </c>
      <c r="EK159" s="201">
        <f t="shared" si="427"/>
        <v>3.1568015828268139E-2</v>
      </c>
      <c r="EL159" s="202">
        <f t="shared" si="428"/>
        <v>3.1568015828268139E-2</v>
      </c>
      <c r="EM159" s="202">
        <f t="shared" si="429"/>
        <v>0</v>
      </c>
      <c r="EN159" s="203">
        <f t="shared" si="430"/>
        <v>3.4055503585107383E-3</v>
      </c>
      <c r="EO159" s="204">
        <f t="shared" si="431"/>
        <v>3.4055503585107383E-3</v>
      </c>
      <c r="EP159" s="204">
        <f t="shared" si="432"/>
        <v>0</v>
      </c>
      <c r="EQ159" s="204">
        <f t="shared" si="433"/>
        <v>0</v>
      </c>
      <c r="ER159" s="255">
        <f t="shared" si="434"/>
        <v>1.4337905529726136E-3</v>
      </c>
    </row>
    <row r="160" spans="1:148">
      <c r="A160" s="423"/>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423"/>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423"/>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423"/>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408"/>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6"/>
        <v>0.10464363620326723</v>
      </c>
      <c r="DL160" s="206">
        <f t="shared" si="417"/>
        <v>6.4969210096413127E-2</v>
      </c>
      <c r="DM160" s="207">
        <f t="shared" si="418"/>
        <v>6.4969210096413127E-2</v>
      </c>
      <c r="DN160" s="207">
        <f t="shared" si="419"/>
        <v>0</v>
      </c>
      <c r="DO160" s="208">
        <f t="shared" si="420"/>
        <v>3.9674333584481254E-2</v>
      </c>
      <c r="DP160" s="209">
        <f t="shared" si="421"/>
        <v>3.8747752862874574E-2</v>
      </c>
      <c r="DQ160" s="209">
        <f t="shared" si="422"/>
        <v>0</v>
      </c>
      <c r="DR160" s="209">
        <f t="shared" si="423"/>
        <v>9.2661156239757592E-4</v>
      </c>
      <c r="DS160" s="256">
        <f t="shared" si="424"/>
        <v>1.8064993265913795E-4</v>
      </c>
      <c r="DV160" s="408"/>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25"/>
        <v>0.85158912760633043</v>
      </c>
      <c r="EJ160" s="205">
        <f t="shared" si="426"/>
        <v>0.14486742060413796</v>
      </c>
      <c r="EK160" s="206">
        <f t="shared" si="427"/>
        <v>0.11048017345938578</v>
      </c>
      <c r="EL160" s="207">
        <f t="shared" si="428"/>
        <v>0.11048017345938578</v>
      </c>
      <c r="EM160" s="207">
        <f t="shared" si="429"/>
        <v>0</v>
      </c>
      <c r="EN160" s="208">
        <f t="shared" si="430"/>
        <v>3.4389044725855009E-2</v>
      </c>
      <c r="EO160" s="209">
        <f t="shared" si="431"/>
        <v>3.4389044725855009E-2</v>
      </c>
      <c r="EP160" s="209">
        <f t="shared" si="432"/>
        <v>0</v>
      </c>
      <c r="EQ160" s="209">
        <f t="shared" si="433"/>
        <v>0</v>
      </c>
      <c r="ER160" s="256">
        <f t="shared" si="434"/>
        <v>0</v>
      </c>
    </row>
    <row r="161" spans="1:148">
      <c r="A161" s="423"/>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423"/>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423"/>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423"/>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408"/>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6"/>
        <v>0.116904101559061</v>
      </c>
      <c r="DL161" s="191">
        <f t="shared" si="417"/>
        <v>9.3481016864426614E-2</v>
      </c>
      <c r="DM161" s="192">
        <f t="shared" si="418"/>
        <v>9.3481016864426614E-2</v>
      </c>
      <c r="DN161" s="192">
        <f t="shared" si="419"/>
        <v>0</v>
      </c>
      <c r="DO161" s="193">
        <f t="shared" si="420"/>
        <v>2.3423068890138558E-2</v>
      </c>
      <c r="DP161" s="194">
        <f t="shared" si="421"/>
        <v>2.2990231162088565E-2</v>
      </c>
      <c r="DQ161" s="194">
        <f t="shared" si="422"/>
        <v>3.6304507434317218E-4</v>
      </c>
      <c r="DR161" s="194">
        <f t="shared" si="423"/>
        <v>6.9792653706823751E-5</v>
      </c>
      <c r="DS161" s="253">
        <f t="shared" si="424"/>
        <v>1.1436291247462573E-3</v>
      </c>
      <c r="DV161" s="408"/>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25"/>
        <v>0.88920908638848495</v>
      </c>
      <c r="EJ161" s="190">
        <f t="shared" si="426"/>
        <v>0.10477754548457643</v>
      </c>
      <c r="EK161" s="191">
        <f t="shared" si="427"/>
        <v>8.3545405641249681E-2</v>
      </c>
      <c r="EL161" s="192">
        <f t="shared" si="428"/>
        <v>8.3545405641249681E-2</v>
      </c>
      <c r="EM161" s="192">
        <f t="shared" si="429"/>
        <v>0</v>
      </c>
      <c r="EN161" s="193">
        <f t="shared" si="430"/>
        <v>2.1232904967780929E-2</v>
      </c>
      <c r="EO161" s="194">
        <f t="shared" si="431"/>
        <v>2.1232904967780929E-2</v>
      </c>
      <c r="EP161" s="194">
        <f t="shared" si="432"/>
        <v>0</v>
      </c>
      <c r="EQ161" s="194">
        <f t="shared" si="433"/>
        <v>0</v>
      </c>
      <c r="ER161" s="253">
        <f t="shared" si="434"/>
        <v>2.7155542086531394E-4</v>
      </c>
    </row>
    <row r="162" spans="1:148">
      <c r="A162" s="423"/>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423"/>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423"/>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423"/>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408"/>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6"/>
        <v>0.1494909600917034</v>
      </c>
      <c r="DL162" s="196">
        <f t="shared" si="417"/>
        <v>0.10931784466424938</v>
      </c>
      <c r="DM162" s="197">
        <f t="shared" si="418"/>
        <v>0.10931617526536758</v>
      </c>
      <c r="DN162" s="197">
        <f t="shared" si="419"/>
        <v>1.6693988818201703E-6</v>
      </c>
      <c r="DO162" s="198">
        <f t="shared" si="420"/>
        <v>4.0173136037316405E-2</v>
      </c>
      <c r="DP162" s="199">
        <f t="shared" si="421"/>
        <v>3.8443082329456771E-2</v>
      </c>
      <c r="DQ162" s="199">
        <f t="shared" si="422"/>
        <v>0</v>
      </c>
      <c r="DR162" s="199">
        <f t="shared" si="423"/>
        <v>1.7300537078596364E-3</v>
      </c>
      <c r="DS162" s="254">
        <f t="shared" si="424"/>
        <v>5.4936413524036259E-3</v>
      </c>
      <c r="DV162" s="408"/>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25"/>
        <v>0.8589173418845738</v>
      </c>
      <c r="EJ162" s="195">
        <f t="shared" si="426"/>
        <v>0.13698734774431826</v>
      </c>
      <c r="EK162" s="196">
        <f t="shared" si="427"/>
        <v>0.12939009478851055</v>
      </c>
      <c r="EL162" s="197">
        <f t="shared" si="428"/>
        <v>0.12939009478851055</v>
      </c>
      <c r="EM162" s="197">
        <f t="shared" si="429"/>
        <v>0</v>
      </c>
      <c r="EN162" s="198">
        <f t="shared" si="430"/>
        <v>7.5979843047637085E-3</v>
      </c>
      <c r="EO162" s="199">
        <f t="shared" si="431"/>
        <v>7.5979843047637085E-3</v>
      </c>
      <c r="EP162" s="199">
        <f t="shared" si="432"/>
        <v>0</v>
      </c>
      <c r="EQ162" s="199">
        <f t="shared" si="433"/>
        <v>0</v>
      </c>
      <c r="ER162" s="254">
        <f t="shared" si="434"/>
        <v>0</v>
      </c>
    </row>
    <row r="163" spans="1:148">
      <c r="A163" s="423"/>
      <c r="B163" s="133" t="s">
        <v>24</v>
      </c>
      <c r="C163" s="164">
        <f t="shared" ref="C163:M163" si="447">IF(COUNT(C160:C162)=0,"",SUM(C160:C162))</f>
        <v>3514305.180000023</v>
      </c>
      <c r="D163" s="165">
        <f t="shared" si="447"/>
        <v>3043788.9780000951</v>
      </c>
      <c r="E163" s="166">
        <f t="shared" si="447"/>
        <v>446462.44399999699</v>
      </c>
      <c r="F163" s="167">
        <f t="shared" si="447"/>
        <v>305937.71800000017</v>
      </c>
      <c r="G163" s="168">
        <f t="shared" si="447"/>
        <v>305936.11799999973</v>
      </c>
      <c r="H163" s="168">
        <f t="shared" si="447"/>
        <v>1.6</v>
      </c>
      <c r="I163" s="169">
        <f t="shared" si="447"/>
        <v>140526.21299999909</v>
      </c>
      <c r="J163" s="170">
        <f t="shared" si="447"/>
        <v>139730.92999999929</v>
      </c>
      <c r="K163" s="170">
        <f t="shared" si="447"/>
        <v>7.3690000000000007</v>
      </c>
      <c r="L163" s="170">
        <f t="shared" si="447"/>
        <v>787.96099999999956</v>
      </c>
      <c r="M163" s="270">
        <f t="shared" si="447"/>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423"/>
      <c r="AA163" s="133" t="s">
        <v>24</v>
      </c>
      <c r="AB163" s="164">
        <f t="shared" ref="AB163:AL163" si="448">IF(COUNT(AB160:AB162)=0,"",SUM(AB160:AB162))</f>
        <v>2874262.4140000632</v>
      </c>
      <c r="AC163" s="165">
        <f t="shared" si="448"/>
        <v>2567330.6199999992</v>
      </c>
      <c r="AD163" s="166">
        <f t="shared" si="448"/>
        <v>291177.2319999974</v>
      </c>
      <c r="AE163" s="167">
        <f t="shared" si="448"/>
        <v>173429.27299999894</v>
      </c>
      <c r="AF163" s="168">
        <f t="shared" si="448"/>
        <v>173427.86499999894</v>
      </c>
      <c r="AG163" s="168">
        <f t="shared" si="448"/>
        <v>1.4079999999999999</v>
      </c>
      <c r="AH163" s="169">
        <f t="shared" si="448"/>
        <v>117748.58599999943</v>
      </c>
      <c r="AI163" s="170">
        <f t="shared" si="448"/>
        <v>116955.46199999962</v>
      </c>
      <c r="AJ163" s="170">
        <f t="shared" si="448"/>
        <v>7.2860000000000005</v>
      </c>
      <c r="AK163" s="170">
        <f t="shared" si="448"/>
        <v>785.88499999999965</v>
      </c>
      <c r="AL163" s="270">
        <f t="shared" si="448"/>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423"/>
      <c r="AZ163" s="133" t="s">
        <v>24</v>
      </c>
      <c r="BA163" s="164">
        <f t="shared" ref="BA163:BK163" si="449">IF(COUNT(BA160:BA162)=0,"",SUM(BA160:BA162))</f>
        <v>640042.76599998737</v>
      </c>
      <c r="BB163" s="165">
        <f t="shared" si="449"/>
        <v>476458.35799999919</v>
      </c>
      <c r="BC163" s="166">
        <f t="shared" si="449"/>
        <v>155285.21199999849</v>
      </c>
      <c r="BD163" s="167">
        <f t="shared" si="449"/>
        <v>132508.44499999905</v>
      </c>
      <c r="BE163" s="168">
        <f t="shared" si="449"/>
        <v>132508.25299999956</v>
      </c>
      <c r="BF163" s="168">
        <f t="shared" si="449"/>
        <v>0.19200000000000014</v>
      </c>
      <c r="BG163" s="169">
        <f t="shared" si="449"/>
        <v>22777.627000000146</v>
      </c>
      <c r="BH163" s="170">
        <f t="shared" si="449"/>
        <v>22775.46800000015</v>
      </c>
      <c r="BI163" s="170">
        <f t="shared" si="449"/>
        <v>8.3000000000000004E-2</v>
      </c>
      <c r="BJ163" s="170">
        <f t="shared" si="449"/>
        <v>2.0760000000000001</v>
      </c>
      <c r="BK163" s="270">
        <f t="shared" si="449"/>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423"/>
      <c r="BY163" s="133" t="s">
        <v>24</v>
      </c>
      <c r="BZ163" s="164">
        <f t="shared" ref="BZ163:CJ163" si="450">IF(COUNT(BZ160:BZ162)=0,"",SUM(BZ160:BZ162))</f>
        <v>221321.61799999728</v>
      </c>
      <c r="CA163" s="165">
        <f t="shared" si="450"/>
        <v>192799.4209999959</v>
      </c>
      <c r="CB163" s="166">
        <f t="shared" si="450"/>
        <v>27183.091000000095</v>
      </c>
      <c r="CC163" s="167">
        <f t="shared" si="450"/>
        <v>20178.583999999995</v>
      </c>
      <c r="CD163" s="168">
        <f t="shared" si="450"/>
        <v>20178.502999999997</v>
      </c>
      <c r="CE163" s="168">
        <f t="shared" si="450"/>
        <v>8.0999999999999989E-2</v>
      </c>
      <c r="CF163" s="169">
        <f t="shared" si="450"/>
        <v>7004.5519999999997</v>
      </c>
      <c r="CG163" s="170">
        <f t="shared" si="450"/>
        <v>6833.134</v>
      </c>
      <c r="CH163" s="170">
        <f t="shared" si="450"/>
        <v>22.971</v>
      </c>
      <c r="CI163" s="170">
        <f t="shared" si="450"/>
        <v>148.44899999999998</v>
      </c>
      <c r="CJ163" s="270">
        <f t="shared" si="450"/>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408"/>
      <c r="CX163" s="133" t="s">
        <v>24</v>
      </c>
      <c r="CY163" s="164">
        <f t="shared" ref="CY163:DI163" si="451">IF(COUNT(CY160:CY162)=0,"",SUM(CY160:CY162))</f>
        <v>176642.77399999581</v>
      </c>
      <c r="CZ163" s="165">
        <f t="shared" si="451"/>
        <v>154071.20099999759</v>
      </c>
      <c r="DA163" s="166">
        <f t="shared" si="451"/>
        <v>21436.313000000006</v>
      </c>
      <c r="DB163" s="167">
        <f t="shared" si="451"/>
        <v>15432.18899999998</v>
      </c>
      <c r="DC163" s="168">
        <f t="shared" si="451"/>
        <v>15432.107999999982</v>
      </c>
      <c r="DD163" s="168">
        <f t="shared" si="451"/>
        <v>8.0999999999999989E-2</v>
      </c>
      <c r="DE163" s="169">
        <f t="shared" si="451"/>
        <v>6004.1179999999995</v>
      </c>
      <c r="DF163" s="170">
        <f t="shared" si="451"/>
        <v>5832.7</v>
      </c>
      <c r="DG163" s="170">
        <f t="shared" si="451"/>
        <v>22.971</v>
      </c>
      <c r="DH163" s="170">
        <f t="shared" si="451"/>
        <v>148.44899999999998</v>
      </c>
      <c r="DI163" s="270">
        <f t="shared" si="451"/>
        <v>350.63</v>
      </c>
      <c r="DJ163" s="263">
        <f t="shared" si="415"/>
        <v>0.87221909796322172</v>
      </c>
      <c r="DK163" s="200">
        <f t="shared" si="416"/>
        <v>0.12135403285729941</v>
      </c>
      <c r="DL163" s="201">
        <f t="shared" si="417"/>
        <v>8.7363828423575068E-2</v>
      </c>
      <c r="DM163" s="202">
        <f t="shared" si="418"/>
        <v>8.736336987099369E-2</v>
      </c>
      <c r="DN163" s="202">
        <f t="shared" si="419"/>
        <v>4.5855258138100747E-7</v>
      </c>
      <c r="DO163" s="203">
        <f t="shared" si="420"/>
        <v>3.3990170466866317E-2</v>
      </c>
      <c r="DP163" s="204">
        <f t="shared" si="421"/>
        <v>3.3019748659518552E-2</v>
      </c>
      <c r="DQ163" s="204">
        <f t="shared" si="422"/>
        <v>1.3004211539386571E-4</v>
      </c>
      <c r="DR163" s="204">
        <f t="shared" si="423"/>
        <v>8.4039101423986635E-4</v>
      </c>
      <c r="DS163" s="255">
        <f t="shared" si="424"/>
        <v>1.9849665630817612E-3</v>
      </c>
      <c r="DV163" s="408"/>
      <c r="DW163" s="133" t="s">
        <v>24</v>
      </c>
      <c r="DX163" s="164">
        <f t="shared" ref="DX163:EH163" si="452">IF(COUNT(DX160:DX162)=0,"",SUM(DX160:DX162))</f>
        <v>44678.84400000023</v>
      </c>
      <c r="DY163" s="165">
        <f t="shared" si="452"/>
        <v>38728.22000000011</v>
      </c>
      <c r="DZ163" s="166">
        <f t="shared" si="452"/>
        <v>5746.7779999999948</v>
      </c>
      <c r="EA163" s="167">
        <f t="shared" si="452"/>
        <v>4746.3949999999913</v>
      </c>
      <c r="EB163" s="168">
        <f t="shared" si="452"/>
        <v>4746.3949999999913</v>
      </c>
      <c r="EC163" s="168">
        <f t="shared" si="452"/>
        <v>0</v>
      </c>
      <c r="ED163" s="169">
        <f t="shared" si="452"/>
        <v>1000.4339999999996</v>
      </c>
      <c r="EE163" s="170">
        <f t="shared" si="452"/>
        <v>1000.4339999999996</v>
      </c>
      <c r="EF163" s="170">
        <f t="shared" si="452"/>
        <v>0</v>
      </c>
      <c r="EG163" s="170">
        <f t="shared" si="452"/>
        <v>0</v>
      </c>
      <c r="EH163" s="270">
        <f t="shared" si="452"/>
        <v>4.2590000000000003</v>
      </c>
      <c r="EI163" s="263">
        <f t="shared" si="425"/>
        <v>0.86681338487629422</v>
      </c>
      <c r="EJ163" s="200">
        <f t="shared" si="426"/>
        <v>0.12862414255838769</v>
      </c>
      <c r="EK163" s="201">
        <f t="shared" si="427"/>
        <v>0.10623361249006279</v>
      </c>
      <c r="EL163" s="202">
        <f t="shared" si="428"/>
        <v>0.10623361249006279</v>
      </c>
      <c r="EM163" s="202">
        <f t="shared" si="429"/>
        <v>0</v>
      </c>
      <c r="EN163" s="203">
        <f t="shared" si="430"/>
        <v>2.2391671548171534E-2</v>
      </c>
      <c r="EO163" s="204">
        <f t="shared" si="431"/>
        <v>2.2391671548171534E-2</v>
      </c>
      <c r="EP163" s="204">
        <f t="shared" si="432"/>
        <v>0</v>
      </c>
      <c r="EQ163" s="204">
        <f t="shared" si="433"/>
        <v>0</v>
      </c>
      <c r="ER163" s="255">
        <f t="shared" si="434"/>
        <v>9.5324758178613097E-5</v>
      </c>
    </row>
    <row r="164" spans="1:148">
      <c r="A164" s="423"/>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423"/>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423"/>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423"/>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408"/>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6"/>
        <v>8.4897983707322225E-2</v>
      </c>
      <c r="DL164" s="206">
        <f t="shared" si="417"/>
        <v>4.6473159931709945E-2</v>
      </c>
      <c r="DM164" s="207">
        <f t="shared" si="418"/>
        <v>4.6473159931709945E-2</v>
      </c>
      <c r="DN164" s="207">
        <f t="shared" si="419"/>
        <v>0</v>
      </c>
      <c r="DO164" s="208">
        <f t="shared" si="420"/>
        <v>3.8424852116620244E-2</v>
      </c>
      <c r="DP164" s="209">
        <f t="shared" si="421"/>
        <v>3.8410341520484136E-2</v>
      </c>
      <c r="DQ164" s="209">
        <f t="shared" si="422"/>
        <v>0</v>
      </c>
      <c r="DR164" s="209">
        <f t="shared" si="423"/>
        <v>1.4482255128022144E-5</v>
      </c>
      <c r="DS164" s="256">
        <f t="shared" si="424"/>
        <v>4.1779747288899589E-3</v>
      </c>
      <c r="DV164" s="408"/>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25"/>
        <v>0.87821554885615083</v>
      </c>
      <c r="EJ164" s="205">
        <f t="shared" si="426"/>
        <v>0.10826753189137549</v>
      </c>
      <c r="EK164" s="206">
        <f t="shared" si="427"/>
        <v>9.3891179371606667E-2</v>
      </c>
      <c r="EL164" s="207">
        <f t="shared" si="428"/>
        <v>9.3891179371606667E-2</v>
      </c>
      <c r="EM164" s="207">
        <f t="shared" si="429"/>
        <v>0</v>
      </c>
      <c r="EN164" s="208">
        <f t="shared" si="430"/>
        <v>1.4376352519768938E-2</v>
      </c>
      <c r="EO164" s="209">
        <f t="shared" si="431"/>
        <v>1.4374274251348936E-2</v>
      </c>
      <c r="EP164" s="209">
        <f t="shared" si="432"/>
        <v>0</v>
      </c>
      <c r="EQ164" s="209">
        <f t="shared" si="433"/>
        <v>2.0782684200047606E-6</v>
      </c>
      <c r="ER164" s="256">
        <f t="shared" si="434"/>
        <v>0</v>
      </c>
    </row>
    <row r="165" spans="1:148">
      <c r="A165" s="423"/>
      <c r="B165" s="131" t="s">
        <v>26</v>
      </c>
      <c r="C165" s="150">
        <v>1488222.672999897</v>
      </c>
      <c r="D165" s="151">
        <v>1305361.3649999953</v>
      </c>
      <c r="E165" s="152">
        <v>174263.67599999881</v>
      </c>
      <c r="F165" s="153">
        <v>114270.8459999992</v>
      </c>
      <c r="G165" s="154">
        <v>114043.62699999922</v>
      </c>
      <c r="H165" s="154">
        <v>227.21900000000005</v>
      </c>
      <c r="I165" s="155">
        <v>59993.089999999451</v>
      </c>
      <c r="J165" s="156">
        <v>59993.089999999451</v>
      </c>
      <c r="K165" s="156">
        <v>0</v>
      </c>
      <c r="L165" s="156">
        <v>0</v>
      </c>
      <c r="M165" s="268">
        <v>776.59</v>
      </c>
      <c r="N165" s="261">
        <f t="shared" si="375"/>
        <v>0.87712772334579636</v>
      </c>
      <c r="O165" s="190">
        <f t="shared" si="376"/>
        <v>0.11709516268067963</v>
      </c>
      <c r="P165" s="191">
        <f t="shared" si="377"/>
        <v>7.6783433066274151E-2</v>
      </c>
      <c r="Q165" s="192">
        <f t="shared" si="378"/>
        <v>7.6630754973054438E-2</v>
      </c>
      <c r="R165" s="192">
        <f t="shared" si="379"/>
        <v>1.5267809321973405E-4</v>
      </c>
      <c r="S165" s="193">
        <f t="shared" si="380"/>
        <v>4.0311904319444272E-2</v>
      </c>
      <c r="T165" s="194">
        <f t="shared" si="381"/>
        <v>4.0311904319444272E-2</v>
      </c>
      <c r="U165" s="194">
        <f t="shared" si="382"/>
        <v>0</v>
      </c>
      <c r="V165" s="194">
        <f t="shared" si="383"/>
        <v>0</v>
      </c>
      <c r="W165" s="253">
        <f t="shared" si="384"/>
        <v>5.2182379296411498E-4</v>
      </c>
      <c r="Z165" s="423"/>
      <c r="AA165" s="131" t="s">
        <v>26</v>
      </c>
      <c r="AB165" s="150">
        <v>1247054.9899999674</v>
      </c>
      <c r="AC165" s="151">
        <v>1116724.155999999</v>
      </c>
      <c r="AD165" s="152">
        <v>124221.48099999999</v>
      </c>
      <c r="AE165" s="153">
        <v>75170.316999999195</v>
      </c>
      <c r="AF165" s="154">
        <v>75170.316999999195</v>
      </c>
      <c r="AG165" s="154">
        <v>0</v>
      </c>
      <c r="AH165" s="155">
        <v>49051.356999999465</v>
      </c>
      <c r="AI165" s="156">
        <v>49051.356999999465</v>
      </c>
      <c r="AJ165" s="156">
        <v>0</v>
      </c>
      <c r="AK165" s="156">
        <v>0</v>
      </c>
      <c r="AL165" s="268">
        <v>260.68500000000006</v>
      </c>
      <c r="AM165" s="261">
        <f t="shared" si="385"/>
        <v>0.89548910429365125</v>
      </c>
      <c r="AN165" s="190">
        <f t="shared" si="386"/>
        <v>9.9611871165363158E-2</v>
      </c>
      <c r="AO165" s="191">
        <f t="shared" si="387"/>
        <v>6.0278269685606373E-2</v>
      </c>
      <c r="AP165" s="192">
        <f t="shared" si="388"/>
        <v>6.0278269685606373E-2</v>
      </c>
      <c r="AQ165" s="192">
        <f t="shared" si="389"/>
        <v>0</v>
      </c>
      <c r="AR165" s="193">
        <f t="shared" si="390"/>
        <v>3.9333756244382415E-2</v>
      </c>
      <c r="AS165" s="194">
        <f t="shared" si="391"/>
        <v>3.9333756244382415E-2</v>
      </c>
      <c r="AT165" s="194">
        <f t="shared" si="392"/>
        <v>0</v>
      </c>
      <c r="AU165" s="194">
        <f t="shared" si="393"/>
        <v>0</v>
      </c>
      <c r="AV165" s="253">
        <f t="shared" si="394"/>
        <v>2.0904050109290438E-4</v>
      </c>
      <c r="AY165" s="423"/>
      <c r="AZ165" s="131" t="s">
        <v>26</v>
      </c>
      <c r="BA165" s="150">
        <v>241167.68299999749</v>
      </c>
      <c r="BB165" s="151">
        <v>188637.2089999991</v>
      </c>
      <c r="BC165" s="152">
        <v>50042.195000000131</v>
      </c>
      <c r="BD165" s="153">
        <v>39100.528999999879</v>
      </c>
      <c r="BE165" s="154">
        <v>38873.309999999925</v>
      </c>
      <c r="BF165" s="154">
        <v>227.21900000000005</v>
      </c>
      <c r="BG165" s="155">
        <v>10941.733000000049</v>
      </c>
      <c r="BH165" s="156">
        <v>10941.733000000049</v>
      </c>
      <c r="BI165" s="156">
        <v>0</v>
      </c>
      <c r="BJ165" s="156">
        <v>0</v>
      </c>
      <c r="BK165" s="268">
        <v>515.90499999999986</v>
      </c>
      <c r="BL165" s="261">
        <f t="shared" si="395"/>
        <v>0.78218278109841555</v>
      </c>
      <c r="BM165" s="190">
        <f t="shared" si="396"/>
        <v>0.20749958857464601</v>
      </c>
      <c r="BN165" s="191">
        <f t="shared" si="397"/>
        <v>0.16213005206008588</v>
      </c>
      <c r="BO165" s="192">
        <f t="shared" si="398"/>
        <v>0.16118789017017809</v>
      </c>
      <c r="BP165" s="192">
        <f t="shared" si="399"/>
        <v>9.4216188990795425E-4</v>
      </c>
      <c r="BQ165" s="193">
        <f t="shared" si="400"/>
        <v>4.5369814329559915E-2</v>
      </c>
      <c r="BR165" s="194">
        <f t="shared" si="401"/>
        <v>4.5369814329559915E-2</v>
      </c>
      <c r="BS165" s="194">
        <f t="shared" si="402"/>
        <v>0</v>
      </c>
      <c r="BT165" s="194">
        <f t="shared" si="403"/>
        <v>0</v>
      </c>
      <c r="BU165" s="253">
        <f t="shared" si="404"/>
        <v>2.1391962371675034E-3</v>
      </c>
      <c r="BX165" s="423"/>
      <c r="BY165" s="131" t="s">
        <v>26</v>
      </c>
      <c r="BZ165" s="150">
        <v>25762.72300000141</v>
      </c>
      <c r="CA165" s="151">
        <v>24597.510000000973</v>
      </c>
      <c r="CB165" s="152">
        <v>708.80199999999672</v>
      </c>
      <c r="CC165" s="153">
        <v>196.07300000000006</v>
      </c>
      <c r="CD165" s="154">
        <v>196.07300000000006</v>
      </c>
      <c r="CE165" s="154">
        <v>0</v>
      </c>
      <c r="CF165" s="155">
        <v>512.7309999999992</v>
      </c>
      <c r="CG165" s="156">
        <v>512.7309999999992</v>
      </c>
      <c r="CH165" s="156">
        <v>0</v>
      </c>
      <c r="CI165" s="156">
        <v>0</v>
      </c>
      <c r="CJ165" s="268">
        <v>38.608000000000004</v>
      </c>
      <c r="CK165" s="261">
        <f t="shared" si="405"/>
        <v>0.95477135704947136</v>
      </c>
      <c r="CL165" s="190">
        <f t="shared" si="406"/>
        <v>2.7512697318523276E-2</v>
      </c>
      <c r="CM165" s="191">
        <f t="shared" si="407"/>
        <v>7.6107249998375306E-3</v>
      </c>
      <c r="CN165" s="192">
        <f t="shared" si="408"/>
        <v>7.6107249998375306E-3</v>
      </c>
      <c r="CO165" s="192">
        <f t="shared" si="409"/>
        <v>0</v>
      </c>
      <c r="CP165" s="193">
        <f t="shared" si="410"/>
        <v>1.9902049950231235E-2</v>
      </c>
      <c r="CQ165" s="194">
        <f t="shared" si="411"/>
        <v>1.9902049950231235E-2</v>
      </c>
      <c r="CR165" s="194">
        <f t="shared" si="412"/>
        <v>0</v>
      </c>
      <c r="CS165" s="194">
        <f t="shared" si="413"/>
        <v>0</v>
      </c>
      <c r="CT165" s="253">
        <f t="shared" si="414"/>
        <v>1.4985993522500666E-3</v>
      </c>
      <c r="CW165" s="408"/>
      <c r="CX165" s="131" t="s">
        <v>26</v>
      </c>
      <c r="CY165" s="150">
        <v>21568.160000000673</v>
      </c>
      <c r="CZ165" s="151">
        <v>20653.642000000611</v>
      </c>
      <c r="DA165" s="152">
        <v>515.79299999999887</v>
      </c>
      <c r="DB165" s="153">
        <v>17.475999999999999</v>
      </c>
      <c r="DC165" s="154">
        <v>17.475999999999999</v>
      </c>
      <c r="DD165" s="154">
        <v>0</v>
      </c>
      <c r="DE165" s="155">
        <v>498.31799999999919</v>
      </c>
      <c r="DF165" s="156">
        <v>498.31799999999919</v>
      </c>
      <c r="DG165" s="156">
        <v>0</v>
      </c>
      <c r="DH165" s="156">
        <v>0</v>
      </c>
      <c r="DI165" s="268">
        <v>38.50200000000001</v>
      </c>
      <c r="DJ165" s="261">
        <f t="shared" si="415"/>
        <v>0.95759870104821021</v>
      </c>
      <c r="DK165" s="190">
        <f t="shared" si="416"/>
        <v>2.3914557384588336E-2</v>
      </c>
      <c r="DL165" s="191">
        <f t="shared" si="417"/>
        <v>8.1026846981844787E-4</v>
      </c>
      <c r="DM165" s="192">
        <f t="shared" si="418"/>
        <v>8.1026846981844787E-4</v>
      </c>
      <c r="DN165" s="192">
        <f t="shared" si="419"/>
        <v>0</v>
      </c>
      <c r="DO165" s="193">
        <f t="shared" si="420"/>
        <v>2.3104335279411116E-2</v>
      </c>
      <c r="DP165" s="194">
        <f t="shared" si="421"/>
        <v>2.3104335279411116E-2</v>
      </c>
      <c r="DQ165" s="194">
        <f t="shared" si="422"/>
        <v>0</v>
      </c>
      <c r="DR165" s="194">
        <f t="shared" si="423"/>
        <v>0</v>
      </c>
      <c r="DS165" s="253">
        <f t="shared" si="424"/>
        <v>1.7851314159389956E-3</v>
      </c>
      <c r="DV165" s="408"/>
      <c r="DW165" s="131" t="s">
        <v>26</v>
      </c>
      <c r="DX165" s="150">
        <v>4194.5630000000192</v>
      </c>
      <c r="DY165" s="151">
        <v>3943.8680000000168</v>
      </c>
      <c r="DZ165" s="152">
        <v>193.00900000000007</v>
      </c>
      <c r="EA165" s="153">
        <v>178.59700000000004</v>
      </c>
      <c r="EB165" s="154">
        <v>178.59700000000004</v>
      </c>
      <c r="EC165" s="154">
        <v>0</v>
      </c>
      <c r="ED165" s="155">
        <v>14.413000000000002</v>
      </c>
      <c r="EE165" s="156">
        <v>14.413000000000002</v>
      </c>
      <c r="EF165" s="156">
        <v>0</v>
      </c>
      <c r="EG165" s="156">
        <v>0</v>
      </c>
      <c r="EH165" s="268">
        <v>0.106</v>
      </c>
      <c r="EI165" s="261">
        <f t="shared" si="425"/>
        <v>0.94023334492770727</v>
      </c>
      <c r="EJ165" s="190">
        <f t="shared" si="426"/>
        <v>4.6014090144789618E-2</v>
      </c>
      <c r="EK165" s="191">
        <f t="shared" si="427"/>
        <v>4.2578213749560855E-2</v>
      </c>
      <c r="EL165" s="192">
        <f t="shared" si="428"/>
        <v>4.2578213749560855E-2</v>
      </c>
      <c r="EM165" s="192">
        <f t="shared" si="429"/>
        <v>0</v>
      </c>
      <c r="EN165" s="193">
        <f t="shared" si="430"/>
        <v>3.4361147990863259E-3</v>
      </c>
      <c r="EO165" s="194">
        <f t="shared" si="431"/>
        <v>3.4361147990863259E-3</v>
      </c>
      <c r="EP165" s="194">
        <f t="shared" si="432"/>
        <v>0</v>
      </c>
      <c r="EQ165" s="194">
        <f t="shared" si="433"/>
        <v>0</v>
      </c>
      <c r="ER165" s="253">
        <f t="shared" si="434"/>
        <v>2.5270808901904562E-5</v>
      </c>
    </row>
    <row r="166" spans="1:148">
      <c r="A166" s="423"/>
      <c r="B166" s="132" t="s">
        <v>27</v>
      </c>
      <c r="C166" s="157">
        <v>2233455.709999973</v>
      </c>
      <c r="D166" s="158">
        <v>1821602.8299999605</v>
      </c>
      <c r="E166" s="159">
        <v>392975.02899998735</v>
      </c>
      <c r="F166" s="160">
        <v>131019.80900000017</v>
      </c>
      <c r="G166" s="161">
        <v>131019.70200000018</v>
      </c>
      <c r="H166" s="161">
        <v>0.107</v>
      </c>
      <c r="I166" s="162">
        <v>261957.0219999945</v>
      </c>
      <c r="J166" s="163">
        <v>239872.70799999521</v>
      </c>
      <c r="K166" s="163">
        <v>6648.8830000000071</v>
      </c>
      <c r="L166" s="163">
        <v>15436.921000000208</v>
      </c>
      <c r="M166" s="269">
        <v>1513.8939999999982</v>
      </c>
      <c r="N166" s="262">
        <f t="shared" si="375"/>
        <v>0.81559836707036493</v>
      </c>
      <c r="O166" s="195">
        <f t="shared" si="376"/>
        <v>0.17594932697366633</v>
      </c>
      <c r="P166" s="196">
        <f t="shared" si="377"/>
        <v>5.8662371684102821E-2</v>
      </c>
      <c r="Q166" s="197">
        <f t="shared" si="378"/>
        <v>5.8662323776280195E-2</v>
      </c>
      <c r="R166" s="197">
        <f t="shared" si="379"/>
        <v>4.7907822627027287E-8</v>
      </c>
      <c r="S166" s="198">
        <f t="shared" si="380"/>
        <v>0.11728776211102823</v>
      </c>
      <c r="T166" s="199">
        <f t="shared" si="381"/>
        <v>0.10739980512082692</v>
      </c>
      <c r="U166" s="199">
        <f t="shared" si="382"/>
        <v>2.9769486675874524E-3</v>
      </c>
      <c r="V166" s="199">
        <f t="shared" si="383"/>
        <v>6.9116754502377819E-3</v>
      </c>
      <c r="W166" s="254">
        <f t="shared" si="384"/>
        <v>6.7782584325346506E-4</v>
      </c>
      <c r="Z166" s="423"/>
      <c r="AA166" s="132" t="s">
        <v>27</v>
      </c>
      <c r="AB166" s="157">
        <v>1812597.8099999733</v>
      </c>
      <c r="AC166" s="158">
        <v>1523822.6939999962</v>
      </c>
      <c r="AD166" s="159">
        <v>275264.33799999586</v>
      </c>
      <c r="AE166" s="160">
        <v>58035.599000001079</v>
      </c>
      <c r="AF166" s="161">
        <v>58035.599000001079</v>
      </c>
      <c r="AG166" s="161">
        <v>0</v>
      </c>
      <c r="AH166" s="162">
        <v>217229.70399999639</v>
      </c>
      <c r="AI166" s="163">
        <v>202807.48399999738</v>
      </c>
      <c r="AJ166" s="163">
        <v>16.938000000000002</v>
      </c>
      <c r="AK166" s="163">
        <v>14406.478000000241</v>
      </c>
      <c r="AL166" s="269">
        <v>760.71499999999742</v>
      </c>
      <c r="AM166" s="262">
        <f t="shared" si="385"/>
        <v>0.84068439539823714</v>
      </c>
      <c r="AN166" s="195">
        <f t="shared" si="386"/>
        <v>0.15186178449592186</v>
      </c>
      <c r="AO166" s="196">
        <f t="shared" si="387"/>
        <v>3.2017913008513421E-2</v>
      </c>
      <c r="AP166" s="197">
        <f t="shared" si="388"/>
        <v>3.2017913008513421E-2</v>
      </c>
      <c r="AQ166" s="197">
        <f t="shared" si="389"/>
        <v>0</v>
      </c>
      <c r="AR166" s="198">
        <f t="shared" si="390"/>
        <v>0.11984440387247274</v>
      </c>
      <c r="AS166" s="199">
        <f t="shared" si="391"/>
        <v>0.11188774635008544</v>
      </c>
      <c r="AT166" s="199">
        <f t="shared" si="392"/>
        <v>9.3445991750372097E-6</v>
      </c>
      <c r="AU166" s="199">
        <f t="shared" si="393"/>
        <v>7.9479727496749291E-3</v>
      </c>
      <c r="AV166" s="254">
        <f t="shared" si="394"/>
        <v>4.1968217979917376E-4</v>
      </c>
      <c r="AY166" s="423"/>
      <c r="AZ166" s="132" t="s">
        <v>27</v>
      </c>
      <c r="BA166" s="157">
        <v>420857.90000000049</v>
      </c>
      <c r="BB166" s="158">
        <v>297780.13599999691</v>
      </c>
      <c r="BC166" s="159">
        <v>117710.69099999961</v>
      </c>
      <c r="BD166" s="160">
        <v>72984.209999999919</v>
      </c>
      <c r="BE166" s="161">
        <v>72984.102999999915</v>
      </c>
      <c r="BF166" s="161">
        <v>0.107</v>
      </c>
      <c r="BG166" s="162">
        <v>44727.317999999745</v>
      </c>
      <c r="BH166" s="163">
        <v>37065.223999999958</v>
      </c>
      <c r="BI166" s="163">
        <v>6631.9450000000052</v>
      </c>
      <c r="BJ166" s="163">
        <v>1030.4429999999988</v>
      </c>
      <c r="BK166" s="269">
        <v>753.17899999999838</v>
      </c>
      <c r="BL166" s="262">
        <f t="shared" si="395"/>
        <v>0.70755505837004973</v>
      </c>
      <c r="BM166" s="195">
        <f t="shared" si="396"/>
        <v>0.27969224529229336</v>
      </c>
      <c r="BN166" s="196">
        <f t="shared" si="397"/>
        <v>0.17341770226957801</v>
      </c>
      <c r="BO166" s="197">
        <f t="shared" si="398"/>
        <v>0.17341744802699399</v>
      </c>
      <c r="BP166" s="197">
        <f t="shared" si="399"/>
        <v>2.5424258401707532E-7</v>
      </c>
      <c r="BQ166" s="198">
        <f t="shared" si="400"/>
        <v>0.10627653181750822</v>
      </c>
      <c r="BR166" s="199">
        <f t="shared" si="401"/>
        <v>8.8070638569455184E-2</v>
      </c>
      <c r="BS166" s="199">
        <f t="shared" si="402"/>
        <v>1.5758157325786202E-2</v>
      </c>
      <c r="BT166" s="199">
        <f t="shared" si="403"/>
        <v>2.448434495348662E-3</v>
      </c>
      <c r="BU166" s="254">
        <f t="shared" si="404"/>
        <v>1.7896278054896854E-3</v>
      </c>
      <c r="BX166" s="423"/>
      <c r="BY166" s="132" t="s">
        <v>27</v>
      </c>
      <c r="BZ166" s="157">
        <v>13354.418000001004</v>
      </c>
      <c r="CA166" s="158">
        <v>11366.109000000679</v>
      </c>
      <c r="CB166" s="159">
        <v>1866.358999999989</v>
      </c>
      <c r="CC166" s="160">
        <v>129.31800000000007</v>
      </c>
      <c r="CD166" s="161">
        <v>129.31800000000007</v>
      </c>
      <c r="CE166" s="161">
        <v>0</v>
      </c>
      <c r="CF166" s="162">
        <v>1737.0379999999889</v>
      </c>
      <c r="CG166" s="163">
        <v>1686.0389999999854</v>
      </c>
      <c r="CH166" s="163">
        <v>2.4860000000000002</v>
      </c>
      <c r="CI166" s="163">
        <v>48.516000000000041</v>
      </c>
      <c r="CJ166" s="269">
        <v>0</v>
      </c>
      <c r="CK166" s="262">
        <f t="shared" si="405"/>
        <v>0.85111226861401412</v>
      </c>
      <c r="CL166" s="195">
        <f t="shared" si="406"/>
        <v>0.139755921972777</v>
      </c>
      <c r="CM166" s="196">
        <f t="shared" si="407"/>
        <v>9.6835369388610076E-3</v>
      </c>
      <c r="CN166" s="197">
        <f t="shared" si="408"/>
        <v>9.6835369388610076E-3</v>
      </c>
      <c r="CO166" s="197">
        <f t="shared" si="409"/>
        <v>0</v>
      </c>
      <c r="CP166" s="198">
        <f t="shared" si="410"/>
        <v>0.13007216038915798</v>
      </c>
      <c r="CQ166" s="199">
        <f t="shared" si="411"/>
        <v>0.1262532743845414</v>
      </c>
      <c r="CR166" s="199">
        <f t="shared" si="412"/>
        <v>1.8615562280586195E-4</v>
      </c>
      <c r="CS166" s="199">
        <f t="shared" si="413"/>
        <v>3.6329550265684655E-3</v>
      </c>
      <c r="CT166" s="254">
        <f t="shared" si="414"/>
        <v>0</v>
      </c>
      <c r="CW166" s="408"/>
      <c r="CX166" s="132" t="s">
        <v>27</v>
      </c>
      <c r="CY166" s="157">
        <v>11712.148000000758</v>
      </c>
      <c r="CZ166" s="158">
        <v>10045.119000000783</v>
      </c>
      <c r="DA166" s="159">
        <v>1567.5909999999872</v>
      </c>
      <c r="DB166" s="160">
        <v>0</v>
      </c>
      <c r="DC166" s="161">
        <v>0</v>
      </c>
      <c r="DD166" s="161">
        <v>0</v>
      </c>
      <c r="DE166" s="162">
        <v>1567.5909999999872</v>
      </c>
      <c r="DF166" s="163">
        <v>1530.0399999999843</v>
      </c>
      <c r="DG166" s="163">
        <v>0</v>
      </c>
      <c r="DH166" s="163">
        <v>37.552000000000042</v>
      </c>
      <c r="DI166" s="269">
        <v>0</v>
      </c>
      <c r="DJ166" s="262">
        <f t="shared" si="415"/>
        <v>0.85766667224493176</v>
      </c>
      <c r="DK166" s="195">
        <f t="shared" si="416"/>
        <v>0.13384316864847384</v>
      </c>
      <c r="DL166" s="196">
        <f t="shared" si="417"/>
        <v>0</v>
      </c>
      <c r="DM166" s="197">
        <f t="shared" si="418"/>
        <v>0</v>
      </c>
      <c r="DN166" s="197">
        <f t="shared" si="419"/>
        <v>0</v>
      </c>
      <c r="DO166" s="198">
        <f t="shared" si="420"/>
        <v>0.13384316864847384</v>
      </c>
      <c r="DP166" s="199">
        <f t="shared" si="421"/>
        <v>0.13063701039295997</v>
      </c>
      <c r="DQ166" s="199">
        <f t="shared" si="422"/>
        <v>0</v>
      </c>
      <c r="DR166" s="199">
        <f t="shared" si="423"/>
        <v>3.2062436369483731E-3</v>
      </c>
      <c r="DS166" s="254">
        <f t="shared" si="424"/>
        <v>0</v>
      </c>
      <c r="DV166" s="408"/>
      <c r="DW166" s="132" t="s">
        <v>27</v>
      </c>
      <c r="DX166" s="157">
        <v>1642.2699999999988</v>
      </c>
      <c r="DY166" s="158">
        <v>1320.9899999999959</v>
      </c>
      <c r="DZ166" s="159">
        <v>298.76799999999969</v>
      </c>
      <c r="EA166" s="160">
        <v>129.31800000000007</v>
      </c>
      <c r="EB166" s="161">
        <v>129.31800000000007</v>
      </c>
      <c r="EC166" s="161">
        <v>0</v>
      </c>
      <c r="ED166" s="162">
        <v>169.44700000000006</v>
      </c>
      <c r="EE166" s="163">
        <v>155.999</v>
      </c>
      <c r="EF166" s="163">
        <v>2.4860000000000002</v>
      </c>
      <c r="EG166" s="163">
        <v>10.964</v>
      </c>
      <c r="EH166" s="269">
        <v>0</v>
      </c>
      <c r="EI166" s="262">
        <f t="shared" si="425"/>
        <v>0.80436834381678823</v>
      </c>
      <c r="EJ166" s="195">
        <f t="shared" si="426"/>
        <v>0.18192380059308147</v>
      </c>
      <c r="EK166" s="196">
        <f t="shared" si="427"/>
        <v>7.8743446570904999E-2</v>
      </c>
      <c r="EL166" s="197">
        <f t="shared" si="428"/>
        <v>7.8743446570904999E-2</v>
      </c>
      <c r="EM166" s="197">
        <f t="shared" si="429"/>
        <v>0</v>
      </c>
      <c r="EN166" s="198">
        <f t="shared" si="430"/>
        <v>0.10317852728235928</v>
      </c>
      <c r="EO166" s="199">
        <f t="shared" si="431"/>
        <v>9.4989861594013222E-2</v>
      </c>
      <c r="EP166" s="199">
        <f t="shared" si="432"/>
        <v>1.5137583953917456E-3</v>
      </c>
      <c r="EQ166" s="199">
        <f t="shared" si="433"/>
        <v>6.6761251194992349E-3</v>
      </c>
      <c r="ER166" s="254">
        <f t="shared" si="434"/>
        <v>0</v>
      </c>
    </row>
    <row r="167" spans="1:148">
      <c r="A167" s="423"/>
      <c r="B167" s="133" t="s">
        <v>28</v>
      </c>
      <c r="C167" s="164">
        <f t="shared" ref="C167:M167" si="453">IF(COUNT(C164:C166)=0,"",SUM(C164:C166))</f>
        <v>4903229.7929998981</v>
      </c>
      <c r="D167" s="165">
        <f t="shared" si="453"/>
        <v>4143949.6199999875</v>
      </c>
      <c r="E167" s="166">
        <f t="shared" si="453"/>
        <v>723629.38699998171</v>
      </c>
      <c r="F167" s="167">
        <f t="shared" si="453"/>
        <v>364473.64799999824</v>
      </c>
      <c r="G167" s="168">
        <f t="shared" si="453"/>
        <v>364095.79399999825</v>
      </c>
      <c r="H167" s="168">
        <f t="shared" si="453"/>
        <v>377.85300000000001</v>
      </c>
      <c r="I167" s="169">
        <f t="shared" si="453"/>
        <v>359158.11299999384</v>
      </c>
      <c r="J167" s="170">
        <f t="shared" si="453"/>
        <v>337069.90499999456</v>
      </c>
      <c r="K167" s="170">
        <f t="shared" si="453"/>
        <v>6648.8830000000071</v>
      </c>
      <c r="L167" s="170">
        <f t="shared" si="453"/>
        <v>15440.811000000207</v>
      </c>
      <c r="M167" s="270">
        <f t="shared" si="453"/>
        <v>3682.2509999999975</v>
      </c>
      <c r="N167" s="263">
        <f t="shared" si="375"/>
        <v>0.84514693272505859</v>
      </c>
      <c r="O167" s="200">
        <f t="shared" si="376"/>
        <v>0.14758218919967245</v>
      </c>
      <c r="P167" s="201">
        <f t="shared" si="377"/>
        <v>7.4333380931960291E-2</v>
      </c>
      <c r="Q167" s="202">
        <f t="shared" si="378"/>
        <v>7.4256318665668092E-2</v>
      </c>
      <c r="R167" s="202">
        <f t="shared" si="379"/>
        <v>7.7062062344996002E-5</v>
      </c>
      <c r="S167" s="203">
        <f t="shared" si="380"/>
        <v>7.3249292438373248E-2</v>
      </c>
      <c r="T167" s="204">
        <f t="shared" si="381"/>
        <v>6.8744464206269271E-2</v>
      </c>
      <c r="U167" s="204">
        <f t="shared" si="382"/>
        <v>1.3560210882819102E-3</v>
      </c>
      <c r="V167" s="204">
        <f t="shared" si="383"/>
        <v>3.1491102093653247E-3</v>
      </c>
      <c r="W167" s="255">
        <f t="shared" si="384"/>
        <v>7.5098479073058486E-4</v>
      </c>
      <c r="Z167" s="423"/>
      <c r="AA167" s="133" t="s">
        <v>28</v>
      </c>
      <c r="AB167" s="164">
        <f t="shared" ref="AB167:AL167" si="454">IF(COUNT(AB164:AB166)=0,"",SUM(AB164:AB166))</f>
        <v>3962290.5129999649</v>
      </c>
      <c r="AC167" s="165">
        <f t="shared" si="454"/>
        <v>3459200.6909999978</v>
      </c>
      <c r="AD167" s="166">
        <f t="shared" si="454"/>
        <v>479382.28899999446</v>
      </c>
      <c r="AE167" s="167">
        <f t="shared" si="454"/>
        <v>180929.75100000034</v>
      </c>
      <c r="AF167" s="168">
        <f t="shared" si="454"/>
        <v>180927.35500000033</v>
      </c>
      <c r="AG167" s="168">
        <f t="shared" si="454"/>
        <v>2.3959999999999999</v>
      </c>
      <c r="AH167" s="169">
        <f t="shared" si="454"/>
        <v>298453.86799999606</v>
      </c>
      <c r="AI167" s="170">
        <f t="shared" si="454"/>
        <v>284027.79199999705</v>
      </c>
      <c r="AJ167" s="170">
        <f t="shared" si="454"/>
        <v>16.938000000000002</v>
      </c>
      <c r="AK167" s="170">
        <f t="shared" si="454"/>
        <v>14410.33100000024</v>
      </c>
      <c r="AL167" s="270">
        <f t="shared" si="454"/>
        <v>1055.2769999999975</v>
      </c>
      <c r="AM167" s="263">
        <f t="shared" si="385"/>
        <v>0.87303055635386428</v>
      </c>
      <c r="AN167" s="200">
        <f t="shared" si="386"/>
        <v>0.12098615369750873</v>
      </c>
      <c r="AO167" s="201">
        <f t="shared" si="387"/>
        <v>4.5662919063199428E-2</v>
      </c>
      <c r="AP167" s="202">
        <f t="shared" si="388"/>
        <v>4.5662314362460765E-2</v>
      </c>
      <c r="AQ167" s="202">
        <f t="shared" si="389"/>
        <v>6.0470073866086086E-7</v>
      </c>
      <c r="AR167" s="203">
        <f t="shared" si="390"/>
        <v>7.5323570298743189E-2</v>
      </c>
      <c r="AS167" s="204">
        <f t="shared" si="391"/>
        <v>7.1682727722291964E-2</v>
      </c>
      <c r="AT167" s="204">
        <f t="shared" si="392"/>
        <v>4.2748001299823296E-6</v>
      </c>
      <c r="AU167" s="204">
        <f t="shared" si="393"/>
        <v>3.6368688647945104E-3</v>
      </c>
      <c r="AV167" s="255">
        <f t="shared" si="394"/>
        <v>2.6633004231711846E-4</v>
      </c>
      <c r="AY167" s="423"/>
      <c r="AZ167" s="133" t="s">
        <v>28</v>
      </c>
      <c r="BA167" s="164">
        <f t="shared" ref="BA167:BK167" si="455">IF(COUNT(BA164:BA166)=0,"",SUM(BA164:BA166))</f>
        <v>940939.27999999537</v>
      </c>
      <c r="BB167" s="165">
        <f t="shared" si="455"/>
        <v>684748.92899999337</v>
      </c>
      <c r="BC167" s="166">
        <f t="shared" si="455"/>
        <v>244247.09799999965</v>
      </c>
      <c r="BD167" s="167">
        <f t="shared" si="455"/>
        <v>183543.89699999988</v>
      </c>
      <c r="BE167" s="168">
        <f t="shared" si="455"/>
        <v>183168.4389999999</v>
      </c>
      <c r="BF167" s="168">
        <f t="shared" si="455"/>
        <v>375.45700000000005</v>
      </c>
      <c r="BG167" s="169">
        <f t="shared" si="455"/>
        <v>60704.244999999799</v>
      </c>
      <c r="BH167" s="170">
        <f t="shared" si="455"/>
        <v>53042.113000000012</v>
      </c>
      <c r="BI167" s="170">
        <f t="shared" si="455"/>
        <v>6631.9450000000052</v>
      </c>
      <c r="BJ167" s="170">
        <f t="shared" si="455"/>
        <v>1030.4799999999989</v>
      </c>
      <c r="BK167" s="270">
        <f t="shared" si="455"/>
        <v>2626.9739999999974</v>
      </c>
      <c r="BL167" s="263">
        <f t="shared" si="395"/>
        <v>0.72772913572063513</v>
      </c>
      <c r="BM167" s="200">
        <f t="shared" si="396"/>
        <v>0.2595779591643797</v>
      </c>
      <c r="BN167" s="201">
        <f t="shared" si="397"/>
        <v>0.19506454975500734</v>
      </c>
      <c r="BO167" s="202">
        <f t="shared" si="398"/>
        <v>0.19466552506980131</v>
      </c>
      <c r="BP167" s="202">
        <f t="shared" si="399"/>
        <v>3.9902362243821076E-4</v>
      </c>
      <c r="BQ167" s="203">
        <f t="shared" si="400"/>
        <v>6.4514518938990517E-2</v>
      </c>
      <c r="BR167" s="204">
        <f t="shared" si="401"/>
        <v>5.6371451513853553E-2</v>
      </c>
      <c r="BS167" s="204">
        <f t="shared" si="402"/>
        <v>7.0482178191137237E-3</v>
      </c>
      <c r="BT167" s="204">
        <f t="shared" si="403"/>
        <v>1.0951609969986629E-3</v>
      </c>
      <c r="BU167" s="255">
        <f t="shared" si="404"/>
        <v>2.7918634664715137E-3</v>
      </c>
      <c r="BX167" s="423"/>
      <c r="BY167" s="133" t="s">
        <v>28</v>
      </c>
      <c r="BZ167" s="164">
        <f t="shared" ref="BZ167:CJ167" si="456">IF(COUNT(BZ164:BZ166)=0,"",SUM(BZ164:BZ166))</f>
        <v>81619.248000000996</v>
      </c>
      <c r="CA167" s="165">
        <f t="shared" si="456"/>
        <v>74054.933000001169</v>
      </c>
      <c r="CB167" s="166">
        <f t="shared" si="456"/>
        <v>6352.1749999999975</v>
      </c>
      <c r="CC167" s="167">
        <f t="shared" si="456"/>
        <v>2642.840000000007</v>
      </c>
      <c r="CD167" s="168">
        <f t="shared" si="456"/>
        <v>2642.840000000007</v>
      </c>
      <c r="CE167" s="168">
        <f t="shared" si="456"/>
        <v>0</v>
      </c>
      <c r="CF167" s="169">
        <f t="shared" si="456"/>
        <v>3709.3349999999891</v>
      </c>
      <c r="CG167" s="170">
        <f t="shared" si="456"/>
        <v>3657.8089999999856</v>
      </c>
      <c r="CH167" s="170">
        <f t="shared" si="456"/>
        <v>2.4860000000000002</v>
      </c>
      <c r="CI167" s="170">
        <f t="shared" si="456"/>
        <v>49.042000000000044</v>
      </c>
      <c r="CJ167" s="270">
        <f t="shared" si="456"/>
        <v>186.02600000000004</v>
      </c>
      <c r="CK167" s="263">
        <f t="shared" si="405"/>
        <v>0.90732192239752396</v>
      </c>
      <c r="CL167" s="200">
        <f t="shared" si="406"/>
        <v>7.7826923864820707E-2</v>
      </c>
      <c r="CM167" s="201">
        <f t="shared" si="407"/>
        <v>3.2380107202163569E-2</v>
      </c>
      <c r="CN167" s="202">
        <f t="shared" si="408"/>
        <v>3.2380107202163569E-2</v>
      </c>
      <c r="CO167" s="202">
        <f t="shared" si="409"/>
        <v>0</v>
      </c>
      <c r="CP167" s="203">
        <f t="shared" si="410"/>
        <v>4.5446816662657118E-2</v>
      </c>
      <c r="CQ167" s="204">
        <f t="shared" si="411"/>
        <v>4.4815519496086767E-2</v>
      </c>
      <c r="CR167" s="204">
        <f t="shared" si="412"/>
        <v>3.0458501651472822E-5</v>
      </c>
      <c r="CS167" s="204">
        <f t="shared" si="413"/>
        <v>6.0086316894269163E-4</v>
      </c>
      <c r="CT167" s="255">
        <f t="shared" si="414"/>
        <v>2.2791927708032517E-3</v>
      </c>
      <c r="CW167" s="408"/>
      <c r="CX167" s="133" t="s">
        <v>28</v>
      </c>
      <c r="CY167" s="164">
        <f t="shared" ref="CY167:DI167" si="457">IF(COUNT(CY164:CY166)=0,"",SUM(CY164:CY166))</f>
        <v>68564.868000001094</v>
      </c>
      <c r="CZ167" s="165">
        <f t="shared" si="457"/>
        <v>62451.513000002335</v>
      </c>
      <c r="DA167" s="166">
        <f t="shared" si="457"/>
        <v>5078.9719999999907</v>
      </c>
      <c r="DB167" s="167">
        <f t="shared" si="457"/>
        <v>1657.2609999999995</v>
      </c>
      <c r="DC167" s="168">
        <f t="shared" si="457"/>
        <v>1657.2609999999995</v>
      </c>
      <c r="DD167" s="168">
        <f t="shared" si="457"/>
        <v>0</v>
      </c>
      <c r="DE167" s="169">
        <f t="shared" si="457"/>
        <v>3421.712999999987</v>
      </c>
      <c r="DF167" s="170">
        <f t="shared" si="457"/>
        <v>3383.6499999999842</v>
      </c>
      <c r="DG167" s="170">
        <f t="shared" si="457"/>
        <v>0</v>
      </c>
      <c r="DH167" s="170">
        <f t="shared" si="457"/>
        <v>38.063000000000045</v>
      </c>
      <c r="DI167" s="270">
        <f t="shared" si="457"/>
        <v>185.92000000000004</v>
      </c>
      <c r="DJ167" s="263">
        <f t="shared" si="415"/>
        <v>0.91083837571161574</v>
      </c>
      <c r="DK167" s="200">
        <f t="shared" si="416"/>
        <v>7.4075428833318982E-2</v>
      </c>
      <c r="DL167" s="201">
        <f t="shared" si="417"/>
        <v>2.4170702115257819E-2</v>
      </c>
      <c r="DM167" s="202">
        <f t="shared" si="418"/>
        <v>2.4170702115257819E-2</v>
      </c>
      <c r="DN167" s="202">
        <f t="shared" si="419"/>
        <v>0</v>
      </c>
      <c r="DO167" s="203">
        <f t="shared" si="420"/>
        <v>4.9904755887518554E-2</v>
      </c>
      <c r="DP167" s="204">
        <f t="shared" si="421"/>
        <v>4.9349617357973039E-2</v>
      </c>
      <c r="DQ167" s="204">
        <f t="shared" si="422"/>
        <v>0</v>
      </c>
      <c r="DR167" s="204">
        <f t="shared" si="423"/>
        <v>5.5513852954547274E-4</v>
      </c>
      <c r="DS167" s="255">
        <f t="shared" si="424"/>
        <v>2.7115927649710792E-3</v>
      </c>
      <c r="DV167" s="408"/>
      <c r="DW167" s="133" t="s">
        <v>28</v>
      </c>
      <c r="DX167" s="164">
        <f t="shared" ref="DX167:EH167" si="458">IF(COUNT(DX164:DX166)=0,"",SUM(DX164:DX166))</f>
        <v>13054.37999999997</v>
      </c>
      <c r="DY167" s="165">
        <f t="shared" si="458"/>
        <v>11603.420000000036</v>
      </c>
      <c r="DZ167" s="166">
        <f t="shared" si="458"/>
        <v>1273.2029999999959</v>
      </c>
      <c r="EA167" s="167">
        <f t="shared" si="458"/>
        <v>985.57899999999734</v>
      </c>
      <c r="EB167" s="168">
        <f t="shared" si="458"/>
        <v>985.57899999999734</v>
      </c>
      <c r="EC167" s="168">
        <f t="shared" si="458"/>
        <v>0</v>
      </c>
      <c r="ED167" s="169">
        <f t="shared" si="458"/>
        <v>287.62200000000013</v>
      </c>
      <c r="EE167" s="170">
        <f t="shared" si="458"/>
        <v>274.15900000000005</v>
      </c>
      <c r="EF167" s="170">
        <f t="shared" si="458"/>
        <v>2.4860000000000002</v>
      </c>
      <c r="EG167" s="170">
        <f t="shared" si="458"/>
        <v>10.979000000000001</v>
      </c>
      <c r="EH167" s="270">
        <f t="shared" si="458"/>
        <v>0.106</v>
      </c>
      <c r="EI167" s="263">
        <f t="shared" si="425"/>
        <v>0.88885263030492934</v>
      </c>
      <c r="EJ167" s="200">
        <f t="shared" si="426"/>
        <v>9.7530713829381305E-2</v>
      </c>
      <c r="EK167" s="201">
        <f t="shared" si="427"/>
        <v>7.549795547548023E-2</v>
      </c>
      <c r="EL167" s="202">
        <f t="shared" si="428"/>
        <v>7.549795547548023E-2</v>
      </c>
      <c r="EM167" s="202">
        <f t="shared" si="429"/>
        <v>0</v>
      </c>
      <c r="EN167" s="203">
        <f t="shared" si="430"/>
        <v>2.2032605148616845E-2</v>
      </c>
      <c r="EO167" s="204">
        <f t="shared" si="431"/>
        <v>2.1001303776969928E-2</v>
      </c>
      <c r="EP167" s="204">
        <f t="shared" si="432"/>
        <v>1.904341684553388E-4</v>
      </c>
      <c r="EQ167" s="204">
        <f t="shared" si="433"/>
        <v>8.4102040847593119E-4</v>
      </c>
      <c r="ER167" s="255">
        <f t="shared" si="434"/>
        <v>8.119880070903424E-6</v>
      </c>
    </row>
    <row r="168" spans="1:148" ht="14.5" thickBot="1">
      <c r="A168" s="424"/>
      <c r="B168" s="134" t="s">
        <v>55</v>
      </c>
      <c r="C168" s="178">
        <f t="shared" ref="C168:M168" si="459">SUM(C167,C163,C159,C155)</f>
        <v>15511218.577000104</v>
      </c>
      <c r="D168" s="179">
        <f t="shared" si="459"/>
        <v>13757306.715000276</v>
      </c>
      <c r="E168" s="180">
        <f t="shared" si="459"/>
        <v>1663427.4989999738</v>
      </c>
      <c r="F168" s="181">
        <f t="shared" si="459"/>
        <v>938479.14499999722</v>
      </c>
      <c r="G168" s="182">
        <f t="shared" si="459"/>
        <v>938098.06199999677</v>
      </c>
      <c r="H168" s="182">
        <f t="shared" si="459"/>
        <v>381.08200000000005</v>
      </c>
      <c r="I168" s="183">
        <f t="shared" si="459"/>
        <v>724953.65599999111</v>
      </c>
      <c r="J168" s="184">
        <f t="shared" si="459"/>
        <v>678783.22199999215</v>
      </c>
      <c r="K168" s="184">
        <f t="shared" si="459"/>
        <v>7466.7670000000062</v>
      </c>
      <c r="L168" s="184">
        <f t="shared" si="459"/>
        <v>38706.118000000191</v>
      </c>
      <c r="M168" s="272">
        <f t="shared" si="459"/>
        <v>7533.2660000000033</v>
      </c>
      <c r="N168" s="265">
        <f t="shared" si="375"/>
        <v>0.88692623643376978</v>
      </c>
      <c r="O168" s="210">
        <f t="shared" si="376"/>
        <v>0.10724028487784248</v>
      </c>
      <c r="P168" s="211">
        <f t="shared" si="377"/>
        <v>6.0503250620912899E-2</v>
      </c>
      <c r="Q168" s="212">
        <f t="shared" si="378"/>
        <v>6.0478682402877113E-2</v>
      </c>
      <c r="R168" s="212">
        <f t="shared" si="379"/>
        <v>2.4568153566288147E-5</v>
      </c>
      <c r="S168" s="213">
        <f t="shared" si="380"/>
        <v>4.6737376074046558E-2</v>
      </c>
      <c r="T168" s="214">
        <f t="shared" si="381"/>
        <v>4.376079278558332E-2</v>
      </c>
      <c r="U168" s="214">
        <f t="shared" si="382"/>
        <v>4.8137849150495899E-4</v>
      </c>
      <c r="V168" s="214">
        <f t="shared" si="383"/>
        <v>2.4953628116228905E-3</v>
      </c>
      <c r="W168" s="257">
        <f t="shared" si="384"/>
        <v>4.8566564661594431E-4</v>
      </c>
      <c r="Z168" s="424"/>
      <c r="AA168" s="134" t="s">
        <v>55</v>
      </c>
      <c r="AB168" s="178">
        <f t="shared" ref="AB168:AL168" si="460">SUM(AB167,AB163,AB159,AB155)</f>
        <v>12607629.732000142</v>
      </c>
      <c r="AC168" s="179">
        <f t="shared" si="460"/>
        <v>11421965.018000102</v>
      </c>
      <c r="AD168" s="180">
        <f t="shared" si="460"/>
        <v>1124083.9779999908</v>
      </c>
      <c r="AE168" s="181">
        <f t="shared" si="460"/>
        <v>529491.40999999945</v>
      </c>
      <c r="AF168" s="182">
        <f t="shared" si="460"/>
        <v>529487.60599999945</v>
      </c>
      <c r="AG168" s="182">
        <f t="shared" si="460"/>
        <v>3.8039999999999998</v>
      </c>
      <c r="AH168" s="183">
        <f t="shared" si="460"/>
        <v>594595.1729999946</v>
      </c>
      <c r="AI168" s="184">
        <f t="shared" si="460"/>
        <v>560494.40899999568</v>
      </c>
      <c r="AJ168" s="184">
        <f t="shared" si="460"/>
        <v>834.73899999999946</v>
      </c>
      <c r="AK168" s="184">
        <f t="shared" si="460"/>
        <v>33268.096000000209</v>
      </c>
      <c r="AL168" s="272">
        <f t="shared" si="460"/>
        <v>1755.4909999999977</v>
      </c>
      <c r="AM168" s="265">
        <f t="shared" si="385"/>
        <v>0.90595657239277594</v>
      </c>
      <c r="AN168" s="210">
        <f t="shared" si="386"/>
        <v>8.9159025280294305E-2</v>
      </c>
      <c r="AO168" s="211">
        <f t="shared" si="387"/>
        <v>4.1997696732484713E-2</v>
      </c>
      <c r="AP168" s="212">
        <f t="shared" si="388"/>
        <v>4.1997395010425854E-2</v>
      </c>
      <c r="AQ168" s="212">
        <f t="shared" si="389"/>
        <v>3.0172205885336646E-7</v>
      </c>
      <c r="AR168" s="213">
        <f t="shared" si="390"/>
        <v>4.7161535168725552E-2</v>
      </c>
      <c r="AS168" s="214">
        <f t="shared" si="391"/>
        <v>4.4456763159642365E-2</v>
      </c>
      <c r="AT168" s="214">
        <f t="shared" si="392"/>
        <v>6.6209035143322852E-5</v>
      </c>
      <c r="AU168" s="214">
        <f t="shared" si="393"/>
        <v>2.63872723955087E-3</v>
      </c>
      <c r="AV168" s="257">
        <f t="shared" si="394"/>
        <v>1.3924036772306901E-4</v>
      </c>
      <c r="AY168" s="424"/>
      <c r="AZ168" s="134" t="s">
        <v>55</v>
      </c>
      <c r="BA168" s="178">
        <f t="shared" ref="BA168:BK168" si="461">SUM(BA167,BA163,BA159,BA155)</f>
        <v>2903588.8449999713</v>
      </c>
      <c r="BB168" s="179">
        <f t="shared" si="461"/>
        <v>2335341.6969999848</v>
      </c>
      <c r="BC168" s="180">
        <f t="shared" si="461"/>
        <v>539343.52099999832</v>
      </c>
      <c r="BD168" s="181">
        <f t="shared" si="461"/>
        <v>408987.73499999905</v>
      </c>
      <c r="BE168" s="182">
        <f t="shared" si="461"/>
        <v>408610.4559999996</v>
      </c>
      <c r="BF168" s="182">
        <f t="shared" si="461"/>
        <v>377.27800000000008</v>
      </c>
      <c r="BG168" s="183">
        <f t="shared" si="461"/>
        <v>130358.48300000009</v>
      </c>
      <c r="BH168" s="184">
        <f t="shared" si="461"/>
        <v>118288.81300000034</v>
      </c>
      <c r="BI168" s="184">
        <f t="shared" si="461"/>
        <v>6632.0280000000048</v>
      </c>
      <c r="BJ168" s="184">
        <f t="shared" si="461"/>
        <v>5438.0220000000008</v>
      </c>
      <c r="BK168" s="272">
        <f t="shared" si="461"/>
        <v>5777.7749999999942</v>
      </c>
      <c r="BL168" s="265">
        <f t="shared" si="395"/>
        <v>0.80429489905965246</v>
      </c>
      <c r="BM168" s="210">
        <f t="shared" si="396"/>
        <v>0.18575065196601678</v>
      </c>
      <c r="BN168" s="211">
        <f t="shared" si="397"/>
        <v>0.14085593960876477</v>
      </c>
      <c r="BO168" s="212">
        <f t="shared" si="398"/>
        <v>0.1407260042011918</v>
      </c>
      <c r="BP168" s="212">
        <f t="shared" si="399"/>
        <v>1.2993506317179827E-4</v>
      </c>
      <c r="BQ168" s="213">
        <f t="shared" si="400"/>
        <v>4.4895641207769336E-2</v>
      </c>
      <c r="BR168" s="214">
        <f t="shared" si="401"/>
        <v>4.0738830225118018E-2</v>
      </c>
      <c r="BS168" s="214">
        <f t="shared" si="402"/>
        <v>2.2840795835885885E-3</v>
      </c>
      <c r="BT168" s="214">
        <f t="shared" si="403"/>
        <v>1.8728622715865457E-3</v>
      </c>
      <c r="BU168" s="257">
        <f t="shared" si="404"/>
        <v>1.9898736730406645E-3</v>
      </c>
      <c r="BX168" s="424"/>
      <c r="BY168" s="134" t="s">
        <v>55</v>
      </c>
      <c r="BZ168" s="178">
        <f t="shared" ref="BZ168:CJ168" si="462">SUM(BZ167,BZ163,BZ159,BZ155)</f>
        <v>546747.76099999447</v>
      </c>
      <c r="CA168" s="179">
        <f t="shared" si="462"/>
        <v>493843.67999999353</v>
      </c>
      <c r="CB168" s="180">
        <f t="shared" si="462"/>
        <v>49581.814000000079</v>
      </c>
      <c r="CC168" s="181">
        <f t="shared" si="462"/>
        <v>38164.037999999993</v>
      </c>
      <c r="CD168" s="182">
        <f t="shared" si="462"/>
        <v>38163.956999999995</v>
      </c>
      <c r="CE168" s="182">
        <f t="shared" si="462"/>
        <v>8.0999999999999989E-2</v>
      </c>
      <c r="CF168" s="183">
        <f t="shared" si="462"/>
        <v>11417.847999999989</v>
      </c>
      <c r="CG168" s="184">
        <f t="shared" si="462"/>
        <v>11076.926999999985</v>
      </c>
      <c r="CH168" s="184">
        <f t="shared" si="462"/>
        <v>25.457000000000001</v>
      </c>
      <c r="CI168" s="184">
        <f t="shared" si="462"/>
        <v>315.46800000000002</v>
      </c>
      <c r="CJ168" s="272">
        <f t="shared" si="462"/>
        <v>680.87200000000007</v>
      </c>
      <c r="CK168" s="265">
        <f t="shared" si="405"/>
        <v>0.90323859597844525</v>
      </c>
      <c r="CL168" s="210">
        <f t="shared" si="406"/>
        <v>9.0684987734226091E-2</v>
      </c>
      <c r="CM168" s="211">
        <f t="shared" si="407"/>
        <v>6.980190998898371E-2</v>
      </c>
      <c r="CN168" s="212">
        <f t="shared" si="408"/>
        <v>6.9801761840228876E-2</v>
      </c>
      <c r="CO168" s="212">
        <f t="shared" si="409"/>
        <v>1.4814875483321971E-7</v>
      </c>
      <c r="CP168" s="213">
        <f t="shared" si="410"/>
        <v>2.0883209433024279E-2</v>
      </c>
      <c r="CQ168" s="214">
        <f t="shared" si="411"/>
        <v>2.0259665955907037E-2</v>
      </c>
      <c r="CR168" s="214">
        <f t="shared" si="412"/>
        <v>4.6560775948015742E-5</v>
      </c>
      <c r="CS168" s="214">
        <f t="shared" si="413"/>
        <v>5.7699001715711318E-4</v>
      </c>
      <c r="CT168" s="257">
        <f t="shared" si="414"/>
        <v>1.2453128271704198E-3</v>
      </c>
      <c r="CW168" s="409"/>
      <c r="CX168" s="134" t="s">
        <v>55</v>
      </c>
      <c r="CY168" s="178">
        <f t="shared" ref="CY168:DI168" si="463">SUM(CY167,CY163,CY159,CY155)</f>
        <v>414548.54799999349</v>
      </c>
      <c r="CZ168" s="179">
        <f t="shared" si="463"/>
        <v>372908.90099999588</v>
      </c>
      <c r="DA168" s="180">
        <f t="shared" si="463"/>
        <v>39197.582999999999</v>
      </c>
      <c r="DB168" s="181">
        <f t="shared" si="463"/>
        <v>29649.511999999981</v>
      </c>
      <c r="DC168" s="182">
        <f t="shared" si="463"/>
        <v>29649.430999999982</v>
      </c>
      <c r="DD168" s="182">
        <f t="shared" si="463"/>
        <v>8.0999999999999989E-2</v>
      </c>
      <c r="DE168" s="183">
        <f t="shared" si="463"/>
        <v>9548.0669999999882</v>
      </c>
      <c r="DF168" s="184">
        <f t="shared" si="463"/>
        <v>9335.5349999999835</v>
      </c>
      <c r="DG168" s="184">
        <f t="shared" si="463"/>
        <v>22.971</v>
      </c>
      <c r="DH168" s="184">
        <f t="shared" si="463"/>
        <v>189.56300000000002</v>
      </c>
      <c r="DI168" s="272">
        <f t="shared" si="463"/>
        <v>588.70800000000008</v>
      </c>
      <c r="DJ168" s="265">
        <f t="shared" si="415"/>
        <v>0.89955423266855039</v>
      </c>
      <c r="DK168" s="210">
        <f t="shared" si="416"/>
        <v>9.4554867431354786E-2</v>
      </c>
      <c r="DL168" s="211">
        <f t="shared" si="417"/>
        <v>7.1522411893722146E-2</v>
      </c>
      <c r="DM168" s="212">
        <f t="shared" si="418"/>
        <v>7.1522216500443395E-2</v>
      </c>
      <c r="DN168" s="212">
        <f t="shared" si="419"/>
        <v>1.9539327876261495E-7</v>
      </c>
      <c r="DO168" s="213">
        <f t="shared" si="420"/>
        <v>2.3032445888581759E-2</v>
      </c>
      <c r="DP168" s="214">
        <f t="shared" si="421"/>
        <v>2.2519762872261057E-2</v>
      </c>
      <c r="DQ168" s="214">
        <f t="shared" si="422"/>
        <v>5.5412086499457144E-5</v>
      </c>
      <c r="DR168" s="214">
        <f t="shared" si="423"/>
        <v>4.5727575434663685E-4</v>
      </c>
      <c r="DS168" s="257">
        <f t="shared" si="424"/>
        <v>1.4201183500466858E-3</v>
      </c>
      <c r="DV168" s="409"/>
      <c r="DW168" s="134" t="s">
        <v>55</v>
      </c>
      <c r="DX168" s="178">
        <f t="shared" ref="DX168:EH168" si="464">SUM(DX167,DX163,DX159,DX155)</f>
        <v>132199.21300000043</v>
      </c>
      <c r="DY168" s="179">
        <f t="shared" si="464"/>
        <v>120934.7790000004</v>
      </c>
      <c r="DZ168" s="180">
        <f t="shared" si="464"/>
        <v>10384.230999999987</v>
      </c>
      <c r="EA168" s="181">
        <f t="shared" si="464"/>
        <v>8514.5259999999871</v>
      </c>
      <c r="EB168" s="182">
        <f t="shared" si="464"/>
        <v>8514.5259999999871</v>
      </c>
      <c r="EC168" s="182">
        <f t="shared" si="464"/>
        <v>0</v>
      </c>
      <c r="ED168" s="183">
        <f t="shared" si="464"/>
        <v>1869.7809999999997</v>
      </c>
      <c r="EE168" s="184">
        <f t="shared" si="464"/>
        <v>1741.3919999999996</v>
      </c>
      <c r="EF168" s="184">
        <f t="shared" si="464"/>
        <v>2.4860000000000002</v>
      </c>
      <c r="EG168" s="184">
        <f t="shared" si="464"/>
        <v>125.905</v>
      </c>
      <c r="EH168" s="272">
        <f t="shared" si="464"/>
        <v>92.164000000000001</v>
      </c>
      <c r="EI168" s="265">
        <f t="shared" si="425"/>
        <v>0.9147919738372422</v>
      </c>
      <c r="EJ168" s="210">
        <f t="shared" si="426"/>
        <v>7.8549870035912794E-2</v>
      </c>
      <c r="EK168" s="211">
        <f t="shared" si="427"/>
        <v>6.4406782814962441E-2</v>
      </c>
      <c r="EL168" s="212">
        <f t="shared" si="428"/>
        <v>6.4406782814962441E-2</v>
      </c>
      <c r="EM168" s="212">
        <f t="shared" si="429"/>
        <v>0</v>
      </c>
      <c r="EN168" s="213">
        <f t="shared" si="430"/>
        <v>1.4143662110908282E-2</v>
      </c>
      <c r="EO168" s="214">
        <f t="shared" si="431"/>
        <v>1.3172483863425071E-2</v>
      </c>
      <c r="EP168" s="214">
        <f t="shared" si="432"/>
        <v>1.8804953097564902E-5</v>
      </c>
      <c r="EQ168" s="214">
        <f t="shared" si="433"/>
        <v>9.5238842306874852E-4</v>
      </c>
      <c r="ER168" s="257">
        <f t="shared" si="434"/>
        <v>6.9715997477231358E-4</v>
      </c>
    </row>
    <row r="170" spans="1:148" ht="14.5" thickBot="1"/>
    <row r="171" spans="1:148" ht="16.399999999999999" customHeight="1" thickBot="1">
      <c r="A171" s="425" t="s">
        <v>63</v>
      </c>
      <c r="B171" s="426"/>
      <c r="C171" s="429" t="s">
        <v>61</v>
      </c>
      <c r="D171" s="430"/>
      <c r="E171" s="430"/>
      <c r="F171" s="430"/>
      <c r="G171" s="430"/>
      <c r="H171" s="430"/>
      <c r="I171" s="430"/>
      <c r="J171" s="430"/>
      <c r="K171" s="430"/>
      <c r="L171" s="430"/>
      <c r="M171" s="431"/>
      <c r="N171" s="430" t="s">
        <v>62</v>
      </c>
      <c r="O171" s="430"/>
      <c r="P171" s="430"/>
      <c r="Q171" s="430"/>
      <c r="R171" s="430"/>
      <c r="S171" s="430"/>
      <c r="T171" s="430"/>
      <c r="U171" s="430"/>
      <c r="V171" s="430"/>
      <c r="W171" s="432"/>
      <c r="Z171" s="425" t="s">
        <v>64</v>
      </c>
      <c r="AA171" s="426"/>
      <c r="AB171" s="429" t="s">
        <v>61</v>
      </c>
      <c r="AC171" s="430"/>
      <c r="AD171" s="430"/>
      <c r="AE171" s="430"/>
      <c r="AF171" s="430"/>
      <c r="AG171" s="430"/>
      <c r="AH171" s="430"/>
      <c r="AI171" s="430"/>
      <c r="AJ171" s="430"/>
      <c r="AK171" s="430"/>
      <c r="AL171" s="431"/>
      <c r="AM171" s="430" t="s">
        <v>62</v>
      </c>
      <c r="AN171" s="430"/>
      <c r="AO171" s="430"/>
      <c r="AP171" s="430"/>
      <c r="AQ171" s="430"/>
      <c r="AR171" s="430"/>
      <c r="AS171" s="430"/>
      <c r="AT171" s="430"/>
      <c r="AU171" s="430"/>
      <c r="AV171" s="432"/>
      <c r="AY171" s="425" t="s">
        <v>65</v>
      </c>
      <c r="AZ171" s="426"/>
      <c r="BA171" s="429" t="s">
        <v>61</v>
      </c>
      <c r="BB171" s="430"/>
      <c r="BC171" s="430"/>
      <c r="BD171" s="430"/>
      <c r="BE171" s="430"/>
      <c r="BF171" s="430"/>
      <c r="BG171" s="430"/>
      <c r="BH171" s="430"/>
      <c r="BI171" s="430"/>
      <c r="BJ171" s="430"/>
      <c r="BK171" s="431"/>
      <c r="BL171" s="430" t="s">
        <v>62</v>
      </c>
      <c r="BM171" s="430"/>
      <c r="BN171" s="430"/>
      <c r="BO171" s="430"/>
      <c r="BP171" s="430"/>
      <c r="BQ171" s="430"/>
      <c r="BR171" s="430"/>
      <c r="BS171" s="430"/>
      <c r="BT171" s="430"/>
      <c r="BU171" s="432"/>
      <c r="BX171" s="410" t="s">
        <v>402</v>
      </c>
      <c r="BY171" s="411"/>
      <c r="BZ171" s="419" t="s">
        <v>61</v>
      </c>
      <c r="CA171" s="420"/>
      <c r="CB171" s="420"/>
      <c r="CC171" s="420"/>
      <c r="CD171" s="420"/>
      <c r="CE171" s="420"/>
      <c r="CF171" s="420"/>
      <c r="CG171" s="420"/>
      <c r="CH171" s="420"/>
      <c r="CI171" s="420"/>
      <c r="CJ171" s="420"/>
      <c r="CK171" s="420" t="s">
        <v>62</v>
      </c>
      <c r="CL171" s="420"/>
      <c r="CM171" s="420"/>
      <c r="CN171" s="420"/>
      <c r="CO171" s="420"/>
      <c r="CP171" s="420"/>
      <c r="CQ171" s="420"/>
      <c r="CR171" s="420"/>
      <c r="CS171" s="420"/>
      <c r="CT171" s="421"/>
      <c r="CW171" s="410" t="s">
        <v>403</v>
      </c>
      <c r="CX171" s="411"/>
      <c r="CY171" s="414" t="s">
        <v>61</v>
      </c>
      <c r="CZ171" s="415"/>
      <c r="DA171" s="415"/>
      <c r="DB171" s="415"/>
      <c r="DC171" s="415"/>
      <c r="DD171" s="415"/>
      <c r="DE171" s="415"/>
      <c r="DF171" s="415"/>
      <c r="DG171" s="415"/>
      <c r="DH171" s="415"/>
      <c r="DI171" s="416"/>
      <c r="DJ171" s="417" t="s">
        <v>62</v>
      </c>
      <c r="DK171" s="415"/>
      <c r="DL171" s="415"/>
      <c r="DM171" s="415"/>
      <c r="DN171" s="415"/>
      <c r="DO171" s="415"/>
      <c r="DP171" s="415"/>
      <c r="DQ171" s="415"/>
      <c r="DR171" s="415"/>
      <c r="DS171" s="418"/>
      <c r="DV171" s="410" t="s">
        <v>66</v>
      </c>
      <c r="DW171" s="411"/>
      <c r="DX171" s="414" t="s">
        <v>61</v>
      </c>
      <c r="DY171" s="415"/>
      <c r="DZ171" s="415"/>
      <c r="EA171" s="415"/>
      <c r="EB171" s="415"/>
      <c r="EC171" s="415"/>
      <c r="ED171" s="415"/>
      <c r="EE171" s="415"/>
      <c r="EF171" s="415"/>
      <c r="EG171" s="415"/>
      <c r="EH171" s="416"/>
      <c r="EI171" s="417" t="s">
        <v>62</v>
      </c>
      <c r="EJ171" s="415"/>
      <c r="EK171" s="415"/>
      <c r="EL171" s="415"/>
      <c r="EM171" s="415"/>
      <c r="EN171" s="415"/>
      <c r="EO171" s="415"/>
      <c r="EP171" s="415"/>
      <c r="EQ171" s="415"/>
      <c r="ER171" s="418"/>
    </row>
    <row r="172" spans="1:148" ht="65.5" thickBot="1">
      <c r="A172" s="427"/>
      <c r="B172" s="428"/>
      <c r="C172" s="136" t="s">
        <v>52</v>
      </c>
      <c r="D172" s="137" t="s">
        <v>53</v>
      </c>
      <c r="E172" s="138" t="s">
        <v>51</v>
      </c>
      <c r="F172" s="139" t="s">
        <v>30</v>
      </c>
      <c r="G172" s="140" t="s">
        <v>59</v>
      </c>
      <c r="H172" s="140" t="s">
        <v>56</v>
      </c>
      <c r="I172" s="141" t="s">
        <v>31</v>
      </c>
      <c r="J172" s="142" t="s">
        <v>57</v>
      </c>
      <c r="K172" s="142" t="s">
        <v>58</v>
      </c>
      <c r="L172" s="142" t="s">
        <v>54</v>
      </c>
      <c r="M172" s="266" t="s">
        <v>60</v>
      </c>
      <c r="N172" s="259" t="s">
        <v>53</v>
      </c>
      <c r="O172" s="138" t="s">
        <v>51</v>
      </c>
      <c r="P172" s="139" t="s">
        <v>30</v>
      </c>
      <c r="Q172" s="140" t="s">
        <v>59</v>
      </c>
      <c r="R172" s="140" t="s">
        <v>56</v>
      </c>
      <c r="S172" s="141" t="s">
        <v>31</v>
      </c>
      <c r="T172" s="142" t="s">
        <v>57</v>
      </c>
      <c r="U172" s="142" t="s">
        <v>58</v>
      </c>
      <c r="V172" s="142" t="s">
        <v>54</v>
      </c>
      <c r="W172" s="251" t="s">
        <v>60</v>
      </c>
      <c r="Z172" s="427"/>
      <c r="AA172" s="428"/>
      <c r="AB172" s="136" t="s">
        <v>52</v>
      </c>
      <c r="AC172" s="137" t="s">
        <v>53</v>
      </c>
      <c r="AD172" s="138" t="s">
        <v>51</v>
      </c>
      <c r="AE172" s="139" t="s">
        <v>30</v>
      </c>
      <c r="AF172" s="140" t="s">
        <v>59</v>
      </c>
      <c r="AG172" s="140" t="s">
        <v>56</v>
      </c>
      <c r="AH172" s="141" t="s">
        <v>31</v>
      </c>
      <c r="AI172" s="142" t="s">
        <v>57</v>
      </c>
      <c r="AJ172" s="142" t="s">
        <v>58</v>
      </c>
      <c r="AK172" s="142" t="s">
        <v>54</v>
      </c>
      <c r="AL172" s="266" t="s">
        <v>60</v>
      </c>
      <c r="AM172" s="259" t="s">
        <v>53</v>
      </c>
      <c r="AN172" s="138" t="s">
        <v>51</v>
      </c>
      <c r="AO172" s="139" t="s">
        <v>30</v>
      </c>
      <c r="AP172" s="140" t="s">
        <v>59</v>
      </c>
      <c r="AQ172" s="140" t="s">
        <v>56</v>
      </c>
      <c r="AR172" s="141" t="s">
        <v>31</v>
      </c>
      <c r="AS172" s="142" t="s">
        <v>57</v>
      </c>
      <c r="AT172" s="142" t="s">
        <v>58</v>
      </c>
      <c r="AU172" s="142" t="s">
        <v>54</v>
      </c>
      <c r="AV172" s="251" t="s">
        <v>60</v>
      </c>
      <c r="AY172" s="427"/>
      <c r="AZ172" s="428"/>
      <c r="BA172" s="136" t="s">
        <v>52</v>
      </c>
      <c r="BB172" s="137" t="s">
        <v>53</v>
      </c>
      <c r="BC172" s="138" t="s">
        <v>51</v>
      </c>
      <c r="BD172" s="139" t="s">
        <v>30</v>
      </c>
      <c r="BE172" s="140" t="s">
        <v>59</v>
      </c>
      <c r="BF172" s="140" t="s">
        <v>56</v>
      </c>
      <c r="BG172" s="141" t="s">
        <v>31</v>
      </c>
      <c r="BH172" s="142" t="s">
        <v>57</v>
      </c>
      <c r="BI172" s="142" t="s">
        <v>58</v>
      </c>
      <c r="BJ172" s="142" t="s">
        <v>54</v>
      </c>
      <c r="BK172" s="266" t="s">
        <v>60</v>
      </c>
      <c r="BL172" s="259" t="s">
        <v>53</v>
      </c>
      <c r="BM172" s="138" t="s">
        <v>51</v>
      </c>
      <c r="BN172" s="139" t="s">
        <v>30</v>
      </c>
      <c r="BO172" s="140" t="s">
        <v>59</v>
      </c>
      <c r="BP172" s="140" t="s">
        <v>56</v>
      </c>
      <c r="BQ172" s="141" t="s">
        <v>31</v>
      </c>
      <c r="BR172" s="142" t="s">
        <v>57</v>
      </c>
      <c r="BS172" s="142" t="s">
        <v>58</v>
      </c>
      <c r="BT172" s="142" t="s">
        <v>54</v>
      </c>
      <c r="BU172" s="251" t="s">
        <v>60</v>
      </c>
      <c r="BX172" s="412"/>
      <c r="BY172" s="413"/>
      <c r="BZ172" s="136" t="s">
        <v>52</v>
      </c>
      <c r="CA172" s="137" t="s">
        <v>53</v>
      </c>
      <c r="CB172" s="138" t="s">
        <v>51</v>
      </c>
      <c r="CC172" s="139" t="s">
        <v>30</v>
      </c>
      <c r="CD172" s="140" t="s">
        <v>59</v>
      </c>
      <c r="CE172" s="140" t="s">
        <v>56</v>
      </c>
      <c r="CF172" s="141" t="s">
        <v>31</v>
      </c>
      <c r="CG172" s="142" t="s">
        <v>57</v>
      </c>
      <c r="CH172" s="142" t="s">
        <v>58</v>
      </c>
      <c r="CI172" s="142" t="s">
        <v>54</v>
      </c>
      <c r="CJ172" s="266" t="s">
        <v>60</v>
      </c>
      <c r="CK172" s="259" t="s">
        <v>53</v>
      </c>
      <c r="CL172" s="138" t="s">
        <v>51</v>
      </c>
      <c r="CM172" s="139" t="s">
        <v>30</v>
      </c>
      <c r="CN172" s="140" t="s">
        <v>59</v>
      </c>
      <c r="CO172" s="140" t="s">
        <v>56</v>
      </c>
      <c r="CP172" s="141" t="s">
        <v>31</v>
      </c>
      <c r="CQ172" s="142" t="s">
        <v>57</v>
      </c>
      <c r="CR172" s="142" t="s">
        <v>58</v>
      </c>
      <c r="CS172" s="142" t="s">
        <v>54</v>
      </c>
      <c r="CT172" s="251" t="s">
        <v>60</v>
      </c>
      <c r="CW172" s="412"/>
      <c r="CX172" s="413"/>
      <c r="CY172" s="136" t="s">
        <v>52</v>
      </c>
      <c r="CZ172" s="137" t="s">
        <v>53</v>
      </c>
      <c r="DA172" s="138" t="s">
        <v>51</v>
      </c>
      <c r="DB172" s="139" t="s">
        <v>30</v>
      </c>
      <c r="DC172" s="140" t="s">
        <v>59</v>
      </c>
      <c r="DD172" s="140" t="s">
        <v>56</v>
      </c>
      <c r="DE172" s="141" t="s">
        <v>31</v>
      </c>
      <c r="DF172" s="142" t="s">
        <v>57</v>
      </c>
      <c r="DG172" s="142" t="s">
        <v>58</v>
      </c>
      <c r="DH172" s="142" t="s">
        <v>54</v>
      </c>
      <c r="DI172" s="266" t="s">
        <v>60</v>
      </c>
      <c r="DJ172" s="259" t="s">
        <v>53</v>
      </c>
      <c r="DK172" s="138" t="s">
        <v>51</v>
      </c>
      <c r="DL172" s="139" t="s">
        <v>30</v>
      </c>
      <c r="DM172" s="140" t="s">
        <v>59</v>
      </c>
      <c r="DN172" s="140" t="s">
        <v>56</v>
      </c>
      <c r="DO172" s="141" t="s">
        <v>31</v>
      </c>
      <c r="DP172" s="142" t="s">
        <v>57</v>
      </c>
      <c r="DQ172" s="142" t="s">
        <v>58</v>
      </c>
      <c r="DR172" s="142" t="s">
        <v>54</v>
      </c>
      <c r="DS172" s="251" t="s">
        <v>60</v>
      </c>
      <c r="DV172" s="412"/>
      <c r="DW172" s="413"/>
      <c r="DX172" s="136" t="s">
        <v>52</v>
      </c>
      <c r="DY172" s="137" t="s">
        <v>53</v>
      </c>
      <c r="DZ172" s="138" t="s">
        <v>51</v>
      </c>
      <c r="EA172" s="139" t="s">
        <v>30</v>
      </c>
      <c r="EB172" s="140" t="s">
        <v>59</v>
      </c>
      <c r="EC172" s="140" t="s">
        <v>56</v>
      </c>
      <c r="ED172" s="141" t="s">
        <v>31</v>
      </c>
      <c r="EE172" s="142" t="s">
        <v>57</v>
      </c>
      <c r="EF172" s="142" t="s">
        <v>58</v>
      </c>
      <c r="EG172" s="142" t="s">
        <v>54</v>
      </c>
      <c r="EH172" s="266" t="s">
        <v>60</v>
      </c>
      <c r="EI172" s="259" t="s">
        <v>53</v>
      </c>
      <c r="EJ172" s="138" t="s">
        <v>51</v>
      </c>
      <c r="EK172" s="139" t="s">
        <v>30</v>
      </c>
      <c r="EL172" s="140" t="s">
        <v>59</v>
      </c>
      <c r="EM172" s="140" t="s">
        <v>56</v>
      </c>
      <c r="EN172" s="141" t="s">
        <v>31</v>
      </c>
      <c r="EO172" s="142" t="s">
        <v>57</v>
      </c>
      <c r="EP172" s="142" t="s">
        <v>58</v>
      </c>
      <c r="EQ172" s="142" t="s">
        <v>54</v>
      </c>
      <c r="ER172" s="251" t="s">
        <v>60</v>
      </c>
    </row>
    <row r="173" spans="1:148">
      <c r="A173" s="422">
        <v>2024</v>
      </c>
      <c r="B173" s="135" t="s">
        <v>13</v>
      </c>
      <c r="C173" s="143">
        <v>1520928.5289999903</v>
      </c>
      <c r="D173" s="144">
        <v>1381034.35799997</v>
      </c>
      <c r="E173" s="145">
        <v>130984.00499999951</v>
      </c>
      <c r="F173" s="146">
        <v>66953.037999999899</v>
      </c>
      <c r="G173" s="147">
        <v>66953.037999999899</v>
      </c>
      <c r="H173" s="147">
        <v>0</v>
      </c>
      <c r="I173" s="148">
        <v>64031.417999998652</v>
      </c>
      <c r="J173" s="149">
        <v>61870.370999998988</v>
      </c>
      <c r="K173" s="149">
        <v>0</v>
      </c>
      <c r="L173" s="149">
        <v>2161.3259999999891</v>
      </c>
      <c r="M173" s="267">
        <v>609.99700000000007</v>
      </c>
      <c r="N173" s="260">
        <f t="shared" ref="N173:N189" si="465">IF(AND(ISNUMBER($C173),ISNUMBER(D173)),IF($C173=0,0,D173/$C173),"")</f>
        <v>0.90802054907077012</v>
      </c>
      <c r="O173" s="185">
        <f t="shared" ref="O173:O189" si="466">IF(AND(ISNUMBER($C173),ISNUMBER(E173)),IF($C173=0,0,E173/$C173),"")</f>
        <v>8.6121078342926094E-2</v>
      </c>
      <c r="P173" s="186">
        <f t="shared" ref="P173:P189" si="467">IF(AND(ISNUMBER($C173),ISNUMBER(F173)),IF($C173=0,0,F173/$C173),"")</f>
        <v>4.4021159918685653E-2</v>
      </c>
      <c r="Q173" s="187">
        <f t="shared" ref="Q173:Q189" si="468">IF(AND(ISNUMBER($C173),ISNUMBER(G173)),IF($C173=0,0,G173/$C173),"")</f>
        <v>4.4021159918685653E-2</v>
      </c>
      <c r="R173" s="187">
        <f t="shared" ref="R173:R189" si="469">IF(AND(ISNUMBER($C173),ISNUMBER(H173)),IF($C173=0,0,H173/$C173),"")</f>
        <v>0</v>
      </c>
      <c r="S173" s="188">
        <f t="shared" ref="S173:S189" si="470">IF(AND(ISNUMBER($C173),ISNUMBER(I173)),IF($C173=0,0,I173/$C173),"")</f>
        <v>4.2100214953623941E-2</v>
      </c>
      <c r="T173" s="189">
        <f t="shared" ref="T173:T189" si="471">IF(AND(ISNUMBER($C173),ISNUMBER(J173)),IF($C173=0,0,J173/$C173),"")</f>
        <v>4.0679341481403286E-2</v>
      </c>
      <c r="U173" s="189">
        <f t="shared" ref="U173:U189" si="472">IF(AND(ISNUMBER($C173),ISNUMBER(K173)),IF($C173=0,0,K173/$C173),"")</f>
        <v>0</v>
      </c>
      <c r="V173" s="189">
        <f t="shared" ref="V173:V189" si="473">IF(AND(ISNUMBER($C173),ISNUMBER(L173)),IF($C173=0,0,L173/$C173),"")</f>
        <v>1.4210569127933051E-3</v>
      </c>
      <c r="W173" s="252">
        <f t="shared" ref="W173:W189" si="474">IF(AND(ISNUMBER($C173),ISNUMBER(M173)),IF($C173=0,0,M173/$C173),"")</f>
        <v>4.0106881314210918E-4</v>
      </c>
      <c r="Z173" s="422">
        <v>2024</v>
      </c>
      <c r="AA173" s="135" t="s">
        <v>13</v>
      </c>
      <c r="AB173" s="143">
        <v>1219791.7039999999</v>
      </c>
      <c r="AC173" s="144">
        <v>1137581.1619999902</v>
      </c>
      <c r="AD173" s="145">
        <v>76098.99499999937</v>
      </c>
      <c r="AE173" s="146">
        <v>22642.948000000062</v>
      </c>
      <c r="AF173" s="147">
        <v>22642.948000000062</v>
      </c>
      <c r="AG173" s="147">
        <v>0</v>
      </c>
      <c r="AH173" s="148">
        <v>53456.202999998844</v>
      </c>
      <c r="AI173" s="149">
        <v>51757.702999998968</v>
      </c>
      <c r="AJ173" s="149">
        <v>0</v>
      </c>
      <c r="AK173" s="149">
        <v>1698.7779999999889</v>
      </c>
      <c r="AL173" s="267">
        <v>38.722000000000001</v>
      </c>
      <c r="AM173" s="260">
        <f t="shared" ref="AM173:AM189" si="475">IF(AND(ISNUMBER($AB173),ISNUMBER(AC173)),IF($AB173=0,0,AC173/$AB173),"")</f>
        <v>0.93260280281426666</v>
      </c>
      <c r="AN173" s="185">
        <f t="shared" ref="AN173:AN189" si="476">IF(AND(ISNUMBER($AB173),ISNUMBER(AD173)),IF($AB173=0,0,AD173/$AB173),"")</f>
        <v>6.2386876997483971E-2</v>
      </c>
      <c r="AO173" s="186">
        <f t="shared" ref="AO173:AO189" si="477">IF(AND(ISNUMBER($AB173),ISNUMBER(AE173)),IF($AB173=0,0,AE173/$AB173),"")</f>
        <v>1.8562962779422269E-2</v>
      </c>
      <c r="AP173" s="187">
        <f t="shared" ref="AP173:AP189" si="478">IF(AND(ISNUMBER($AB173),ISNUMBER(AF173)),IF($AB173=0,0,AF173/$AB173),"")</f>
        <v>1.8562962779422269E-2</v>
      </c>
      <c r="AQ173" s="187">
        <f t="shared" ref="AQ173:AQ189" si="479">IF(AND(ISNUMBER($AB173),ISNUMBER(AG173)),IF($AB173=0,0,AG173/$AB173),"")</f>
        <v>0</v>
      </c>
      <c r="AR173" s="188">
        <f t="shared" ref="AR173:AR189" si="480">IF(AND(ISNUMBER($AB173),ISNUMBER(AH173)),IF($AB173=0,0,AH173/$AB173),"")</f>
        <v>4.3824042108749128E-2</v>
      </c>
      <c r="AS173" s="189">
        <f t="shared" ref="AS173:AS189" si="481">IF(AND(ISNUMBER($AB173),ISNUMBER(AI173)),IF($AB173=0,0,AI173/$AB173),"")</f>
        <v>4.2431591254697511E-2</v>
      </c>
      <c r="AT173" s="189">
        <f t="shared" ref="AT173:AT189" si="482">IF(AND(ISNUMBER($AB173),ISNUMBER(AJ173)),IF($AB173=0,0,AJ173/$AB173),"")</f>
        <v>0</v>
      </c>
      <c r="AU173" s="189">
        <f t="shared" ref="AU173:AU189" si="483">IF(AND(ISNUMBER($AB173),ISNUMBER(AK173)),IF($AB173=0,0,AK173/$AB173),"")</f>
        <v>1.3926787618158689E-3</v>
      </c>
      <c r="AV173" s="252">
        <f t="shared" ref="AV173:AV189" si="484">IF(AND(ISNUMBER($AB173),ISNUMBER(AL173)),IF($AB173=0,0,AL173/$AB173),"")</f>
        <v>3.1744764186394238E-5</v>
      </c>
      <c r="AY173" s="422">
        <v>2024</v>
      </c>
      <c r="AZ173" s="135" t="s">
        <v>13</v>
      </c>
      <c r="BA173" s="143">
        <v>301136.82499999774</v>
      </c>
      <c r="BB173" s="144">
        <v>243453.19599999883</v>
      </c>
      <c r="BC173" s="145">
        <v>54885.009999999915</v>
      </c>
      <c r="BD173" s="146">
        <v>44310.089999999807</v>
      </c>
      <c r="BE173" s="147">
        <v>44310.089999999807</v>
      </c>
      <c r="BF173" s="147">
        <v>0</v>
      </c>
      <c r="BG173" s="148">
        <v>10575.214999999998</v>
      </c>
      <c r="BH173" s="149">
        <v>10112.667999999996</v>
      </c>
      <c r="BI173" s="149">
        <v>0</v>
      </c>
      <c r="BJ173" s="149">
        <v>462.54799999999977</v>
      </c>
      <c r="BK173" s="267">
        <v>571.2750000000002</v>
      </c>
      <c r="BL173" s="260">
        <f t="shared" ref="BL173:BL189" si="485">IF(AND(ISNUMBER($BA173),ISNUMBER(BB173)),IF($BA173=0,0,BB173/$BA173),"")</f>
        <v>0.80844711037914629</v>
      </c>
      <c r="BM173" s="185">
        <f t="shared" ref="BM173:BM189" si="486">IF(AND(ISNUMBER($BA173),ISNUMBER(BC173)),IF($BA173=0,0,BC173/$BA173),"")</f>
        <v>0.18225937661393729</v>
      </c>
      <c r="BN173" s="186">
        <f t="shared" ref="BN173:BN189" si="487">IF(AND(ISNUMBER($BA173),ISNUMBER(BD173)),IF($BA173=0,0,BD173/$BA173),"")</f>
        <v>0.14714271494361456</v>
      </c>
      <c r="BO173" s="187">
        <f t="shared" ref="BO173:BO189" si="488">IF(AND(ISNUMBER($BA173),ISNUMBER(BE173)),IF($BA173=0,0,BE173/$BA173),"")</f>
        <v>0.14714271494361456</v>
      </c>
      <c r="BP173" s="187">
        <f t="shared" ref="BP173:BP189" si="489">IF(AND(ISNUMBER($BA173),ISNUMBER(BF173)),IF($BA173=0,0,BF173/$BA173),"")</f>
        <v>0</v>
      </c>
      <c r="BQ173" s="188">
        <f t="shared" ref="BQ173:BQ189" si="490">IF(AND(ISNUMBER($BA173),ISNUMBER(BG173)),IF($BA173=0,0,BG173/$BA173),"")</f>
        <v>3.5117641291463032E-2</v>
      </c>
      <c r="BR173" s="189">
        <f t="shared" ref="BR173:BR189" si="491">IF(AND(ISNUMBER($BA173),ISNUMBER(BH173)),IF($BA173=0,0,BH173/$BA173),"")</f>
        <v>3.3581638512659724E-2</v>
      </c>
      <c r="BS173" s="189">
        <f t="shared" ref="BS173:BS189" si="492">IF(AND(ISNUMBER($BA173),ISNUMBER(BI173)),IF($BA173=0,0,BI173/$BA173),"")</f>
        <v>0</v>
      </c>
      <c r="BT173" s="189">
        <f t="shared" ref="BT173:BT189" si="493">IF(AND(ISNUMBER($BA173),ISNUMBER(BJ173)),IF($BA173=0,0,BJ173/$BA173),"")</f>
        <v>1.5360060995529301E-3</v>
      </c>
      <c r="BU173" s="252">
        <f t="shared" ref="BU173:BU189" si="494">IF(AND(ISNUMBER($BA173),ISNUMBER(BK173)),IF($BA173=0,0,BK173/$BA173),"")</f>
        <v>1.8970612445024101E-3</v>
      </c>
      <c r="BX173" s="422">
        <v>2024</v>
      </c>
      <c r="BY173" s="135" t="s">
        <v>13</v>
      </c>
      <c r="BZ173" s="143">
        <v>18996.504000001212</v>
      </c>
      <c r="CA173" s="144">
        <v>18002.339000000997</v>
      </c>
      <c r="CB173" s="145">
        <v>873.30399999999872</v>
      </c>
      <c r="CC173" s="146">
        <v>223.87999999999997</v>
      </c>
      <c r="CD173" s="147">
        <v>216.72399999999996</v>
      </c>
      <c r="CE173" s="147">
        <v>7.1559999999999997</v>
      </c>
      <c r="CF173" s="148">
        <v>649.41899999999828</v>
      </c>
      <c r="CG173" s="149">
        <v>570.28399999999874</v>
      </c>
      <c r="CH173" s="149">
        <v>0</v>
      </c>
      <c r="CI173" s="149">
        <v>79.134999999999991</v>
      </c>
      <c r="CJ173" s="267">
        <v>43.076000000000001</v>
      </c>
      <c r="CK173" s="260">
        <f t="shared" ref="CK173:CK189" si="495">IF(AND(ISNUMBER($BZ173),ISNUMBER(CA173)),IF($BZ173=0,0,CA173/$BZ173),"")</f>
        <v>0.94766589684080016</v>
      </c>
      <c r="CL173" s="185">
        <f t="shared" ref="CL173:CL189" si="496">IF(AND(ISNUMBER($BZ173),ISNUMBER(CB173)),IF($BZ173=0,0,CB173/$BZ173),"")</f>
        <v>4.5971827237261287E-2</v>
      </c>
      <c r="CM173" s="186">
        <f t="shared" ref="CM173:CM189" si="497">IF(AND(ISNUMBER($BZ173),ISNUMBER(CC173)),IF($BZ173=0,0,CC173/$BZ173),"")</f>
        <v>1.178532639479273E-2</v>
      </c>
      <c r="CN173" s="187">
        <f t="shared" ref="CN173:CN189" si="498">IF(AND(ISNUMBER($BZ173),ISNUMBER(CD173)),IF($BZ173=0,0,CD173/$BZ173),"")</f>
        <v>1.1408625502881273E-2</v>
      </c>
      <c r="CO173" s="187">
        <f t="shared" ref="CO173:CO189" si="499">IF(AND(ISNUMBER($BZ173),ISNUMBER(CE173)),IF($BZ173=0,0,CE173/$BZ173),"")</f>
        <v>3.7670089191145609E-4</v>
      </c>
      <c r="CP173" s="188">
        <f t="shared" ref="CP173:CP189" si="500">IF(AND(ISNUMBER($BZ173),ISNUMBER(CF173)),IF($BZ173=0,0,CF173/$BZ173),"")</f>
        <v>3.4186237636143833E-2</v>
      </c>
      <c r="CQ173" s="189">
        <f t="shared" ref="CQ173:CQ189" si="501">IF(AND(ISNUMBER($BZ173),ISNUMBER(CG173)),IF($BZ173=0,0,CG173/$BZ173),"")</f>
        <v>3.0020471135107932E-2</v>
      </c>
      <c r="CR173" s="189">
        <f t="shared" ref="CR173:CR189" si="502">IF(AND(ISNUMBER($BZ173),ISNUMBER(CH173)),IF($BZ173=0,0,CH173/$BZ173),"")</f>
        <v>0</v>
      </c>
      <c r="CS173" s="189">
        <f t="shared" ref="CS173:CS189" si="503">IF(AND(ISNUMBER($BZ173),ISNUMBER(CI173)),IF($BZ173=0,0,CI173/$BZ173),"")</f>
        <v>4.1657665010359241E-3</v>
      </c>
      <c r="CT173" s="252">
        <f t="shared" ref="CT173:CT189" si="504">IF(AND(ISNUMBER($BZ173),ISNUMBER(CJ173)),IF($BZ173=0,0,CJ173/$BZ173),"")</f>
        <v>2.2675751285603524E-3</v>
      </c>
      <c r="CW173" s="407">
        <v>2024</v>
      </c>
      <c r="CX173" s="135" t="s">
        <v>13</v>
      </c>
      <c r="CY173" s="143">
        <v>16376.973000000895</v>
      </c>
      <c r="CZ173" s="144">
        <v>15715.427000000849</v>
      </c>
      <c r="DA173" s="145">
        <v>562.43199999999786</v>
      </c>
      <c r="DB173" s="146">
        <v>7.3419999999999979</v>
      </c>
      <c r="DC173" s="147">
        <v>0.18600000000000003</v>
      </c>
      <c r="DD173" s="147">
        <v>7.1559999999999997</v>
      </c>
      <c r="DE173" s="148">
        <v>555.08899999999858</v>
      </c>
      <c r="DF173" s="149">
        <v>481.21899999999886</v>
      </c>
      <c r="DG173" s="149">
        <v>0</v>
      </c>
      <c r="DH173" s="149">
        <v>73.870000000000019</v>
      </c>
      <c r="DI173" s="267">
        <v>43.076000000000001</v>
      </c>
      <c r="DJ173" s="260">
        <f t="shared" ref="DJ173:DS189" si="505">IF(AND(ISNUMBER($CY173),ISNUMBER(CZ173)),IF($CY173=0,0,CZ173/$CY173),"")</f>
        <v>0.95960511139634841</v>
      </c>
      <c r="DK173" s="185">
        <f t="shared" si="505"/>
        <v>3.4342854445688291E-2</v>
      </c>
      <c r="DL173" s="186">
        <f t="shared" si="505"/>
        <v>4.483123957033816E-4</v>
      </c>
      <c r="DM173" s="187">
        <f t="shared" si="505"/>
        <v>1.1357410188072598E-5</v>
      </c>
      <c r="DN173" s="187">
        <f t="shared" si="505"/>
        <v>4.3695498551530915E-4</v>
      </c>
      <c r="DO173" s="188">
        <f t="shared" si="505"/>
        <v>3.3894480988639855E-2</v>
      </c>
      <c r="DP173" s="189">
        <f t="shared" si="505"/>
        <v>2.9383879426312334E-2</v>
      </c>
      <c r="DQ173" s="189">
        <f t="shared" si="505"/>
        <v>0</v>
      </c>
      <c r="DR173" s="189">
        <f t="shared" si="505"/>
        <v>4.5106015623275425E-3</v>
      </c>
      <c r="DS173" s="252">
        <f t="shared" si="505"/>
        <v>2.6302785014054577E-3</v>
      </c>
      <c r="DV173" s="407">
        <v>2024</v>
      </c>
      <c r="DW173" s="135" t="s">
        <v>13</v>
      </c>
      <c r="DX173" s="143">
        <v>2619.5309999999909</v>
      </c>
      <c r="DY173" s="144">
        <v>2286.9119999999944</v>
      </c>
      <c r="DZ173" s="145">
        <v>310.87199999999996</v>
      </c>
      <c r="EA173" s="146">
        <v>216.53799999999998</v>
      </c>
      <c r="EB173" s="147">
        <v>216.53799999999998</v>
      </c>
      <c r="EC173" s="147">
        <v>0</v>
      </c>
      <c r="ED173" s="148">
        <v>94.330000000000013</v>
      </c>
      <c r="EE173" s="149">
        <v>89.065000000000026</v>
      </c>
      <c r="EF173" s="149">
        <v>0</v>
      </c>
      <c r="EG173" s="149">
        <v>5.2649999999999997</v>
      </c>
      <c r="EH173" s="267">
        <v>0</v>
      </c>
      <c r="EI173" s="260">
        <f t="shared" ref="EI173:ER189" si="506">IF(AND(ISNUMBER($DX173),ISNUMBER(DY173)),IF($DX173=0,0,DY173/$DX173),"")</f>
        <v>0.873023453434986</v>
      </c>
      <c r="EJ173" s="185">
        <f t="shared" si="506"/>
        <v>0.11867467878792083</v>
      </c>
      <c r="EK173" s="186">
        <f t="shared" si="506"/>
        <v>8.2662888891179662E-2</v>
      </c>
      <c r="EL173" s="187">
        <f t="shared" si="506"/>
        <v>8.2662888891179662E-2</v>
      </c>
      <c r="EM173" s="187">
        <f t="shared" si="506"/>
        <v>0</v>
      </c>
      <c r="EN173" s="188">
        <f t="shared" si="506"/>
        <v>3.601026290584091E-2</v>
      </c>
      <c r="EO173" s="189">
        <f t="shared" si="506"/>
        <v>3.4000361133348048E-2</v>
      </c>
      <c r="EP173" s="189">
        <f t="shared" si="506"/>
        <v>0</v>
      </c>
      <c r="EQ173" s="189">
        <f t="shared" si="506"/>
        <v>2.0099017724928693E-3</v>
      </c>
      <c r="ER173" s="252">
        <f t="shared" si="506"/>
        <v>0</v>
      </c>
    </row>
    <row r="174" spans="1:148">
      <c r="A174" s="423"/>
      <c r="B174" s="131" t="s">
        <v>14</v>
      </c>
      <c r="C174" s="150">
        <v>1585377.4049999842</v>
      </c>
      <c r="D174" s="151">
        <v>1415200.7100000163</v>
      </c>
      <c r="E174" s="152">
        <v>161650.93100000027</v>
      </c>
      <c r="F174" s="153">
        <v>97404.566999998831</v>
      </c>
      <c r="G174" s="154">
        <v>97401.629999998841</v>
      </c>
      <c r="H174" s="154">
        <v>2.9369999999999998</v>
      </c>
      <c r="I174" s="155">
        <v>64246.883999998463</v>
      </c>
      <c r="J174" s="156">
        <v>55378.261999998445</v>
      </c>
      <c r="K174" s="156">
        <v>198.77800000000019</v>
      </c>
      <c r="L174" s="156">
        <v>8670.1580000000631</v>
      </c>
      <c r="M174" s="268">
        <v>377.10500000000002</v>
      </c>
      <c r="N174" s="261">
        <f t="shared" si="465"/>
        <v>0.89265855911452852</v>
      </c>
      <c r="O174" s="190">
        <f t="shared" si="466"/>
        <v>0.10196369046902234</v>
      </c>
      <c r="P174" s="191">
        <f t="shared" si="467"/>
        <v>6.1439356138672734E-2</v>
      </c>
      <c r="Q174" s="192">
        <f t="shared" si="468"/>
        <v>6.1437503582940124E-2</v>
      </c>
      <c r="R174" s="192">
        <f t="shared" si="469"/>
        <v>1.8525557326206685E-6</v>
      </c>
      <c r="S174" s="193">
        <f t="shared" si="470"/>
        <v>4.0524662327957865E-2</v>
      </c>
      <c r="T174" s="194">
        <f t="shared" si="471"/>
        <v>3.4930649210305226E-2</v>
      </c>
      <c r="U174" s="194">
        <f t="shared" si="472"/>
        <v>1.2538213259069512E-4</v>
      </c>
      <c r="V174" s="194">
        <f t="shared" si="473"/>
        <v>5.4688290451573264E-3</v>
      </c>
      <c r="W174" s="253">
        <f t="shared" si="474"/>
        <v>2.3786449763361158E-4</v>
      </c>
      <c r="Z174" s="423"/>
      <c r="AA174" s="131" t="s">
        <v>14</v>
      </c>
      <c r="AB174" s="150">
        <v>1276856.9300000288</v>
      </c>
      <c r="AC174" s="151">
        <v>1182910.8129999978</v>
      </c>
      <c r="AD174" s="152">
        <v>87820.878999998604</v>
      </c>
      <c r="AE174" s="153">
        <v>29551.36700000006</v>
      </c>
      <c r="AF174" s="154">
        <v>29548.430000000058</v>
      </c>
      <c r="AG174" s="154">
        <v>2.9369999999999998</v>
      </c>
      <c r="AH174" s="155">
        <v>58269.732999998436</v>
      </c>
      <c r="AI174" s="156">
        <v>50238.237999998506</v>
      </c>
      <c r="AJ174" s="156">
        <v>198.77800000000019</v>
      </c>
      <c r="AK174" s="156">
        <v>7832.953000000025</v>
      </c>
      <c r="AL174" s="268">
        <v>63.76</v>
      </c>
      <c r="AM174" s="261">
        <f t="shared" si="475"/>
        <v>0.92642392832529097</v>
      </c>
      <c r="AN174" s="190">
        <f t="shared" si="476"/>
        <v>6.8778950042583567E-2</v>
      </c>
      <c r="AO174" s="191">
        <f t="shared" si="477"/>
        <v>2.3143835699743896E-2</v>
      </c>
      <c r="AP174" s="192">
        <f t="shared" si="478"/>
        <v>2.3141535520349484E-2</v>
      </c>
      <c r="AQ174" s="192">
        <f t="shared" si="479"/>
        <v>2.3001793944133847E-6</v>
      </c>
      <c r="AR174" s="193">
        <f t="shared" si="480"/>
        <v>4.5635287424094666E-2</v>
      </c>
      <c r="AS174" s="194">
        <f t="shared" si="481"/>
        <v>3.9345236588093996E-2</v>
      </c>
      <c r="AT174" s="194">
        <f t="shared" si="482"/>
        <v>1.5567758245240185E-4</v>
      </c>
      <c r="AU174" s="194">
        <f t="shared" si="483"/>
        <v>6.1345580823999194E-3</v>
      </c>
      <c r="AV174" s="253">
        <f t="shared" si="484"/>
        <v>4.9935116849777808E-5</v>
      </c>
      <c r="AY174" s="423"/>
      <c r="AZ174" s="131" t="s">
        <v>14</v>
      </c>
      <c r="BA174" s="150">
        <v>308520.474999998</v>
      </c>
      <c r="BB174" s="151">
        <v>232289.89699999496</v>
      </c>
      <c r="BC174" s="152">
        <v>73830.051999998832</v>
      </c>
      <c r="BD174" s="153">
        <v>67853.199999999182</v>
      </c>
      <c r="BE174" s="154">
        <v>67853.199999999182</v>
      </c>
      <c r="BF174" s="154">
        <v>0</v>
      </c>
      <c r="BG174" s="155">
        <v>5977.1510000000044</v>
      </c>
      <c r="BH174" s="156">
        <v>5140.0239999999912</v>
      </c>
      <c r="BI174" s="156">
        <v>0</v>
      </c>
      <c r="BJ174" s="156">
        <v>837.2049999999989</v>
      </c>
      <c r="BK174" s="268">
        <v>313.34500000000008</v>
      </c>
      <c r="BL174" s="261">
        <f t="shared" si="485"/>
        <v>0.75291565981154562</v>
      </c>
      <c r="BM174" s="190">
        <f t="shared" si="486"/>
        <v>0.23930357296383428</v>
      </c>
      <c r="BN174" s="191">
        <f t="shared" si="487"/>
        <v>0.21993094623622508</v>
      </c>
      <c r="BO174" s="192">
        <f t="shared" si="488"/>
        <v>0.21993094623622508</v>
      </c>
      <c r="BP174" s="192">
        <f t="shared" si="489"/>
        <v>0</v>
      </c>
      <c r="BQ174" s="193">
        <f t="shared" si="490"/>
        <v>1.9373595869123576E-2</v>
      </c>
      <c r="BR174" s="194">
        <f t="shared" si="491"/>
        <v>1.6660236245260626E-2</v>
      </c>
      <c r="BS174" s="194">
        <f t="shared" si="492"/>
        <v>0</v>
      </c>
      <c r="BT174" s="194">
        <f t="shared" si="493"/>
        <v>2.7136124433880908E-3</v>
      </c>
      <c r="BU174" s="253">
        <f t="shared" si="494"/>
        <v>1.0156376169199212E-3</v>
      </c>
      <c r="BX174" s="423"/>
      <c r="BY174" s="131" t="s">
        <v>14</v>
      </c>
      <c r="BZ174" s="150">
        <v>25831.335000000938</v>
      </c>
      <c r="CA174" s="151">
        <v>24669.03900000059</v>
      </c>
      <c r="CB174" s="152">
        <v>1014.9269999999971</v>
      </c>
      <c r="CC174" s="153">
        <v>307.40899999999976</v>
      </c>
      <c r="CD174" s="154">
        <v>307.40899999999976</v>
      </c>
      <c r="CE174" s="154">
        <v>0</v>
      </c>
      <c r="CF174" s="155">
        <v>707.51799999999855</v>
      </c>
      <c r="CG174" s="156">
        <v>674.61499999999819</v>
      </c>
      <c r="CH174" s="156">
        <v>0</v>
      </c>
      <c r="CI174" s="156">
        <v>32.902999999999977</v>
      </c>
      <c r="CJ174" s="268">
        <v>8.0839999999999996</v>
      </c>
      <c r="CK174" s="261">
        <f t="shared" si="495"/>
        <v>0.95500441614805021</v>
      </c>
      <c r="CL174" s="190">
        <f t="shared" si="496"/>
        <v>3.9290536087273856E-2</v>
      </c>
      <c r="CM174" s="191">
        <f t="shared" si="497"/>
        <v>1.1900623796640345E-2</v>
      </c>
      <c r="CN174" s="192">
        <f t="shared" si="498"/>
        <v>1.1900623796640345E-2</v>
      </c>
      <c r="CO174" s="192">
        <f t="shared" si="499"/>
        <v>0</v>
      </c>
      <c r="CP174" s="193">
        <f t="shared" si="500"/>
        <v>2.7389912290633561E-2</v>
      </c>
      <c r="CQ174" s="194">
        <f t="shared" si="501"/>
        <v>2.6116149242769438E-2</v>
      </c>
      <c r="CR174" s="194">
        <f t="shared" si="502"/>
        <v>0</v>
      </c>
      <c r="CS174" s="194">
        <f t="shared" si="503"/>
        <v>1.273763047864107E-3</v>
      </c>
      <c r="CT174" s="253">
        <f t="shared" si="504"/>
        <v>3.129532407055116E-4</v>
      </c>
      <c r="CW174" s="408"/>
      <c r="CX174" s="131" t="s">
        <v>14</v>
      </c>
      <c r="CY174" s="150">
        <v>19765.287000000742</v>
      </c>
      <c r="CZ174" s="151">
        <v>19004.737000000532</v>
      </c>
      <c r="DA174" s="152">
        <v>695.16499999999837</v>
      </c>
      <c r="DB174" s="153">
        <v>2.2599999999999993</v>
      </c>
      <c r="DC174" s="154">
        <v>2.2599999999999993</v>
      </c>
      <c r="DD174" s="154">
        <v>0</v>
      </c>
      <c r="DE174" s="155">
        <v>692.90499999999827</v>
      </c>
      <c r="DF174" s="156">
        <v>660.00699999999779</v>
      </c>
      <c r="DG174" s="156">
        <v>0</v>
      </c>
      <c r="DH174" s="156">
        <v>32.897999999999982</v>
      </c>
      <c r="DI174" s="268">
        <v>8.0839999999999996</v>
      </c>
      <c r="DJ174" s="261">
        <f t="shared" si="505"/>
        <v>0.96152092302023329</v>
      </c>
      <c r="DK174" s="190">
        <f t="shared" si="505"/>
        <v>3.5171004600134177E-2</v>
      </c>
      <c r="DL174" s="191">
        <f t="shared" si="505"/>
        <v>1.1434187623989039E-4</v>
      </c>
      <c r="DM174" s="192">
        <f t="shared" si="505"/>
        <v>1.1434187623989039E-4</v>
      </c>
      <c r="DN174" s="192">
        <f t="shared" si="505"/>
        <v>0</v>
      </c>
      <c r="DO174" s="193">
        <f t="shared" si="505"/>
        <v>3.505666272389428E-2</v>
      </c>
      <c r="DP174" s="194">
        <f t="shared" si="505"/>
        <v>3.3392229518345626E-2</v>
      </c>
      <c r="DQ174" s="194">
        <f t="shared" si="505"/>
        <v>0</v>
      </c>
      <c r="DR174" s="194">
        <f t="shared" si="505"/>
        <v>1.6644332055486342E-3</v>
      </c>
      <c r="DS174" s="253">
        <f t="shared" si="505"/>
        <v>4.0899987943507707E-4</v>
      </c>
      <c r="DV174" s="408"/>
      <c r="DW174" s="131" t="s">
        <v>14</v>
      </c>
      <c r="DX174" s="150">
        <v>6066.0480000000025</v>
      </c>
      <c r="DY174" s="151">
        <v>5664.302000000006</v>
      </c>
      <c r="DZ174" s="152">
        <v>319.76199999999972</v>
      </c>
      <c r="EA174" s="153">
        <v>305.14899999999977</v>
      </c>
      <c r="EB174" s="154">
        <v>305.14899999999977</v>
      </c>
      <c r="EC174" s="154">
        <v>0</v>
      </c>
      <c r="ED174" s="155">
        <v>14.613</v>
      </c>
      <c r="EE174" s="156">
        <v>14.608000000000001</v>
      </c>
      <c r="EF174" s="156">
        <v>0</v>
      </c>
      <c r="EG174" s="156">
        <v>5.0000000000000001E-3</v>
      </c>
      <c r="EH174" s="268">
        <v>0</v>
      </c>
      <c r="EI174" s="261">
        <f t="shared" si="506"/>
        <v>0.93377137800426302</v>
      </c>
      <c r="EJ174" s="190">
        <f t="shared" si="506"/>
        <v>5.2713397586039476E-2</v>
      </c>
      <c r="EK174" s="191">
        <f t="shared" si="506"/>
        <v>5.0304415659091328E-2</v>
      </c>
      <c r="EL174" s="192">
        <f t="shared" si="506"/>
        <v>5.0304415659091328E-2</v>
      </c>
      <c r="EM174" s="192">
        <f t="shared" si="506"/>
        <v>0</v>
      </c>
      <c r="EN174" s="193">
        <f t="shared" si="506"/>
        <v>2.4089819269481538E-3</v>
      </c>
      <c r="EO174" s="194">
        <f t="shared" si="506"/>
        <v>2.4081576670675858E-3</v>
      </c>
      <c r="EP174" s="194">
        <f t="shared" si="506"/>
        <v>0</v>
      </c>
      <c r="EQ174" s="194">
        <f t="shared" si="506"/>
        <v>8.2425988056804003E-7</v>
      </c>
      <c r="ER174" s="253">
        <f t="shared" si="506"/>
        <v>0</v>
      </c>
    </row>
    <row r="175" spans="1:148">
      <c r="A175" s="423"/>
      <c r="B175" s="132" t="s">
        <v>15</v>
      </c>
      <c r="C175" s="157">
        <v>1720471.7049998797</v>
      </c>
      <c r="D175" s="158">
        <v>1542803.8029999004</v>
      </c>
      <c r="E175" s="159">
        <v>168400.02899999736</v>
      </c>
      <c r="F175" s="160">
        <v>108484.04899999926</v>
      </c>
      <c r="G175" s="161">
        <v>108475.75099999926</v>
      </c>
      <c r="H175" s="161">
        <v>8.298</v>
      </c>
      <c r="I175" s="162">
        <v>59916.777000000322</v>
      </c>
      <c r="J175" s="163">
        <v>50701.449000000604</v>
      </c>
      <c r="K175" s="163">
        <v>20.842999999999996</v>
      </c>
      <c r="L175" s="163">
        <v>9194.6430000000855</v>
      </c>
      <c r="M175" s="269">
        <v>1201.876</v>
      </c>
      <c r="N175" s="262">
        <f t="shared" si="465"/>
        <v>0.89673302880619488</v>
      </c>
      <c r="O175" s="195">
        <f t="shared" si="466"/>
        <v>9.7880150257983536E-2</v>
      </c>
      <c r="P175" s="196">
        <f t="shared" si="467"/>
        <v>6.3054828908102753E-2</v>
      </c>
      <c r="Q175" s="197">
        <f t="shared" si="468"/>
        <v>6.3050005812218132E-2</v>
      </c>
      <c r="R175" s="197">
        <f t="shared" si="469"/>
        <v>4.8230958846257688E-6</v>
      </c>
      <c r="S175" s="198">
        <f t="shared" si="470"/>
        <v>3.4825784594931485E-2</v>
      </c>
      <c r="T175" s="199">
        <f t="shared" si="471"/>
        <v>2.9469504701912053E-2</v>
      </c>
      <c r="U175" s="199">
        <f t="shared" si="472"/>
        <v>1.2114700834328139E-5</v>
      </c>
      <c r="V175" s="199">
        <f t="shared" si="473"/>
        <v>5.3442570274648766E-3</v>
      </c>
      <c r="W175" s="254">
        <f t="shared" si="474"/>
        <v>6.9857353451801402E-4</v>
      </c>
      <c r="Z175" s="423"/>
      <c r="AA175" s="132" t="s">
        <v>15</v>
      </c>
      <c r="AB175" s="157">
        <v>1403029.1089999068</v>
      </c>
      <c r="AC175" s="158">
        <v>1309000.4309999398</v>
      </c>
      <c r="AD175" s="159">
        <v>88170.898999998884</v>
      </c>
      <c r="AE175" s="160">
        <v>39034.115999999907</v>
      </c>
      <c r="AF175" s="161">
        <v>39025.817999999912</v>
      </c>
      <c r="AG175" s="161">
        <v>8.298</v>
      </c>
      <c r="AH175" s="162">
        <v>49136.9910000003</v>
      </c>
      <c r="AI175" s="163">
        <v>42524.470000000118</v>
      </c>
      <c r="AJ175" s="163">
        <v>4.3619999999999983</v>
      </c>
      <c r="AK175" s="163">
        <v>6608.3170000000446</v>
      </c>
      <c r="AL175" s="269">
        <v>39.914999999999999</v>
      </c>
      <c r="AM175" s="262">
        <f t="shared" si="475"/>
        <v>0.93298166274897065</v>
      </c>
      <c r="AN175" s="195">
        <f t="shared" si="476"/>
        <v>6.2843242833962282E-2</v>
      </c>
      <c r="AO175" s="196">
        <f t="shared" si="477"/>
        <v>2.7821315858388582E-2</v>
      </c>
      <c r="AP175" s="197">
        <f t="shared" si="478"/>
        <v>2.7815401512102558E-2</v>
      </c>
      <c r="AQ175" s="197">
        <f t="shared" si="479"/>
        <v>5.9143462860260241E-6</v>
      </c>
      <c r="AR175" s="198">
        <f t="shared" si="480"/>
        <v>3.5022075226240769E-2</v>
      </c>
      <c r="AS175" s="199">
        <f t="shared" si="481"/>
        <v>3.0309043288711226E-2</v>
      </c>
      <c r="AT175" s="199">
        <f t="shared" si="482"/>
        <v>3.1089875270722468E-6</v>
      </c>
      <c r="AU175" s="199">
        <f t="shared" si="483"/>
        <v>4.7100355634891421E-3</v>
      </c>
      <c r="AV175" s="254">
        <f t="shared" si="484"/>
        <v>2.8449160280396328E-5</v>
      </c>
      <c r="AY175" s="423"/>
      <c r="AZ175" s="132" t="s">
        <v>15</v>
      </c>
      <c r="BA175" s="157">
        <v>317442.59599999478</v>
      </c>
      <c r="BB175" s="158">
        <v>233803.37200000219</v>
      </c>
      <c r="BC175" s="159">
        <v>80229.129999999903</v>
      </c>
      <c r="BD175" s="160">
        <v>69449.933000000208</v>
      </c>
      <c r="BE175" s="161">
        <v>69449.933000000208</v>
      </c>
      <c r="BF175" s="161">
        <v>0</v>
      </c>
      <c r="BG175" s="162">
        <v>10779.786000000042</v>
      </c>
      <c r="BH175" s="163">
        <v>8176.9790000000276</v>
      </c>
      <c r="BI175" s="163">
        <v>16.480999999999995</v>
      </c>
      <c r="BJ175" s="163">
        <v>2586.3260000000005</v>
      </c>
      <c r="BK175" s="269">
        <v>1161.9610000000005</v>
      </c>
      <c r="BL175" s="262">
        <f t="shared" si="485"/>
        <v>0.73652173635829898</v>
      </c>
      <c r="BM175" s="195">
        <f t="shared" si="486"/>
        <v>0.2527358678732618</v>
      </c>
      <c r="BN175" s="196">
        <f t="shared" si="487"/>
        <v>0.21877950179062092</v>
      </c>
      <c r="BO175" s="197">
        <f t="shared" si="488"/>
        <v>0.21877950179062092</v>
      </c>
      <c r="BP175" s="197">
        <f t="shared" si="489"/>
        <v>0</v>
      </c>
      <c r="BQ175" s="198">
        <f t="shared" si="490"/>
        <v>3.3958221536218219E-2</v>
      </c>
      <c r="BR175" s="199">
        <f t="shared" si="491"/>
        <v>2.5758921779987464E-2</v>
      </c>
      <c r="BS175" s="199">
        <f t="shared" si="492"/>
        <v>5.191804820043831E-5</v>
      </c>
      <c r="BT175" s="199">
        <f t="shared" si="493"/>
        <v>8.1473817080302702E-3</v>
      </c>
      <c r="BU175" s="254">
        <f t="shared" si="494"/>
        <v>3.6603814820113795E-3</v>
      </c>
      <c r="BX175" s="423"/>
      <c r="BY175" s="132" t="s">
        <v>15</v>
      </c>
      <c r="BZ175" s="157">
        <v>47135.799999998264</v>
      </c>
      <c r="CA175" s="158">
        <v>42538.740999999165</v>
      </c>
      <c r="CB175" s="159">
        <v>4126.7660000000151</v>
      </c>
      <c r="CC175" s="160">
        <v>1168.7149999999972</v>
      </c>
      <c r="CD175" s="161">
        <v>1168.7149999999972</v>
      </c>
      <c r="CE175" s="161">
        <v>0</v>
      </c>
      <c r="CF175" s="162">
        <v>2958.0530000000053</v>
      </c>
      <c r="CG175" s="163">
        <v>2731.2320000000036</v>
      </c>
      <c r="CH175" s="163">
        <v>3.4000000000000002E-2</v>
      </c>
      <c r="CI175" s="163">
        <v>226.79599999999991</v>
      </c>
      <c r="CJ175" s="269">
        <v>75.19200000000005</v>
      </c>
      <c r="CK175" s="262">
        <f t="shared" si="495"/>
        <v>0.90247202763081846</v>
      </c>
      <c r="CL175" s="195">
        <f t="shared" si="496"/>
        <v>8.7550566660588497E-2</v>
      </c>
      <c r="CM175" s="196">
        <f t="shared" si="497"/>
        <v>2.4794635924287701E-2</v>
      </c>
      <c r="CN175" s="197">
        <f t="shared" si="498"/>
        <v>2.4794635924287701E-2</v>
      </c>
      <c r="CO175" s="197">
        <f t="shared" si="499"/>
        <v>0</v>
      </c>
      <c r="CP175" s="198">
        <f t="shared" si="500"/>
        <v>6.2755973166894685E-2</v>
      </c>
      <c r="CQ175" s="199">
        <f t="shared" si="501"/>
        <v>5.7943898268409663E-2</v>
      </c>
      <c r="CR175" s="199">
        <f t="shared" si="502"/>
        <v>7.2132010064539596E-7</v>
      </c>
      <c r="CS175" s="199">
        <f t="shared" si="503"/>
        <v>4.8115445160580332E-3</v>
      </c>
      <c r="CT175" s="254">
        <f t="shared" si="504"/>
        <v>1.595220617874372E-3</v>
      </c>
      <c r="CW175" s="408"/>
      <c r="CX175" s="132" t="s">
        <v>15</v>
      </c>
      <c r="CY175" s="157">
        <v>37027.037000000048</v>
      </c>
      <c r="CZ175" s="158">
        <v>33948.462000000429</v>
      </c>
      <c r="DA175" s="159">
        <v>2833.7880000000032</v>
      </c>
      <c r="DB175" s="160">
        <v>6.8610000000000007</v>
      </c>
      <c r="DC175" s="161">
        <v>6.8610000000000007</v>
      </c>
      <c r="DD175" s="161">
        <v>0</v>
      </c>
      <c r="DE175" s="162">
        <v>2826.9280000000035</v>
      </c>
      <c r="DF175" s="163">
        <v>2621.8260000000018</v>
      </c>
      <c r="DG175" s="163">
        <v>3.4000000000000002E-2</v>
      </c>
      <c r="DH175" s="163">
        <v>205.07700000000003</v>
      </c>
      <c r="DI175" s="269">
        <v>69.431000000000012</v>
      </c>
      <c r="DJ175" s="262">
        <f t="shared" si="505"/>
        <v>0.91685602604389826</v>
      </c>
      <c r="DK175" s="195">
        <f t="shared" si="505"/>
        <v>7.6532939970324912E-2</v>
      </c>
      <c r="DL175" s="196">
        <f t="shared" si="505"/>
        <v>1.8529703038350036E-4</v>
      </c>
      <c r="DM175" s="197">
        <f t="shared" si="505"/>
        <v>1.8529703038350036E-4</v>
      </c>
      <c r="DN175" s="197">
        <f t="shared" si="505"/>
        <v>0</v>
      </c>
      <c r="DO175" s="198">
        <f t="shared" si="505"/>
        <v>7.6347669947233424E-2</v>
      </c>
      <c r="DP175" s="199">
        <f t="shared" si="505"/>
        <v>7.0808420344301334E-2</v>
      </c>
      <c r="DQ175" s="199">
        <f t="shared" si="505"/>
        <v>9.1824792785876865E-7</v>
      </c>
      <c r="DR175" s="199">
        <f t="shared" si="505"/>
        <v>5.5385744206321386E-3</v>
      </c>
      <c r="DS175" s="254">
        <f t="shared" si="505"/>
        <v>1.8751432905635933E-3</v>
      </c>
      <c r="DV175" s="408"/>
      <c r="DW175" s="132" t="s">
        <v>15</v>
      </c>
      <c r="DX175" s="157">
        <v>10108.763000000032</v>
      </c>
      <c r="DY175" s="158">
        <v>8590.278999999995</v>
      </c>
      <c r="DZ175" s="159">
        <v>1292.9779999999971</v>
      </c>
      <c r="EA175" s="160">
        <v>1161.8539999999973</v>
      </c>
      <c r="EB175" s="161">
        <v>1161.8539999999973</v>
      </c>
      <c r="EC175" s="161">
        <v>0</v>
      </c>
      <c r="ED175" s="162">
        <v>131.12499999999997</v>
      </c>
      <c r="EE175" s="163">
        <v>109.40600000000001</v>
      </c>
      <c r="EF175" s="163">
        <v>0</v>
      </c>
      <c r="EG175" s="163">
        <v>21.719000000000001</v>
      </c>
      <c r="EH175" s="269">
        <v>5.7610000000000001</v>
      </c>
      <c r="EI175" s="262">
        <f t="shared" si="506"/>
        <v>0.84978537927934095</v>
      </c>
      <c r="EJ175" s="195">
        <f t="shared" si="506"/>
        <v>0.1279066489144115</v>
      </c>
      <c r="EK175" s="196">
        <f t="shared" si="506"/>
        <v>0.1149353288824749</v>
      </c>
      <c r="EL175" s="197">
        <f t="shared" si="506"/>
        <v>0.1149353288824749</v>
      </c>
      <c r="EM175" s="197">
        <f t="shared" si="506"/>
        <v>0</v>
      </c>
      <c r="EN175" s="198">
        <f t="shared" si="506"/>
        <v>1.2971418956008719E-2</v>
      </c>
      <c r="EO175" s="199">
        <f t="shared" si="506"/>
        <v>1.082288703375474E-2</v>
      </c>
      <c r="EP175" s="199">
        <f t="shared" si="506"/>
        <v>0</v>
      </c>
      <c r="EQ175" s="199">
        <f t="shared" si="506"/>
        <v>2.1485319222539823E-3</v>
      </c>
      <c r="ER175" s="254">
        <f t="shared" si="506"/>
        <v>5.6990157945141084E-4</v>
      </c>
    </row>
    <row r="176" spans="1:148">
      <c r="A176" s="423"/>
      <c r="B176" s="133" t="s">
        <v>16</v>
      </c>
      <c r="C176" s="164">
        <f t="shared" ref="C176:M176" si="507">IF(COUNT(C173:C175)=0,"",SUM(C173:C175))</f>
        <v>4826777.6389998542</v>
      </c>
      <c r="D176" s="165">
        <f t="shared" si="507"/>
        <v>4339038.8709998867</v>
      </c>
      <c r="E176" s="166">
        <f t="shared" si="507"/>
        <v>461034.96499999712</v>
      </c>
      <c r="F176" s="167">
        <f t="shared" si="507"/>
        <v>272841.653999998</v>
      </c>
      <c r="G176" s="168">
        <f t="shared" si="507"/>
        <v>272830.41899999802</v>
      </c>
      <c r="H176" s="168">
        <f t="shared" si="507"/>
        <v>11.234999999999999</v>
      </c>
      <c r="I176" s="169">
        <f t="shared" si="507"/>
        <v>188195.07899999744</v>
      </c>
      <c r="J176" s="170">
        <f t="shared" si="507"/>
        <v>167950.08199999804</v>
      </c>
      <c r="K176" s="170">
        <f t="shared" si="507"/>
        <v>219.62100000000018</v>
      </c>
      <c r="L176" s="170">
        <f t="shared" si="507"/>
        <v>20026.127000000139</v>
      </c>
      <c r="M176" s="270">
        <f t="shared" si="507"/>
        <v>2188.9780000000001</v>
      </c>
      <c r="N176" s="263">
        <f t="shared" si="465"/>
        <v>0.89895147353400129</v>
      </c>
      <c r="O176" s="200">
        <f t="shared" si="466"/>
        <v>9.5516097794703284E-2</v>
      </c>
      <c r="P176" s="201">
        <f t="shared" si="467"/>
        <v>5.6526667355766759E-2</v>
      </c>
      <c r="Q176" s="202">
        <f t="shared" si="468"/>
        <v>5.6524339715912537E-2</v>
      </c>
      <c r="R176" s="202">
        <f t="shared" si="469"/>
        <v>2.3276398542212479E-6</v>
      </c>
      <c r="S176" s="203">
        <f t="shared" si="470"/>
        <v>3.8989796728857169E-2</v>
      </c>
      <c r="T176" s="204">
        <f t="shared" si="471"/>
        <v>3.4795487706535122E-2</v>
      </c>
      <c r="U176" s="204">
        <f t="shared" si="472"/>
        <v>4.5500542271822438E-5</v>
      </c>
      <c r="V176" s="204">
        <f t="shared" si="473"/>
        <v>4.1489640703957741E-3</v>
      </c>
      <c r="W176" s="255">
        <f t="shared" si="474"/>
        <v>4.5350711462514631E-4</v>
      </c>
      <c r="Z176" s="423"/>
      <c r="AA176" s="133" t="s">
        <v>16</v>
      </c>
      <c r="AB176" s="164">
        <f t="shared" ref="AB176:AL176" si="508">IF(COUNT(AB173:AB175)=0,"",SUM(AB173:AB175))</f>
        <v>3899677.7429999355</v>
      </c>
      <c r="AC176" s="165">
        <f t="shared" si="508"/>
        <v>3629492.4059999278</v>
      </c>
      <c r="AD176" s="166">
        <f t="shared" si="508"/>
        <v>252090.77299999684</v>
      </c>
      <c r="AE176" s="167">
        <f t="shared" si="508"/>
        <v>91228.431000000026</v>
      </c>
      <c r="AF176" s="168">
        <f t="shared" si="508"/>
        <v>91217.196000000025</v>
      </c>
      <c r="AG176" s="168">
        <f t="shared" si="508"/>
        <v>11.234999999999999</v>
      </c>
      <c r="AH176" s="169">
        <f t="shared" si="508"/>
        <v>160862.92699999758</v>
      </c>
      <c r="AI176" s="170">
        <f t="shared" si="508"/>
        <v>144520.41099999758</v>
      </c>
      <c r="AJ176" s="170">
        <f t="shared" si="508"/>
        <v>203.14000000000019</v>
      </c>
      <c r="AK176" s="170">
        <f t="shared" si="508"/>
        <v>16140.048000000059</v>
      </c>
      <c r="AL176" s="270">
        <f t="shared" si="508"/>
        <v>142.39699999999999</v>
      </c>
      <c r="AM176" s="263">
        <f t="shared" si="475"/>
        <v>0.93071598352325391</v>
      </c>
      <c r="AN176" s="200">
        <f t="shared" si="476"/>
        <v>6.4644001277415555E-2</v>
      </c>
      <c r="AO176" s="201">
        <f t="shared" si="477"/>
        <v>2.3393838417484214E-2</v>
      </c>
      <c r="AP176" s="202">
        <f t="shared" si="478"/>
        <v>2.3390957410195812E-2</v>
      </c>
      <c r="AQ176" s="202">
        <f t="shared" si="479"/>
        <v>2.8810072884015188E-6</v>
      </c>
      <c r="AR176" s="203">
        <f t="shared" si="480"/>
        <v>4.1250312872327062E-2</v>
      </c>
      <c r="AS176" s="204">
        <f t="shared" si="481"/>
        <v>3.7059577873945357E-2</v>
      </c>
      <c r="AT176" s="204">
        <f t="shared" si="482"/>
        <v>5.2091483806487324E-5</v>
      </c>
      <c r="AU176" s="204">
        <f t="shared" si="483"/>
        <v>4.1388158365065E-3</v>
      </c>
      <c r="AV176" s="255">
        <f t="shared" si="484"/>
        <v>3.6515068522163873E-5</v>
      </c>
      <c r="AY176" s="423"/>
      <c r="AZ176" s="133" t="s">
        <v>16</v>
      </c>
      <c r="BA176" s="164">
        <f t="shared" ref="BA176:BK176" si="509">IF(COUNT(BA173:BA175)=0,"",SUM(BA173:BA175))</f>
        <v>927099.89599999052</v>
      </c>
      <c r="BB176" s="165">
        <f t="shared" si="509"/>
        <v>709546.46499999601</v>
      </c>
      <c r="BC176" s="166">
        <f t="shared" si="509"/>
        <v>208944.19199999864</v>
      </c>
      <c r="BD176" s="167">
        <f t="shared" si="509"/>
        <v>181613.22299999918</v>
      </c>
      <c r="BE176" s="168">
        <f t="shared" si="509"/>
        <v>181613.22299999918</v>
      </c>
      <c r="BF176" s="168">
        <f t="shared" si="509"/>
        <v>0</v>
      </c>
      <c r="BG176" s="169">
        <f t="shared" si="509"/>
        <v>27332.152000000046</v>
      </c>
      <c r="BH176" s="170">
        <f t="shared" si="509"/>
        <v>23429.671000000017</v>
      </c>
      <c r="BI176" s="170">
        <f t="shared" si="509"/>
        <v>16.480999999999995</v>
      </c>
      <c r="BJ176" s="170">
        <f t="shared" si="509"/>
        <v>3886.0789999999993</v>
      </c>
      <c r="BK176" s="270">
        <f t="shared" si="509"/>
        <v>2046.5810000000008</v>
      </c>
      <c r="BL176" s="263">
        <f t="shared" si="485"/>
        <v>0.76533981727466749</v>
      </c>
      <c r="BM176" s="200">
        <f t="shared" si="486"/>
        <v>0.22537397846930701</v>
      </c>
      <c r="BN176" s="201">
        <f t="shared" si="487"/>
        <v>0.19589390936572929</v>
      </c>
      <c r="BO176" s="202">
        <f t="shared" si="488"/>
        <v>0.19589390936572929</v>
      </c>
      <c r="BP176" s="202">
        <f t="shared" si="489"/>
        <v>0</v>
      </c>
      <c r="BQ176" s="203">
        <f t="shared" si="490"/>
        <v>2.9481345125725616E-2</v>
      </c>
      <c r="BR176" s="204">
        <f t="shared" si="491"/>
        <v>2.5272002619230426E-2</v>
      </c>
      <c r="BS176" s="204">
        <f t="shared" si="492"/>
        <v>1.7776940835726469E-5</v>
      </c>
      <c r="BT176" s="204">
        <f t="shared" si="493"/>
        <v>4.1916507776202346E-3</v>
      </c>
      <c r="BU176" s="255">
        <f t="shared" si="494"/>
        <v>2.2075086070336715E-3</v>
      </c>
      <c r="BX176" s="423"/>
      <c r="BY176" s="133" t="s">
        <v>16</v>
      </c>
      <c r="BZ176" s="164">
        <f t="shared" ref="BZ176:CJ176" si="510">IF(COUNT(BZ173:BZ175)=0,"",SUM(BZ173:BZ175))</f>
        <v>91963.639000000403</v>
      </c>
      <c r="CA176" s="165">
        <f t="shared" si="510"/>
        <v>85210.119000000748</v>
      </c>
      <c r="CB176" s="166">
        <f t="shared" si="510"/>
        <v>6014.9970000000103</v>
      </c>
      <c r="CC176" s="167">
        <f t="shared" si="510"/>
        <v>1700.0039999999969</v>
      </c>
      <c r="CD176" s="168">
        <f t="shared" si="510"/>
        <v>1692.8479999999968</v>
      </c>
      <c r="CE176" s="168">
        <f t="shared" si="510"/>
        <v>7.1559999999999997</v>
      </c>
      <c r="CF176" s="169">
        <f t="shared" si="510"/>
        <v>4314.9900000000016</v>
      </c>
      <c r="CG176" s="170">
        <f t="shared" si="510"/>
        <v>3976.1310000000003</v>
      </c>
      <c r="CH176" s="170">
        <f t="shared" si="510"/>
        <v>3.4000000000000002E-2</v>
      </c>
      <c r="CI176" s="170">
        <f t="shared" si="510"/>
        <v>338.83399999999989</v>
      </c>
      <c r="CJ176" s="270">
        <f t="shared" si="510"/>
        <v>126.35200000000005</v>
      </c>
      <c r="CK176" s="263">
        <f t="shared" si="495"/>
        <v>0.92656314959437802</v>
      </c>
      <c r="CL176" s="200">
        <f t="shared" si="496"/>
        <v>6.5406252573367435E-2</v>
      </c>
      <c r="CM176" s="201">
        <f t="shared" si="497"/>
        <v>1.8485610383468944E-2</v>
      </c>
      <c r="CN176" s="202">
        <f t="shared" si="498"/>
        <v>1.8407797020733262E-2</v>
      </c>
      <c r="CO176" s="202">
        <f t="shared" si="499"/>
        <v>7.7813362735678268E-5</v>
      </c>
      <c r="CP176" s="203">
        <f t="shared" si="500"/>
        <v>4.6920609568309742E-2</v>
      </c>
      <c r="CQ176" s="204">
        <f t="shared" si="501"/>
        <v>4.3235903268246952E-2</v>
      </c>
      <c r="CR176" s="204">
        <f t="shared" si="502"/>
        <v>3.6971133776034953E-7</v>
      </c>
      <c r="CS176" s="204">
        <f t="shared" si="503"/>
        <v>3.6844344534908888E-3</v>
      </c>
      <c r="CT176" s="255">
        <f t="shared" si="504"/>
        <v>1.3739343220204618E-3</v>
      </c>
      <c r="CW176" s="408"/>
      <c r="CX176" s="133" t="s">
        <v>16</v>
      </c>
      <c r="CY176" s="164">
        <f t="shared" ref="CY176:DI176" si="511">IF(COUNT(CY173:CY175)=0,"",SUM(CY173:CY175))</f>
        <v>73169.297000001679</v>
      </c>
      <c r="CZ176" s="165">
        <f t="shared" si="511"/>
        <v>68668.626000001808</v>
      </c>
      <c r="DA176" s="166">
        <f t="shared" si="511"/>
        <v>4091.3849999999993</v>
      </c>
      <c r="DB176" s="167">
        <f t="shared" si="511"/>
        <v>16.462999999999997</v>
      </c>
      <c r="DC176" s="168">
        <f t="shared" si="511"/>
        <v>9.3070000000000004</v>
      </c>
      <c r="DD176" s="168">
        <f t="shared" si="511"/>
        <v>7.1559999999999997</v>
      </c>
      <c r="DE176" s="169">
        <f t="shared" si="511"/>
        <v>4074.9220000000005</v>
      </c>
      <c r="DF176" s="170">
        <f t="shared" si="511"/>
        <v>3763.0519999999988</v>
      </c>
      <c r="DG176" s="170">
        <f t="shared" si="511"/>
        <v>3.4000000000000002E-2</v>
      </c>
      <c r="DH176" s="170">
        <f t="shared" si="511"/>
        <v>311.84500000000003</v>
      </c>
      <c r="DI176" s="270">
        <f t="shared" si="511"/>
        <v>120.59100000000001</v>
      </c>
      <c r="DJ176" s="263">
        <f t="shared" si="505"/>
        <v>0.93848962359171273</v>
      </c>
      <c r="DK176" s="200">
        <f t="shared" si="505"/>
        <v>5.5916691395844702E-2</v>
      </c>
      <c r="DL176" s="201">
        <f t="shared" si="505"/>
        <v>2.2499874503372118E-4</v>
      </c>
      <c r="DM176" s="202">
        <f t="shared" si="505"/>
        <v>1.2719816072579988E-4</v>
      </c>
      <c r="DN176" s="202">
        <f t="shared" si="505"/>
        <v>9.7800584307921335E-5</v>
      </c>
      <c r="DO176" s="203">
        <f t="shared" si="505"/>
        <v>5.5691692650810996E-2</v>
      </c>
      <c r="DP176" s="204">
        <f t="shared" si="505"/>
        <v>5.1429385743584667E-2</v>
      </c>
      <c r="DQ176" s="204">
        <f t="shared" si="505"/>
        <v>4.6467577787441666E-7</v>
      </c>
      <c r="DR176" s="204">
        <f t="shared" si="505"/>
        <v>4.2619652338602198E-3</v>
      </c>
      <c r="DS176" s="255">
        <f t="shared" si="505"/>
        <v>1.6481093155780524E-3</v>
      </c>
      <c r="DV176" s="408"/>
      <c r="DW176" s="133" t="s">
        <v>16</v>
      </c>
      <c r="DX176" s="164">
        <f t="shared" ref="DX176:EH176" si="512">IF(COUNT(DX173:DX175)=0,"",SUM(DX173:DX175))</f>
        <v>18794.342000000026</v>
      </c>
      <c r="DY176" s="165">
        <f t="shared" si="512"/>
        <v>16541.492999999995</v>
      </c>
      <c r="DZ176" s="166">
        <f t="shared" si="512"/>
        <v>1923.6119999999969</v>
      </c>
      <c r="EA176" s="167">
        <f t="shared" si="512"/>
        <v>1683.540999999997</v>
      </c>
      <c r="EB176" s="168">
        <f t="shared" si="512"/>
        <v>1683.540999999997</v>
      </c>
      <c r="EC176" s="168">
        <f t="shared" si="512"/>
        <v>0</v>
      </c>
      <c r="ED176" s="169">
        <f t="shared" si="512"/>
        <v>240.06799999999998</v>
      </c>
      <c r="EE176" s="170">
        <f t="shared" si="512"/>
        <v>213.07900000000004</v>
      </c>
      <c r="EF176" s="170">
        <f t="shared" si="512"/>
        <v>0</v>
      </c>
      <c r="EG176" s="170">
        <f t="shared" si="512"/>
        <v>26.989000000000001</v>
      </c>
      <c r="EH176" s="270">
        <f t="shared" si="512"/>
        <v>5.7610000000000001</v>
      </c>
      <c r="EI176" s="263">
        <f t="shared" si="506"/>
        <v>0.88013153107461661</v>
      </c>
      <c r="EJ176" s="200">
        <f t="shared" si="506"/>
        <v>0.1023505904064103</v>
      </c>
      <c r="EK176" s="201">
        <f t="shared" si="506"/>
        <v>8.9577012060331487E-2</v>
      </c>
      <c r="EL176" s="202">
        <f t="shared" si="506"/>
        <v>8.9577012060331487E-2</v>
      </c>
      <c r="EM176" s="202">
        <f t="shared" si="506"/>
        <v>0</v>
      </c>
      <c r="EN176" s="203">
        <f t="shared" si="506"/>
        <v>1.2773418723571149E-2</v>
      </c>
      <c r="EO176" s="204">
        <f t="shared" si="506"/>
        <v>1.1337401437092064E-2</v>
      </c>
      <c r="EP176" s="204">
        <f t="shared" si="506"/>
        <v>0</v>
      </c>
      <c r="EQ176" s="204">
        <f t="shared" si="506"/>
        <v>1.4360172864790884E-3</v>
      </c>
      <c r="ER176" s="255">
        <f t="shared" si="506"/>
        <v>3.0652842222409236E-4</v>
      </c>
    </row>
    <row r="177" spans="1:148">
      <c r="A177" s="423"/>
      <c r="B177" s="130" t="s">
        <v>17</v>
      </c>
      <c r="C177" s="171">
        <v>1353634.6339999451</v>
      </c>
      <c r="D177" s="172">
        <v>1079535.801000057</v>
      </c>
      <c r="E177" s="173">
        <v>264577.27899999532</v>
      </c>
      <c r="F177" s="174">
        <v>113810.89300000094</v>
      </c>
      <c r="G177" s="175">
        <v>113810.89300000094</v>
      </c>
      <c r="H177" s="175">
        <v>0</v>
      </c>
      <c r="I177" s="176">
        <v>150767.11599999902</v>
      </c>
      <c r="J177" s="177">
        <v>145330.78499999968</v>
      </c>
      <c r="K177" s="177">
        <v>0</v>
      </c>
      <c r="L177" s="177">
        <v>5436.7080000000033</v>
      </c>
      <c r="M177" s="271">
        <v>949.35299999999927</v>
      </c>
      <c r="N177" s="264">
        <f t="shared" si="465"/>
        <v>0.79750899828121624</v>
      </c>
      <c r="O177" s="205">
        <f t="shared" si="466"/>
        <v>0.19545693672019776</v>
      </c>
      <c r="P177" s="206">
        <f t="shared" si="467"/>
        <v>8.4078000179186874E-2</v>
      </c>
      <c r="Q177" s="207">
        <f t="shared" si="468"/>
        <v>8.4078000179186874E-2</v>
      </c>
      <c r="R177" s="207">
        <f t="shared" si="469"/>
        <v>0</v>
      </c>
      <c r="S177" s="208">
        <f t="shared" si="470"/>
        <v>0.11137947582981622</v>
      </c>
      <c r="T177" s="209">
        <f t="shared" si="471"/>
        <v>0.1073633766081709</v>
      </c>
      <c r="U177" s="209">
        <f t="shared" si="472"/>
        <v>0</v>
      </c>
      <c r="V177" s="209">
        <f t="shared" si="473"/>
        <v>4.016377731068178E-3</v>
      </c>
      <c r="W177" s="256">
        <f t="shared" si="474"/>
        <v>7.0133622186859456E-4</v>
      </c>
      <c r="Z177" s="423"/>
      <c r="AA177" s="130" t="s">
        <v>17</v>
      </c>
      <c r="AB177" s="171">
        <v>1080231.4750000599</v>
      </c>
      <c r="AC177" s="172">
        <v>916766.29500002949</v>
      </c>
      <c r="AD177" s="173">
        <v>156929.6039999979</v>
      </c>
      <c r="AE177" s="174">
        <v>32102.794000000245</v>
      </c>
      <c r="AF177" s="175">
        <v>32102.794000000245</v>
      </c>
      <c r="AG177" s="175">
        <v>0</v>
      </c>
      <c r="AH177" s="176">
        <v>124827.11100000044</v>
      </c>
      <c r="AI177" s="177">
        <v>119468.92000000033</v>
      </c>
      <c r="AJ177" s="177">
        <v>0</v>
      </c>
      <c r="AK177" s="177">
        <v>5358.5680000000038</v>
      </c>
      <c r="AL177" s="271">
        <v>15.952000000000002</v>
      </c>
      <c r="AM177" s="264">
        <f t="shared" si="475"/>
        <v>0.84867578497467744</v>
      </c>
      <c r="AN177" s="205">
        <f t="shared" si="476"/>
        <v>0.14527405248952702</v>
      </c>
      <c r="AO177" s="206">
        <f t="shared" si="477"/>
        <v>2.9718439744591284E-2</v>
      </c>
      <c r="AP177" s="207">
        <f t="shared" si="478"/>
        <v>2.9718439744591284E-2</v>
      </c>
      <c r="AQ177" s="207">
        <f t="shared" si="479"/>
        <v>0</v>
      </c>
      <c r="AR177" s="208">
        <f t="shared" si="480"/>
        <v>0.11555589138892061</v>
      </c>
      <c r="AS177" s="209">
        <f t="shared" si="481"/>
        <v>0.11059566654451881</v>
      </c>
      <c r="AT177" s="209">
        <f t="shared" si="482"/>
        <v>0</v>
      </c>
      <c r="AU177" s="209">
        <f t="shared" si="483"/>
        <v>4.9605738436752237E-3</v>
      </c>
      <c r="AV177" s="256">
        <f t="shared" si="484"/>
        <v>1.4767205334392905E-5</v>
      </c>
      <c r="AY177" s="423"/>
      <c r="AZ177" s="130" t="s">
        <v>17</v>
      </c>
      <c r="BA177" s="171">
        <v>273403.15899999544</v>
      </c>
      <c r="BB177" s="172">
        <v>162769.5059999933</v>
      </c>
      <c r="BC177" s="173">
        <v>107647.6750000004</v>
      </c>
      <c r="BD177" s="174">
        <v>81708.099000000526</v>
      </c>
      <c r="BE177" s="175">
        <v>81708.099000000526</v>
      </c>
      <c r="BF177" s="175">
        <v>0</v>
      </c>
      <c r="BG177" s="176">
        <v>25940.004999999899</v>
      </c>
      <c r="BH177" s="177">
        <v>25861.864999999903</v>
      </c>
      <c r="BI177" s="177">
        <v>0</v>
      </c>
      <c r="BJ177" s="177">
        <v>78.14</v>
      </c>
      <c r="BK177" s="271">
        <v>933.40099999999927</v>
      </c>
      <c r="BL177" s="264">
        <f t="shared" si="485"/>
        <v>0.59534610571195345</v>
      </c>
      <c r="BM177" s="205">
        <f t="shared" si="486"/>
        <v>0.3937323745407133</v>
      </c>
      <c r="BN177" s="206">
        <f t="shared" si="487"/>
        <v>0.29885572390186571</v>
      </c>
      <c r="BO177" s="207">
        <f t="shared" si="488"/>
        <v>0.29885572390186571</v>
      </c>
      <c r="BP177" s="207">
        <f t="shared" si="489"/>
        <v>0</v>
      </c>
      <c r="BQ177" s="208">
        <f t="shared" si="490"/>
        <v>9.4878219750198028E-2</v>
      </c>
      <c r="BR177" s="209">
        <f t="shared" si="491"/>
        <v>9.4592414713102618E-2</v>
      </c>
      <c r="BS177" s="209">
        <f t="shared" si="492"/>
        <v>0</v>
      </c>
      <c r="BT177" s="209">
        <f t="shared" si="493"/>
        <v>2.8580503709542469E-4</v>
      </c>
      <c r="BU177" s="256">
        <f t="shared" si="494"/>
        <v>3.4140095652662695E-3</v>
      </c>
      <c r="BX177" s="423"/>
      <c r="BY177" s="130" t="s">
        <v>17</v>
      </c>
      <c r="BZ177" s="171">
        <v>83481.791999999317</v>
      </c>
      <c r="CA177" s="172">
        <v>71701.3879999981</v>
      </c>
      <c r="CB177" s="173">
        <v>10949.678000000084</v>
      </c>
      <c r="CC177" s="174">
        <v>1969.5619999999958</v>
      </c>
      <c r="CD177" s="175">
        <v>1969.5619999999958</v>
      </c>
      <c r="CE177" s="175">
        <v>0</v>
      </c>
      <c r="CF177" s="176">
        <v>8980.1190000000624</v>
      </c>
      <c r="CG177" s="177">
        <v>8421.2270000000317</v>
      </c>
      <c r="CH177" s="177">
        <v>0</v>
      </c>
      <c r="CI177" s="177">
        <v>558.90099999999927</v>
      </c>
      <c r="CJ177" s="271">
        <v>68.295000000000002</v>
      </c>
      <c r="CK177" s="264">
        <f t="shared" si="495"/>
        <v>0.85888654618241411</v>
      </c>
      <c r="CL177" s="205">
        <f t="shared" si="496"/>
        <v>0.13116246953587404</v>
      </c>
      <c r="CM177" s="206">
        <f t="shared" si="497"/>
        <v>2.3592713486552994E-2</v>
      </c>
      <c r="CN177" s="207">
        <f t="shared" si="498"/>
        <v>2.3592713486552994E-2</v>
      </c>
      <c r="CO177" s="207">
        <f t="shared" si="499"/>
        <v>0</v>
      </c>
      <c r="CP177" s="208">
        <f t="shared" si="500"/>
        <v>0.10756979198530064</v>
      </c>
      <c r="CQ177" s="209">
        <f t="shared" si="501"/>
        <v>0.10087501475771028</v>
      </c>
      <c r="CR177" s="209">
        <f t="shared" si="502"/>
        <v>0</v>
      </c>
      <c r="CS177" s="209">
        <f t="shared" si="503"/>
        <v>6.6948850355297096E-3</v>
      </c>
      <c r="CT177" s="256">
        <f t="shared" si="504"/>
        <v>8.1808258260676245E-4</v>
      </c>
      <c r="CW177" s="408"/>
      <c r="CX177" s="130" t="s">
        <v>17</v>
      </c>
      <c r="CY177" s="171">
        <v>69531.558999997957</v>
      </c>
      <c r="CZ177" s="172">
        <v>60742.036999998825</v>
      </c>
      <c r="DA177" s="173">
        <v>8399.7830000000395</v>
      </c>
      <c r="DB177" s="174">
        <v>58.688000000000002</v>
      </c>
      <c r="DC177" s="175">
        <v>58.688000000000002</v>
      </c>
      <c r="DD177" s="175">
        <v>0</v>
      </c>
      <c r="DE177" s="176">
        <v>8341.0950000000339</v>
      </c>
      <c r="DF177" s="177">
        <v>7782.2030000000286</v>
      </c>
      <c r="DG177" s="177">
        <v>0</v>
      </c>
      <c r="DH177" s="177">
        <v>558.90099999999927</v>
      </c>
      <c r="DI177" s="271">
        <v>68.295000000000002</v>
      </c>
      <c r="DJ177" s="264">
        <f t="shared" si="505"/>
        <v>0.87358945885278672</v>
      </c>
      <c r="DK177" s="205">
        <f t="shared" si="505"/>
        <v>0.12080533100085224</v>
      </c>
      <c r="DL177" s="206">
        <f t="shared" si="505"/>
        <v>8.4404838384253297E-4</v>
      </c>
      <c r="DM177" s="207">
        <f t="shared" si="505"/>
        <v>8.4404838384253297E-4</v>
      </c>
      <c r="DN177" s="207">
        <f t="shared" si="505"/>
        <v>0</v>
      </c>
      <c r="DO177" s="208">
        <f t="shared" si="505"/>
        <v>0.11996128261700963</v>
      </c>
      <c r="DP177" s="209">
        <f t="shared" si="505"/>
        <v>0.11192332103470105</v>
      </c>
      <c r="DQ177" s="209">
        <f t="shared" si="505"/>
        <v>0</v>
      </c>
      <c r="DR177" s="209">
        <f t="shared" si="505"/>
        <v>8.0380910199355036E-3</v>
      </c>
      <c r="DS177" s="256">
        <f t="shared" si="505"/>
        <v>9.8221585970770502E-4</v>
      </c>
      <c r="DV177" s="408"/>
      <c r="DW177" s="130" t="s">
        <v>17</v>
      </c>
      <c r="DX177" s="171">
        <v>13950.233000000013</v>
      </c>
      <c r="DY177" s="172">
        <v>10959.350999999986</v>
      </c>
      <c r="DZ177" s="173">
        <v>2549.8950000000013</v>
      </c>
      <c r="EA177" s="174">
        <v>1910.8739999999959</v>
      </c>
      <c r="EB177" s="175">
        <v>1910.8739999999959</v>
      </c>
      <c r="EC177" s="175">
        <v>0</v>
      </c>
      <c r="ED177" s="176">
        <v>639.02399999999989</v>
      </c>
      <c r="EE177" s="177">
        <v>639.02399999999989</v>
      </c>
      <c r="EF177" s="177">
        <v>0</v>
      </c>
      <c r="EG177" s="177">
        <v>0</v>
      </c>
      <c r="EH177" s="271">
        <v>0</v>
      </c>
      <c r="EI177" s="264">
        <f t="shared" si="506"/>
        <v>0.78560343759132734</v>
      </c>
      <c r="EJ177" s="205">
        <f t="shared" si="506"/>
        <v>0.1827851190729215</v>
      </c>
      <c r="EK177" s="206">
        <f t="shared" si="506"/>
        <v>0.13697792717870691</v>
      </c>
      <c r="EL177" s="207">
        <f t="shared" si="506"/>
        <v>0.13697792717870691</v>
      </c>
      <c r="EM177" s="207">
        <f t="shared" si="506"/>
        <v>0</v>
      </c>
      <c r="EN177" s="208">
        <f t="shared" si="506"/>
        <v>4.5807406944385752E-2</v>
      </c>
      <c r="EO177" s="209">
        <f t="shared" si="506"/>
        <v>4.5807406944385752E-2</v>
      </c>
      <c r="EP177" s="209">
        <f t="shared" si="506"/>
        <v>0</v>
      </c>
      <c r="EQ177" s="209">
        <f t="shared" si="506"/>
        <v>0</v>
      </c>
      <c r="ER177" s="256">
        <f t="shared" si="506"/>
        <v>0</v>
      </c>
    </row>
    <row r="178" spans="1:148">
      <c r="A178" s="423"/>
      <c r="B178" s="131" t="s">
        <v>18</v>
      </c>
      <c r="C178" s="150">
        <v>729147.85200002033</v>
      </c>
      <c r="D178" s="151">
        <v>667586.4550000109</v>
      </c>
      <c r="E178" s="152">
        <v>58262.235999999037</v>
      </c>
      <c r="F178" s="153">
        <v>38340.110000000066</v>
      </c>
      <c r="G178" s="154">
        <v>38071.905000000064</v>
      </c>
      <c r="H178" s="154">
        <v>268.20499999999993</v>
      </c>
      <c r="I178" s="155">
        <v>19922.354000000323</v>
      </c>
      <c r="J178" s="156">
        <v>19922.354000000323</v>
      </c>
      <c r="K178" s="156">
        <v>0</v>
      </c>
      <c r="L178" s="156">
        <v>0</v>
      </c>
      <c r="M178" s="268">
        <v>103.23999999999995</v>
      </c>
      <c r="N178" s="261">
        <f t="shared" si="465"/>
        <v>0.91557076273193527</v>
      </c>
      <c r="O178" s="190">
        <f t="shared" si="466"/>
        <v>7.9904556860708423E-2</v>
      </c>
      <c r="P178" s="191">
        <f t="shared" si="467"/>
        <v>5.258207905959654E-2</v>
      </c>
      <c r="Q178" s="192">
        <f t="shared" si="468"/>
        <v>5.2214245568399487E-2</v>
      </c>
      <c r="R178" s="192">
        <f t="shared" si="469"/>
        <v>3.6783349119705349E-4</v>
      </c>
      <c r="S178" s="193">
        <f t="shared" si="470"/>
        <v>2.7322790494896457E-2</v>
      </c>
      <c r="T178" s="194">
        <f t="shared" si="471"/>
        <v>2.7322790494896457E-2</v>
      </c>
      <c r="U178" s="194">
        <f t="shared" si="472"/>
        <v>0</v>
      </c>
      <c r="V178" s="194">
        <f t="shared" si="473"/>
        <v>0</v>
      </c>
      <c r="W178" s="253">
        <f t="shared" si="474"/>
        <v>1.415899391554363E-4</v>
      </c>
      <c r="Z178" s="423"/>
      <c r="AA178" s="131" t="s">
        <v>18</v>
      </c>
      <c r="AB178" s="150">
        <v>574235.83400000283</v>
      </c>
      <c r="AC178" s="151">
        <v>548402.83499999496</v>
      </c>
      <c r="AD178" s="152">
        <v>24017.556000000277</v>
      </c>
      <c r="AE178" s="153">
        <v>7634.4050000000025</v>
      </c>
      <c r="AF178" s="154">
        <v>7620.8480000000027</v>
      </c>
      <c r="AG178" s="154">
        <v>13.557</v>
      </c>
      <c r="AH178" s="155">
        <v>16383.179000000186</v>
      </c>
      <c r="AI178" s="156">
        <v>16383.179000000186</v>
      </c>
      <c r="AJ178" s="156">
        <v>0</v>
      </c>
      <c r="AK178" s="156">
        <v>0</v>
      </c>
      <c r="AL178" s="268">
        <v>7.9220000000000006</v>
      </c>
      <c r="AM178" s="261">
        <f t="shared" si="475"/>
        <v>0.9550132585421206</v>
      </c>
      <c r="AN178" s="190">
        <f t="shared" si="476"/>
        <v>4.1825247708244133E-2</v>
      </c>
      <c r="AO178" s="191">
        <f t="shared" si="477"/>
        <v>1.3294894794043739E-2</v>
      </c>
      <c r="AP178" s="192">
        <f t="shared" si="478"/>
        <v>1.3271286027057596E-2</v>
      </c>
      <c r="AQ178" s="192">
        <f t="shared" si="479"/>
        <v>2.3608766986143771E-5</v>
      </c>
      <c r="AR178" s="193">
        <f t="shared" si="480"/>
        <v>2.8530401674654295E-2</v>
      </c>
      <c r="AS178" s="194">
        <f t="shared" si="481"/>
        <v>2.8530401674654295E-2</v>
      </c>
      <c r="AT178" s="194">
        <f t="shared" si="482"/>
        <v>0</v>
      </c>
      <c r="AU178" s="194">
        <f t="shared" si="483"/>
        <v>0</v>
      </c>
      <c r="AV178" s="253">
        <f t="shared" si="484"/>
        <v>1.3795725607747358E-5</v>
      </c>
      <c r="AY178" s="423"/>
      <c r="AZ178" s="131" t="s">
        <v>18</v>
      </c>
      <c r="BA178" s="150">
        <v>154912.01799999812</v>
      </c>
      <c r="BB178" s="151">
        <v>119183.61999999803</v>
      </c>
      <c r="BC178" s="152">
        <v>34244.680000000189</v>
      </c>
      <c r="BD178" s="153">
        <v>30705.705000000224</v>
      </c>
      <c r="BE178" s="154">
        <v>30451.057000000212</v>
      </c>
      <c r="BF178" s="154">
        <v>254.64799999999994</v>
      </c>
      <c r="BG178" s="155">
        <v>3539.1749999999824</v>
      </c>
      <c r="BH178" s="156">
        <v>3539.1749999999824</v>
      </c>
      <c r="BI178" s="156">
        <v>0</v>
      </c>
      <c r="BJ178" s="156">
        <v>0</v>
      </c>
      <c r="BK178" s="268">
        <v>95.317999999999927</v>
      </c>
      <c r="BL178" s="261">
        <f t="shared" si="485"/>
        <v>0.76936329110372492</v>
      </c>
      <c r="BM178" s="190">
        <f t="shared" si="486"/>
        <v>0.22105889809014434</v>
      </c>
      <c r="BN178" s="191">
        <f t="shared" si="487"/>
        <v>0.19821383386794816</v>
      </c>
      <c r="BO178" s="192">
        <f t="shared" si="488"/>
        <v>0.19657001046878481</v>
      </c>
      <c r="BP178" s="192">
        <f t="shared" si="489"/>
        <v>1.6438233991632788E-3</v>
      </c>
      <c r="BQ178" s="193">
        <f t="shared" si="490"/>
        <v>2.2846355277613292E-2</v>
      </c>
      <c r="BR178" s="194">
        <f t="shared" si="491"/>
        <v>2.2846355277613292E-2</v>
      </c>
      <c r="BS178" s="194">
        <f t="shared" si="492"/>
        <v>0</v>
      </c>
      <c r="BT178" s="194">
        <f t="shared" si="493"/>
        <v>0</v>
      </c>
      <c r="BU178" s="253">
        <f t="shared" si="494"/>
        <v>6.1530410119633896E-4</v>
      </c>
      <c r="BX178" s="423"/>
      <c r="BY178" s="131" t="s">
        <v>18</v>
      </c>
      <c r="BZ178" s="150">
        <v>102242.03099999926</v>
      </c>
      <c r="CA178" s="151">
        <v>98741.239999999816</v>
      </c>
      <c r="CB178" s="152">
        <v>3082.4180000000124</v>
      </c>
      <c r="CC178" s="153">
        <v>1793.9779999999973</v>
      </c>
      <c r="CD178" s="154">
        <v>1793.9779999999973</v>
      </c>
      <c r="CE178" s="154">
        <v>0</v>
      </c>
      <c r="CF178" s="155">
        <v>1288.4459999999947</v>
      </c>
      <c r="CG178" s="156">
        <v>1288.4459999999947</v>
      </c>
      <c r="CH178" s="156">
        <v>0</v>
      </c>
      <c r="CI178" s="156">
        <v>0</v>
      </c>
      <c r="CJ178" s="268">
        <v>139.58599999999998</v>
      </c>
      <c r="CK178" s="261">
        <f t="shared" si="495"/>
        <v>0.96575976664626828</v>
      </c>
      <c r="CL178" s="190">
        <f t="shared" si="496"/>
        <v>3.0148246957261978E-2</v>
      </c>
      <c r="CM178" s="191">
        <f t="shared" si="497"/>
        <v>1.7546384617496597E-2</v>
      </c>
      <c r="CN178" s="192">
        <f t="shared" si="498"/>
        <v>1.7546384617496597E-2</v>
      </c>
      <c r="CO178" s="192">
        <f t="shared" si="499"/>
        <v>0</v>
      </c>
      <c r="CP178" s="193">
        <f t="shared" si="500"/>
        <v>1.2601921024045424E-2</v>
      </c>
      <c r="CQ178" s="194">
        <f t="shared" si="501"/>
        <v>1.2601921024045424E-2</v>
      </c>
      <c r="CR178" s="194">
        <f t="shared" si="502"/>
        <v>0</v>
      </c>
      <c r="CS178" s="194">
        <f t="shared" si="503"/>
        <v>0</v>
      </c>
      <c r="CT178" s="253">
        <f t="shared" si="504"/>
        <v>1.3652506570414372E-3</v>
      </c>
      <c r="CW178" s="408"/>
      <c r="CX178" s="131" t="s">
        <v>18</v>
      </c>
      <c r="CY178" s="150">
        <v>85635.06799999997</v>
      </c>
      <c r="CZ178" s="151">
        <v>84065.805000000226</v>
      </c>
      <c r="DA178" s="152">
        <v>1285.466999999994</v>
      </c>
      <c r="DB178" s="153">
        <v>155.34900000000002</v>
      </c>
      <c r="DC178" s="154">
        <v>155.34900000000002</v>
      </c>
      <c r="DD178" s="154">
        <v>0</v>
      </c>
      <c r="DE178" s="155">
        <v>1130.1189999999949</v>
      </c>
      <c r="DF178" s="156">
        <v>1130.1189999999949</v>
      </c>
      <c r="DG178" s="156">
        <v>0</v>
      </c>
      <c r="DH178" s="156">
        <v>0</v>
      </c>
      <c r="DI178" s="268">
        <v>139.16</v>
      </c>
      <c r="DJ178" s="261">
        <f t="shared" si="505"/>
        <v>0.98167499557541371</v>
      </c>
      <c r="DK178" s="190">
        <f t="shared" si="505"/>
        <v>1.5010988255418849E-2</v>
      </c>
      <c r="DL178" s="191">
        <f t="shared" si="505"/>
        <v>1.8140815862959327E-3</v>
      </c>
      <c r="DM178" s="192">
        <f t="shared" si="505"/>
        <v>1.8140815862959327E-3</v>
      </c>
      <c r="DN178" s="192">
        <f t="shared" si="505"/>
        <v>0</v>
      </c>
      <c r="DO178" s="193">
        <f t="shared" si="505"/>
        <v>1.3196918346581979E-2</v>
      </c>
      <c r="DP178" s="194">
        <f t="shared" si="505"/>
        <v>1.3196918346581979E-2</v>
      </c>
      <c r="DQ178" s="194">
        <f t="shared" si="505"/>
        <v>0</v>
      </c>
      <c r="DR178" s="194">
        <f t="shared" si="505"/>
        <v>0</v>
      </c>
      <c r="DS178" s="253">
        <f t="shared" si="505"/>
        <v>1.6250352017003133E-3</v>
      </c>
      <c r="DV178" s="408"/>
      <c r="DW178" s="131" t="s">
        <v>18</v>
      </c>
      <c r="DX178" s="150">
        <v>16606.963000000094</v>
      </c>
      <c r="DY178" s="151">
        <v>14675.435000000063</v>
      </c>
      <c r="DZ178" s="152">
        <v>1796.9509999999962</v>
      </c>
      <c r="EA178" s="153">
        <v>1638.6289999999969</v>
      </c>
      <c r="EB178" s="154">
        <v>1638.6289999999969</v>
      </c>
      <c r="EC178" s="154">
        <v>0</v>
      </c>
      <c r="ED178" s="155">
        <v>158.32699999999991</v>
      </c>
      <c r="EE178" s="156">
        <v>158.32699999999991</v>
      </c>
      <c r="EF178" s="156">
        <v>0</v>
      </c>
      <c r="EG178" s="156">
        <v>0</v>
      </c>
      <c r="EH178" s="268">
        <v>0.42599999999999999</v>
      </c>
      <c r="EI178" s="261">
        <f t="shared" si="506"/>
        <v>0.88369167800277393</v>
      </c>
      <c r="EJ178" s="190">
        <f t="shared" si="506"/>
        <v>0.10820467294351085</v>
      </c>
      <c r="EK178" s="191">
        <f t="shared" si="506"/>
        <v>9.8671201953059548E-2</v>
      </c>
      <c r="EL178" s="192">
        <f t="shared" si="506"/>
        <v>9.8671201953059548E-2</v>
      </c>
      <c r="EM178" s="192">
        <f t="shared" si="506"/>
        <v>0</v>
      </c>
      <c r="EN178" s="193">
        <f t="shared" si="506"/>
        <v>9.5337720689808864E-3</v>
      </c>
      <c r="EO178" s="194">
        <f t="shared" si="506"/>
        <v>9.5337720689808864E-3</v>
      </c>
      <c r="EP178" s="194">
        <f t="shared" si="506"/>
        <v>0</v>
      </c>
      <c r="EQ178" s="194">
        <f t="shared" si="506"/>
        <v>0</v>
      </c>
      <c r="ER178" s="253">
        <f t="shared" si="506"/>
        <v>2.5651890715960382E-5</v>
      </c>
    </row>
    <row r="179" spans="1:148">
      <c r="A179" s="423"/>
      <c r="B179" s="132" t="s">
        <v>19</v>
      </c>
      <c r="C179" s="157">
        <v>914772.64600004512</v>
      </c>
      <c r="D179" s="158">
        <v>773314.14800004289</v>
      </c>
      <c r="E179" s="159">
        <v>134280.16299999881</v>
      </c>
      <c r="F179" s="160">
        <v>106063.74699999919</v>
      </c>
      <c r="G179" s="161">
        <v>106063.74699999919</v>
      </c>
      <c r="H179" s="161">
        <v>0</v>
      </c>
      <c r="I179" s="162">
        <v>28216.611000000186</v>
      </c>
      <c r="J179" s="163">
        <v>28216.611000000186</v>
      </c>
      <c r="K179" s="163">
        <v>0</v>
      </c>
      <c r="L179" s="163">
        <v>0</v>
      </c>
      <c r="M179" s="269">
        <v>387.77400000000017</v>
      </c>
      <c r="N179" s="262">
        <f t="shared" si="465"/>
        <v>0.84536212509354458</v>
      </c>
      <c r="O179" s="195">
        <f t="shared" si="466"/>
        <v>0.14679075023412122</v>
      </c>
      <c r="P179" s="196">
        <f t="shared" si="467"/>
        <v>0.11594547286014273</v>
      </c>
      <c r="Q179" s="197">
        <f t="shared" si="468"/>
        <v>0.11594547286014273</v>
      </c>
      <c r="R179" s="197">
        <f t="shared" si="469"/>
        <v>0</v>
      </c>
      <c r="S179" s="198">
        <f t="shared" si="470"/>
        <v>3.0845490541699903E-2</v>
      </c>
      <c r="T179" s="199">
        <f t="shared" si="471"/>
        <v>3.0845490541699903E-2</v>
      </c>
      <c r="U179" s="199">
        <f t="shared" si="472"/>
        <v>0</v>
      </c>
      <c r="V179" s="199">
        <f t="shared" si="473"/>
        <v>0</v>
      </c>
      <c r="W179" s="254">
        <f t="shared" si="474"/>
        <v>4.2390205008379869E-4</v>
      </c>
      <c r="Z179" s="423"/>
      <c r="AA179" s="132" t="s">
        <v>19</v>
      </c>
      <c r="AB179" s="157">
        <v>714189.80400002294</v>
      </c>
      <c r="AC179" s="158">
        <v>637423.86400000798</v>
      </c>
      <c r="AD179" s="159">
        <v>72073.58499999858</v>
      </c>
      <c r="AE179" s="160">
        <v>44901.417999999969</v>
      </c>
      <c r="AF179" s="161">
        <v>44901.417999999969</v>
      </c>
      <c r="AG179" s="161">
        <v>0</v>
      </c>
      <c r="AH179" s="162">
        <v>27172.168000000158</v>
      </c>
      <c r="AI179" s="163">
        <v>27172.168000000158</v>
      </c>
      <c r="AJ179" s="163">
        <v>0</v>
      </c>
      <c r="AK179" s="163">
        <v>0</v>
      </c>
      <c r="AL179" s="269">
        <v>185.32199999999989</v>
      </c>
      <c r="AM179" s="262">
        <f t="shared" si="475"/>
        <v>0.89251325128129033</v>
      </c>
      <c r="AN179" s="195">
        <f t="shared" si="476"/>
        <v>0.10091656951181603</v>
      </c>
      <c r="AO179" s="196">
        <f t="shared" si="477"/>
        <v>6.287042708887304E-2</v>
      </c>
      <c r="AP179" s="197">
        <f t="shared" si="478"/>
        <v>6.287042708887304E-2</v>
      </c>
      <c r="AQ179" s="197">
        <f t="shared" si="479"/>
        <v>0</v>
      </c>
      <c r="AR179" s="198">
        <f t="shared" si="480"/>
        <v>3.8046143823133163E-2</v>
      </c>
      <c r="AS179" s="199">
        <f t="shared" si="481"/>
        <v>3.8046143823133163E-2</v>
      </c>
      <c r="AT179" s="199">
        <f t="shared" si="482"/>
        <v>0</v>
      </c>
      <c r="AU179" s="199">
        <f t="shared" si="483"/>
        <v>0</v>
      </c>
      <c r="AV179" s="254">
        <f t="shared" si="484"/>
        <v>2.5948564227891712E-4</v>
      </c>
      <c r="AY179" s="423"/>
      <c r="AZ179" s="132" t="s">
        <v>19</v>
      </c>
      <c r="BA179" s="157">
        <v>200582.84199999637</v>
      </c>
      <c r="BB179" s="158">
        <v>135890.28399999905</v>
      </c>
      <c r="BC179" s="159">
        <v>62206.577999999266</v>
      </c>
      <c r="BD179" s="160">
        <v>61162.328999999285</v>
      </c>
      <c r="BE179" s="161">
        <v>61162.328999999285</v>
      </c>
      <c r="BF179" s="161">
        <v>0</v>
      </c>
      <c r="BG179" s="162">
        <v>1044.4430000000002</v>
      </c>
      <c r="BH179" s="163">
        <v>1044.4430000000002</v>
      </c>
      <c r="BI179" s="163">
        <v>0</v>
      </c>
      <c r="BJ179" s="163">
        <v>0</v>
      </c>
      <c r="BK179" s="269">
        <v>202.45200000000003</v>
      </c>
      <c r="BL179" s="262">
        <f t="shared" si="485"/>
        <v>0.67747710943292705</v>
      </c>
      <c r="BM179" s="195">
        <f t="shared" si="486"/>
        <v>0.3101291086502822</v>
      </c>
      <c r="BN179" s="196">
        <f t="shared" si="487"/>
        <v>0.30492303524147091</v>
      </c>
      <c r="BO179" s="197">
        <f t="shared" si="488"/>
        <v>0.30492303524147091</v>
      </c>
      <c r="BP179" s="197">
        <f t="shared" si="489"/>
        <v>0</v>
      </c>
      <c r="BQ179" s="198">
        <f t="shared" si="490"/>
        <v>5.2070405902416078E-3</v>
      </c>
      <c r="BR179" s="199">
        <f t="shared" si="491"/>
        <v>5.2070405902416078E-3</v>
      </c>
      <c r="BS179" s="199">
        <f t="shared" si="492"/>
        <v>0</v>
      </c>
      <c r="BT179" s="199">
        <f t="shared" si="493"/>
        <v>0</v>
      </c>
      <c r="BU179" s="254">
        <f t="shared" si="494"/>
        <v>1.0093186335449554E-3</v>
      </c>
      <c r="BX179" s="423"/>
      <c r="BY179" s="132" t="s">
        <v>19</v>
      </c>
      <c r="BZ179" s="157">
        <v>119580.11100000159</v>
      </c>
      <c r="CA179" s="158">
        <v>109652.19000000163</v>
      </c>
      <c r="CB179" s="159">
        <v>9116.6300000000356</v>
      </c>
      <c r="CC179" s="160">
        <v>4698.7220000000198</v>
      </c>
      <c r="CD179" s="161">
        <v>4698.7220000000198</v>
      </c>
      <c r="CE179" s="161">
        <v>0</v>
      </c>
      <c r="CF179" s="162">
        <v>4417.9170000000131</v>
      </c>
      <c r="CG179" s="163">
        <v>4417.9170000000131</v>
      </c>
      <c r="CH179" s="163">
        <v>0</v>
      </c>
      <c r="CI179" s="163">
        <v>0</v>
      </c>
      <c r="CJ179" s="269">
        <v>80.341000000000022</v>
      </c>
      <c r="CK179" s="262">
        <f t="shared" si="495"/>
        <v>0.91697682066878305</v>
      </c>
      <c r="CL179" s="195">
        <f t="shared" si="496"/>
        <v>7.6238681531244898E-2</v>
      </c>
      <c r="CM179" s="196">
        <f t="shared" si="497"/>
        <v>3.9293507596760445E-2</v>
      </c>
      <c r="CN179" s="197">
        <f t="shared" si="498"/>
        <v>3.9293507596760445E-2</v>
      </c>
      <c r="CO179" s="197">
        <f t="shared" si="499"/>
        <v>0</v>
      </c>
      <c r="CP179" s="198">
        <f t="shared" si="500"/>
        <v>3.6945249197836538E-2</v>
      </c>
      <c r="CQ179" s="199">
        <f t="shared" si="501"/>
        <v>3.6945249197836538E-2</v>
      </c>
      <c r="CR179" s="199">
        <f t="shared" si="502"/>
        <v>0</v>
      </c>
      <c r="CS179" s="199">
        <f t="shared" si="503"/>
        <v>0</v>
      </c>
      <c r="CT179" s="254">
        <f t="shared" si="504"/>
        <v>6.7185921913050369E-4</v>
      </c>
      <c r="CW179" s="408"/>
      <c r="CX179" s="132" t="s">
        <v>19</v>
      </c>
      <c r="CY179" s="157">
        <v>101194.84700000094</v>
      </c>
      <c r="CZ179" s="158">
        <v>94821.227000001789</v>
      </c>
      <c r="DA179" s="159">
        <v>5850.101000000026</v>
      </c>
      <c r="DB179" s="160">
        <v>1544.2609999999959</v>
      </c>
      <c r="DC179" s="161">
        <v>1544.2609999999959</v>
      </c>
      <c r="DD179" s="161">
        <v>0</v>
      </c>
      <c r="DE179" s="162">
        <v>4305.8440000000091</v>
      </c>
      <c r="DF179" s="163">
        <v>4305.8440000000091</v>
      </c>
      <c r="DG179" s="163">
        <v>0</v>
      </c>
      <c r="DH179" s="163">
        <v>0</v>
      </c>
      <c r="DI179" s="269">
        <v>80.341000000000022</v>
      </c>
      <c r="DJ179" s="262">
        <f t="shared" si="505"/>
        <v>0.93701635815508377</v>
      </c>
      <c r="DK179" s="195">
        <f t="shared" si="505"/>
        <v>5.7810265773710512E-2</v>
      </c>
      <c r="DL179" s="196">
        <f t="shared" si="505"/>
        <v>1.5260273084853634E-2</v>
      </c>
      <c r="DM179" s="197">
        <f t="shared" si="505"/>
        <v>1.5260273084853634E-2</v>
      </c>
      <c r="DN179" s="197">
        <f t="shared" si="505"/>
        <v>0</v>
      </c>
      <c r="DO179" s="198">
        <f t="shared" si="505"/>
        <v>4.2550032216561076E-2</v>
      </c>
      <c r="DP179" s="199">
        <f t="shared" si="505"/>
        <v>4.2550032216561076E-2</v>
      </c>
      <c r="DQ179" s="199">
        <f t="shared" si="505"/>
        <v>0</v>
      </c>
      <c r="DR179" s="199">
        <f t="shared" si="505"/>
        <v>0</v>
      </c>
      <c r="DS179" s="254">
        <f t="shared" si="505"/>
        <v>7.939238249947576E-4</v>
      </c>
      <c r="DV179" s="408"/>
      <c r="DW179" s="132" t="s">
        <v>19</v>
      </c>
      <c r="DX179" s="157">
        <v>18385.264000000148</v>
      </c>
      <c r="DY179" s="158">
        <v>14830.962999999985</v>
      </c>
      <c r="DZ179" s="159">
        <v>3266.5290000000109</v>
      </c>
      <c r="EA179" s="160">
        <v>3154.4610000000084</v>
      </c>
      <c r="EB179" s="161">
        <v>3154.4610000000084</v>
      </c>
      <c r="EC179" s="161">
        <v>0</v>
      </c>
      <c r="ED179" s="162">
        <v>112.07299999999999</v>
      </c>
      <c r="EE179" s="163">
        <v>112.07299999999999</v>
      </c>
      <c r="EF179" s="163">
        <v>0</v>
      </c>
      <c r="EG179" s="163">
        <v>0</v>
      </c>
      <c r="EH179" s="269">
        <v>0</v>
      </c>
      <c r="EI179" s="262">
        <f t="shared" si="506"/>
        <v>0.80667664059650523</v>
      </c>
      <c r="EJ179" s="195">
        <f t="shared" si="506"/>
        <v>0.17767104132962053</v>
      </c>
      <c r="EK179" s="196">
        <f t="shared" si="506"/>
        <v>0.17157550742812194</v>
      </c>
      <c r="EL179" s="197">
        <f t="shared" si="506"/>
        <v>0.17157550742812194</v>
      </c>
      <c r="EM179" s="197">
        <f t="shared" si="506"/>
        <v>0</v>
      </c>
      <c r="EN179" s="198">
        <f t="shared" si="506"/>
        <v>6.0958058584309202E-3</v>
      </c>
      <c r="EO179" s="199">
        <f t="shared" si="506"/>
        <v>6.0958058584309202E-3</v>
      </c>
      <c r="EP179" s="199">
        <f t="shared" si="506"/>
        <v>0</v>
      </c>
      <c r="EQ179" s="199">
        <f t="shared" si="506"/>
        <v>0</v>
      </c>
      <c r="ER179" s="254">
        <f t="shared" si="506"/>
        <v>0</v>
      </c>
    </row>
    <row r="180" spans="1:148">
      <c r="A180" s="423"/>
      <c r="B180" s="133" t="s">
        <v>20</v>
      </c>
      <c r="C180" s="164">
        <f t="shared" ref="C180:M180" si="513">IF(COUNT(C177:C179)=0,"",SUM(C177:C179))</f>
        <v>2997555.1320000105</v>
      </c>
      <c r="D180" s="165">
        <f t="shared" si="513"/>
        <v>2520436.4040001109</v>
      </c>
      <c r="E180" s="166">
        <f t="shared" si="513"/>
        <v>457119.6779999932</v>
      </c>
      <c r="F180" s="167">
        <f t="shared" si="513"/>
        <v>258214.7500000002</v>
      </c>
      <c r="G180" s="168">
        <f t="shared" si="513"/>
        <v>257946.54500000019</v>
      </c>
      <c r="H180" s="168">
        <f t="shared" si="513"/>
        <v>268.20499999999993</v>
      </c>
      <c r="I180" s="169">
        <f t="shared" si="513"/>
        <v>198906.08099999951</v>
      </c>
      <c r="J180" s="170">
        <f t="shared" si="513"/>
        <v>193469.75000000017</v>
      </c>
      <c r="K180" s="170">
        <f t="shared" si="513"/>
        <v>0</v>
      </c>
      <c r="L180" s="170">
        <f t="shared" si="513"/>
        <v>5436.7080000000033</v>
      </c>
      <c r="M180" s="270">
        <f t="shared" si="513"/>
        <v>1440.3669999999993</v>
      </c>
      <c r="N180" s="263">
        <f t="shared" si="465"/>
        <v>0.84083070803052773</v>
      </c>
      <c r="O180" s="200">
        <f t="shared" si="466"/>
        <v>0.15249750475648352</v>
      </c>
      <c r="P180" s="201">
        <f t="shared" si="467"/>
        <v>8.6141785097949383E-2</v>
      </c>
      <c r="Q180" s="202">
        <f t="shared" si="468"/>
        <v>8.6052310513433219E-2</v>
      </c>
      <c r="R180" s="202">
        <f t="shared" si="469"/>
        <v>8.9474584516165292E-5</v>
      </c>
      <c r="S180" s="203">
        <f t="shared" si="470"/>
        <v>6.6356104305339864E-2</v>
      </c>
      <c r="T180" s="204">
        <f t="shared" si="471"/>
        <v>6.4542515977317305E-2</v>
      </c>
      <c r="U180" s="204">
        <f t="shared" si="472"/>
        <v>0</v>
      </c>
      <c r="V180" s="204">
        <f t="shared" si="473"/>
        <v>1.8137140971857808E-3</v>
      </c>
      <c r="W180" s="255">
        <f t="shared" si="474"/>
        <v>4.8051393104451976E-4</v>
      </c>
      <c r="Z180" s="423"/>
      <c r="AA180" s="133" t="s">
        <v>20</v>
      </c>
      <c r="AB180" s="164">
        <f t="shared" ref="AB180:AL180" si="514">IF(COUNT(AB177:AB179)=0,"",SUM(AB177:AB179))</f>
        <v>2368657.1130000856</v>
      </c>
      <c r="AC180" s="165">
        <f t="shared" si="514"/>
        <v>2102592.9940000325</v>
      </c>
      <c r="AD180" s="166">
        <f t="shared" si="514"/>
        <v>253020.74499999674</v>
      </c>
      <c r="AE180" s="167">
        <f t="shared" si="514"/>
        <v>84638.617000000217</v>
      </c>
      <c r="AF180" s="168">
        <f t="shared" si="514"/>
        <v>84625.060000000216</v>
      </c>
      <c r="AG180" s="168">
        <f t="shared" si="514"/>
        <v>13.557</v>
      </c>
      <c r="AH180" s="169">
        <f t="shared" si="514"/>
        <v>168382.45800000077</v>
      </c>
      <c r="AI180" s="170">
        <f t="shared" si="514"/>
        <v>163024.26700000066</v>
      </c>
      <c r="AJ180" s="170">
        <f t="shared" si="514"/>
        <v>0</v>
      </c>
      <c r="AK180" s="170">
        <f t="shared" si="514"/>
        <v>5358.5680000000038</v>
      </c>
      <c r="AL180" s="270">
        <f t="shared" si="514"/>
        <v>209.19599999999988</v>
      </c>
      <c r="AM180" s="263">
        <f t="shared" si="475"/>
        <v>0.88767301204560489</v>
      </c>
      <c r="AN180" s="200">
        <f t="shared" si="476"/>
        <v>0.10682033444660405</v>
      </c>
      <c r="AO180" s="201">
        <f t="shared" si="477"/>
        <v>3.5732743475394346E-2</v>
      </c>
      <c r="AP180" s="202">
        <f t="shared" si="478"/>
        <v>3.5727019979188167E-2</v>
      </c>
      <c r="AQ180" s="202">
        <f t="shared" si="479"/>
        <v>5.7234962061811561E-6</v>
      </c>
      <c r="AR180" s="203">
        <f t="shared" si="480"/>
        <v>7.1087730290658874E-2</v>
      </c>
      <c r="AS180" s="204">
        <f t="shared" si="481"/>
        <v>6.8825608445081329E-2</v>
      </c>
      <c r="AT180" s="204">
        <f t="shared" si="482"/>
        <v>0</v>
      </c>
      <c r="AU180" s="204">
        <f t="shared" si="483"/>
        <v>2.2622810074916107E-3</v>
      </c>
      <c r="AV180" s="255">
        <f t="shared" si="484"/>
        <v>8.8318397311224641E-5</v>
      </c>
      <c r="AY180" s="423"/>
      <c r="AZ180" s="133" t="s">
        <v>20</v>
      </c>
      <c r="BA180" s="164">
        <f t="shared" ref="BA180:BK180" si="515">IF(COUNT(BA177:BA179)=0,"",SUM(BA177:BA179))</f>
        <v>628898.01899998996</v>
      </c>
      <c r="BB180" s="165">
        <f t="shared" si="515"/>
        <v>417843.40999999037</v>
      </c>
      <c r="BC180" s="166">
        <f t="shared" si="515"/>
        <v>204098.93299999984</v>
      </c>
      <c r="BD180" s="167">
        <f t="shared" si="515"/>
        <v>173576.13300000003</v>
      </c>
      <c r="BE180" s="168">
        <f t="shared" si="515"/>
        <v>173321.48500000004</v>
      </c>
      <c r="BF180" s="168">
        <f t="shared" si="515"/>
        <v>254.64799999999994</v>
      </c>
      <c r="BG180" s="169">
        <f t="shared" si="515"/>
        <v>30523.62299999988</v>
      </c>
      <c r="BH180" s="170">
        <f t="shared" si="515"/>
        <v>30445.482999999884</v>
      </c>
      <c r="BI180" s="170">
        <f t="shared" si="515"/>
        <v>0</v>
      </c>
      <c r="BJ180" s="170">
        <f t="shared" si="515"/>
        <v>78.14</v>
      </c>
      <c r="BK180" s="270">
        <f t="shared" si="515"/>
        <v>1231.1709999999991</v>
      </c>
      <c r="BL180" s="263">
        <f t="shared" si="485"/>
        <v>0.66440567051618749</v>
      </c>
      <c r="BM180" s="200">
        <f t="shared" si="486"/>
        <v>0.32453422786183572</v>
      </c>
      <c r="BN180" s="201">
        <f t="shared" si="487"/>
        <v>0.2760004448352425</v>
      </c>
      <c r="BO180" s="202">
        <f t="shared" si="488"/>
        <v>0.27559553339919618</v>
      </c>
      <c r="BP180" s="202">
        <f t="shared" si="489"/>
        <v>4.049114360463648E-4</v>
      </c>
      <c r="BQ180" s="203">
        <f t="shared" si="490"/>
        <v>4.8535091664838534E-2</v>
      </c>
      <c r="BR180" s="204">
        <f t="shared" si="491"/>
        <v>4.8410842585275136E-2</v>
      </c>
      <c r="BS180" s="204">
        <f t="shared" si="492"/>
        <v>0</v>
      </c>
      <c r="BT180" s="204">
        <f t="shared" si="493"/>
        <v>1.2424907956340892E-4</v>
      </c>
      <c r="BU180" s="255">
        <f t="shared" si="494"/>
        <v>1.9576639817655696E-3</v>
      </c>
      <c r="BX180" s="423"/>
      <c r="BY180" s="133" t="s">
        <v>20</v>
      </c>
      <c r="BZ180" s="164">
        <f t="shared" ref="BZ180:CJ180" si="516">IF(COUNT(BZ177:BZ179)=0,"",SUM(BZ177:BZ179))</f>
        <v>305303.93400000018</v>
      </c>
      <c r="CA180" s="165">
        <f t="shared" si="516"/>
        <v>280094.81799999956</v>
      </c>
      <c r="CB180" s="166">
        <f t="shared" si="516"/>
        <v>23148.726000000133</v>
      </c>
      <c r="CC180" s="167">
        <f t="shared" si="516"/>
        <v>8462.2620000000134</v>
      </c>
      <c r="CD180" s="168">
        <f t="shared" si="516"/>
        <v>8462.2620000000134</v>
      </c>
      <c r="CE180" s="168">
        <f t="shared" si="516"/>
        <v>0</v>
      </c>
      <c r="CF180" s="169">
        <f t="shared" si="516"/>
        <v>14686.482000000069</v>
      </c>
      <c r="CG180" s="170">
        <f t="shared" si="516"/>
        <v>14127.59000000004</v>
      </c>
      <c r="CH180" s="170">
        <f t="shared" si="516"/>
        <v>0</v>
      </c>
      <c r="CI180" s="170">
        <f t="shared" si="516"/>
        <v>558.90099999999927</v>
      </c>
      <c r="CJ180" s="270">
        <f t="shared" si="516"/>
        <v>288.22199999999998</v>
      </c>
      <c r="CK180" s="263">
        <f t="shared" si="495"/>
        <v>0.91742944262224735</v>
      </c>
      <c r="CL180" s="200">
        <f t="shared" si="496"/>
        <v>7.582190539346316E-2</v>
      </c>
      <c r="CM180" s="201">
        <f t="shared" si="497"/>
        <v>2.7717500685726534E-2</v>
      </c>
      <c r="CN180" s="202">
        <f t="shared" si="498"/>
        <v>2.7717500685726534E-2</v>
      </c>
      <c r="CO180" s="202">
        <f t="shared" si="499"/>
        <v>0</v>
      </c>
      <c r="CP180" s="203">
        <f t="shared" si="500"/>
        <v>4.8104463665378322E-2</v>
      </c>
      <c r="CQ180" s="204">
        <f t="shared" si="501"/>
        <v>4.6273855088942391E-2</v>
      </c>
      <c r="CR180" s="204">
        <f t="shared" si="502"/>
        <v>0</v>
      </c>
      <c r="CS180" s="204">
        <f t="shared" si="503"/>
        <v>1.8306380552567624E-3</v>
      </c>
      <c r="CT180" s="255">
        <f t="shared" si="504"/>
        <v>9.4404941405045839E-4</v>
      </c>
      <c r="CW180" s="408"/>
      <c r="CX180" s="133" t="s">
        <v>20</v>
      </c>
      <c r="CY180" s="164">
        <f t="shared" ref="CY180:DI180" si="517">IF(COUNT(CY177:CY179)=0,"",SUM(CY177:CY179))</f>
        <v>256361.47399999888</v>
      </c>
      <c r="CZ180" s="165">
        <f t="shared" si="517"/>
        <v>239629.06900000083</v>
      </c>
      <c r="DA180" s="166">
        <f t="shared" si="517"/>
        <v>15535.351000000059</v>
      </c>
      <c r="DB180" s="167">
        <f t="shared" si="517"/>
        <v>1758.2979999999959</v>
      </c>
      <c r="DC180" s="168">
        <f t="shared" si="517"/>
        <v>1758.2979999999959</v>
      </c>
      <c r="DD180" s="168">
        <f t="shared" si="517"/>
        <v>0</v>
      </c>
      <c r="DE180" s="169">
        <f t="shared" si="517"/>
        <v>13777.058000000037</v>
      </c>
      <c r="DF180" s="170">
        <f t="shared" si="517"/>
        <v>13218.166000000034</v>
      </c>
      <c r="DG180" s="170">
        <f t="shared" si="517"/>
        <v>0</v>
      </c>
      <c r="DH180" s="170">
        <f t="shared" si="517"/>
        <v>558.90099999999927</v>
      </c>
      <c r="DI180" s="270">
        <f t="shared" si="517"/>
        <v>287.79599999999999</v>
      </c>
      <c r="DJ180" s="263">
        <f t="shared" si="505"/>
        <v>0.93473120302000556</v>
      </c>
      <c r="DK180" s="200">
        <f t="shared" si="505"/>
        <v>6.0599398020313014E-2</v>
      </c>
      <c r="DL180" s="201">
        <f t="shared" si="505"/>
        <v>6.8586670710124083E-3</v>
      </c>
      <c r="DM180" s="202">
        <f t="shared" si="505"/>
        <v>6.8586670710124083E-3</v>
      </c>
      <c r="DN180" s="202">
        <f t="shared" si="505"/>
        <v>0</v>
      </c>
      <c r="DO180" s="203">
        <f t="shared" si="505"/>
        <v>5.3740750453011119E-2</v>
      </c>
      <c r="DP180" s="204">
        <f t="shared" si="505"/>
        <v>5.1560656887158059E-2</v>
      </c>
      <c r="DQ180" s="204">
        <f t="shared" si="505"/>
        <v>0</v>
      </c>
      <c r="DR180" s="204">
        <f t="shared" si="505"/>
        <v>2.1801286725321362E-3</v>
      </c>
      <c r="DS180" s="255">
        <f t="shared" si="505"/>
        <v>1.122617979642297E-3</v>
      </c>
      <c r="DV180" s="408"/>
      <c r="DW180" s="133" t="s">
        <v>20</v>
      </c>
      <c r="DX180" s="164">
        <f t="shared" ref="DX180:EH180" si="518">IF(COUNT(DX177:DX179)=0,"",SUM(DX177:DX179))</f>
        <v>48942.460000000254</v>
      </c>
      <c r="DY180" s="165">
        <f t="shared" si="518"/>
        <v>40465.74900000004</v>
      </c>
      <c r="DZ180" s="166">
        <f t="shared" si="518"/>
        <v>7613.3750000000091</v>
      </c>
      <c r="EA180" s="167">
        <f t="shared" si="518"/>
        <v>6703.9640000000018</v>
      </c>
      <c r="EB180" s="168">
        <f t="shared" si="518"/>
        <v>6703.9640000000018</v>
      </c>
      <c r="EC180" s="168">
        <f t="shared" si="518"/>
        <v>0</v>
      </c>
      <c r="ED180" s="169">
        <f t="shared" si="518"/>
        <v>909.42399999999975</v>
      </c>
      <c r="EE180" s="170">
        <f t="shared" si="518"/>
        <v>909.42399999999975</v>
      </c>
      <c r="EF180" s="170">
        <f t="shared" si="518"/>
        <v>0</v>
      </c>
      <c r="EG180" s="170">
        <f t="shared" si="518"/>
        <v>0</v>
      </c>
      <c r="EH180" s="270">
        <f t="shared" si="518"/>
        <v>0.42599999999999999</v>
      </c>
      <c r="EI180" s="263">
        <f t="shared" si="506"/>
        <v>0.82680251462635568</v>
      </c>
      <c r="EJ180" s="200">
        <f t="shared" si="506"/>
        <v>0.1555576691486282</v>
      </c>
      <c r="EK180" s="201">
        <f t="shared" si="506"/>
        <v>0.13697644131496386</v>
      </c>
      <c r="EL180" s="202">
        <f t="shared" si="506"/>
        <v>0.13697644131496386</v>
      </c>
      <c r="EM180" s="202">
        <f t="shared" si="506"/>
        <v>0</v>
      </c>
      <c r="EN180" s="203">
        <f t="shared" si="506"/>
        <v>1.8581493451698076E-2</v>
      </c>
      <c r="EO180" s="204">
        <f t="shared" si="506"/>
        <v>1.8581493451698076E-2</v>
      </c>
      <c r="EP180" s="204">
        <f t="shared" si="506"/>
        <v>0</v>
      </c>
      <c r="EQ180" s="204">
        <f t="shared" si="506"/>
        <v>0</v>
      </c>
      <c r="ER180" s="255">
        <f t="shared" si="506"/>
        <v>8.7040986497204624E-6</v>
      </c>
    </row>
    <row r="181" spans="1:148">
      <c r="A181" s="423"/>
      <c r="B181" s="130" t="s">
        <v>21</v>
      </c>
      <c r="C181" s="171">
        <v>760621.14500001527</v>
      </c>
      <c r="D181" s="172">
        <v>658970.10000000836</v>
      </c>
      <c r="E181" s="173">
        <v>97458.338999998552</v>
      </c>
      <c r="F181" s="174">
        <v>90452.250999998258</v>
      </c>
      <c r="G181" s="175">
        <v>90452.250999998258</v>
      </c>
      <c r="H181" s="175">
        <v>0</v>
      </c>
      <c r="I181" s="176">
        <v>7006.212000000065</v>
      </c>
      <c r="J181" s="177">
        <v>7006.212000000065</v>
      </c>
      <c r="K181" s="177">
        <v>0</v>
      </c>
      <c r="L181" s="177">
        <v>0</v>
      </c>
      <c r="M181" s="271">
        <v>261.06899999999791</v>
      </c>
      <c r="N181" s="264">
        <f t="shared" si="465"/>
        <v>0.86635785020148914</v>
      </c>
      <c r="O181" s="205">
        <f t="shared" si="466"/>
        <v>0.1281299364876276</v>
      </c>
      <c r="P181" s="206">
        <f t="shared" si="467"/>
        <v>0.1189189277665906</v>
      </c>
      <c r="Q181" s="207">
        <f t="shared" si="468"/>
        <v>0.1189189277665906</v>
      </c>
      <c r="R181" s="207">
        <f t="shared" si="469"/>
        <v>0</v>
      </c>
      <c r="S181" s="208">
        <f t="shared" si="470"/>
        <v>9.2111717456920348E-3</v>
      </c>
      <c r="T181" s="209">
        <f t="shared" si="471"/>
        <v>9.2111717456920348E-3</v>
      </c>
      <c r="U181" s="209">
        <f t="shared" si="472"/>
        <v>0</v>
      </c>
      <c r="V181" s="209">
        <f t="shared" si="473"/>
        <v>0</v>
      </c>
      <c r="W181" s="256">
        <f t="shared" si="474"/>
        <v>3.4323132050186782E-4</v>
      </c>
      <c r="Z181" s="423"/>
      <c r="AA181" s="130" t="s">
        <v>21</v>
      </c>
      <c r="AB181" s="171">
        <v>613894.04899998754</v>
      </c>
      <c r="AC181" s="172">
        <v>571180.99199998425</v>
      </c>
      <c r="AD181" s="173">
        <v>40674.087999999865</v>
      </c>
      <c r="AE181" s="174">
        <v>34443.013999999886</v>
      </c>
      <c r="AF181" s="175">
        <v>34443.013999999886</v>
      </c>
      <c r="AG181" s="175">
        <v>0</v>
      </c>
      <c r="AH181" s="176">
        <v>6231.1740000000473</v>
      </c>
      <c r="AI181" s="177">
        <v>6231.1740000000473</v>
      </c>
      <c r="AJ181" s="177">
        <v>0</v>
      </c>
      <c r="AK181" s="177">
        <v>0</v>
      </c>
      <c r="AL181" s="271">
        <v>126.69800000000004</v>
      </c>
      <c r="AM181" s="264">
        <f t="shared" si="475"/>
        <v>0.9304227544320044</v>
      </c>
      <c r="AN181" s="205">
        <f t="shared" si="476"/>
        <v>6.6255876020066606E-2</v>
      </c>
      <c r="AO181" s="206">
        <f t="shared" si="477"/>
        <v>5.6105795545837889E-2</v>
      </c>
      <c r="AP181" s="207">
        <f t="shared" si="478"/>
        <v>5.6105795545837889E-2</v>
      </c>
      <c r="AQ181" s="207">
        <f t="shared" si="479"/>
        <v>0</v>
      </c>
      <c r="AR181" s="208">
        <f t="shared" si="480"/>
        <v>1.0150243368787198E-2</v>
      </c>
      <c r="AS181" s="209">
        <f t="shared" si="481"/>
        <v>1.0150243368787198E-2</v>
      </c>
      <c r="AT181" s="209">
        <f t="shared" si="482"/>
        <v>0</v>
      </c>
      <c r="AU181" s="209">
        <f t="shared" si="483"/>
        <v>0</v>
      </c>
      <c r="AV181" s="256">
        <f t="shared" si="484"/>
        <v>2.0638414756811335E-4</v>
      </c>
      <c r="AY181" s="423"/>
      <c r="AZ181" s="130" t="s">
        <v>21</v>
      </c>
      <c r="BA181" s="171">
        <v>146727.09599999446</v>
      </c>
      <c r="BB181" s="172">
        <v>87789.108000000546</v>
      </c>
      <c r="BC181" s="173">
        <v>56784.250999999458</v>
      </c>
      <c r="BD181" s="174">
        <v>56009.236999999543</v>
      </c>
      <c r="BE181" s="175">
        <v>56009.236999999543</v>
      </c>
      <c r="BF181" s="175">
        <v>0</v>
      </c>
      <c r="BG181" s="176">
        <v>775.03799999999956</v>
      </c>
      <c r="BH181" s="177">
        <v>775.03799999999956</v>
      </c>
      <c r="BI181" s="177">
        <v>0</v>
      </c>
      <c r="BJ181" s="177">
        <v>0</v>
      </c>
      <c r="BK181" s="271">
        <v>134.37100000000117</v>
      </c>
      <c r="BL181" s="264">
        <f t="shared" si="485"/>
        <v>0.59831558310132338</v>
      </c>
      <c r="BM181" s="205">
        <f t="shared" si="486"/>
        <v>0.38700589426237675</v>
      </c>
      <c r="BN181" s="206">
        <f t="shared" si="487"/>
        <v>0.38172388418293002</v>
      </c>
      <c r="BO181" s="207">
        <f t="shared" si="488"/>
        <v>0.38172388418293002</v>
      </c>
      <c r="BP181" s="207">
        <f t="shared" si="489"/>
        <v>0</v>
      </c>
      <c r="BQ181" s="208">
        <f t="shared" si="490"/>
        <v>5.2821736484175274E-3</v>
      </c>
      <c r="BR181" s="209">
        <f t="shared" si="491"/>
        <v>5.2821736484175274E-3</v>
      </c>
      <c r="BS181" s="209">
        <f t="shared" si="492"/>
        <v>0</v>
      </c>
      <c r="BT181" s="209">
        <f t="shared" si="493"/>
        <v>0</v>
      </c>
      <c r="BU181" s="256">
        <f t="shared" si="494"/>
        <v>9.1578858754218272E-4</v>
      </c>
      <c r="BX181" s="423"/>
      <c r="BY181" s="130" t="s">
        <v>21</v>
      </c>
      <c r="BZ181" s="171">
        <v>138436.49200000009</v>
      </c>
      <c r="CA181" s="172">
        <v>132403.64799999964</v>
      </c>
      <c r="CB181" s="173">
        <v>5421.8950000000323</v>
      </c>
      <c r="CC181" s="174">
        <v>3698.3710000000005</v>
      </c>
      <c r="CD181" s="175">
        <v>3698.3710000000005</v>
      </c>
      <c r="CE181" s="175">
        <v>0</v>
      </c>
      <c r="CF181" s="176">
        <v>1723.5249999999969</v>
      </c>
      <c r="CG181" s="177">
        <v>1723.5249999999969</v>
      </c>
      <c r="CH181" s="177">
        <v>0</v>
      </c>
      <c r="CI181" s="177">
        <v>0</v>
      </c>
      <c r="CJ181" s="271">
        <v>93.302999999999997</v>
      </c>
      <c r="CK181" s="264">
        <f t="shared" si="495"/>
        <v>0.95642157705064901</v>
      </c>
      <c r="CL181" s="205">
        <f t="shared" si="496"/>
        <v>3.9165215194849265E-2</v>
      </c>
      <c r="CM181" s="206">
        <f t="shared" si="497"/>
        <v>2.6715289780674292E-2</v>
      </c>
      <c r="CN181" s="207">
        <f t="shared" si="498"/>
        <v>2.6715289780674292E-2</v>
      </c>
      <c r="CO181" s="207">
        <f t="shared" si="499"/>
        <v>0</v>
      </c>
      <c r="CP181" s="208">
        <f t="shared" si="500"/>
        <v>1.2449932637703618E-2</v>
      </c>
      <c r="CQ181" s="209">
        <f t="shared" si="501"/>
        <v>1.2449932637703618E-2</v>
      </c>
      <c r="CR181" s="209">
        <f t="shared" si="502"/>
        <v>0</v>
      </c>
      <c r="CS181" s="209">
        <f t="shared" si="503"/>
        <v>0</v>
      </c>
      <c r="CT181" s="256">
        <f t="shared" si="504"/>
        <v>6.7397691643327645E-4</v>
      </c>
      <c r="CW181" s="408"/>
      <c r="CX181" s="130" t="s">
        <v>21</v>
      </c>
      <c r="CY181" s="171">
        <v>120852.56499999863</v>
      </c>
      <c r="CZ181" s="172">
        <v>118421.22899999906</v>
      </c>
      <c r="DA181" s="173">
        <v>2122.2559999999976</v>
      </c>
      <c r="DB181" s="174">
        <v>482.0420000000002</v>
      </c>
      <c r="DC181" s="175">
        <v>482.0420000000002</v>
      </c>
      <c r="DD181" s="175">
        <v>0</v>
      </c>
      <c r="DE181" s="176">
        <v>1640.214999999997</v>
      </c>
      <c r="DF181" s="177">
        <v>1640.214999999997</v>
      </c>
      <c r="DG181" s="177">
        <v>0</v>
      </c>
      <c r="DH181" s="177">
        <v>0</v>
      </c>
      <c r="DI181" s="271">
        <v>55.473000000000006</v>
      </c>
      <c r="DJ181" s="264">
        <f t="shared" si="505"/>
        <v>0.97988180060555929</v>
      </c>
      <c r="DK181" s="205">
        <f t="shared" si="505"/>
        <v>1.7560702993767833E-2</v>
      </c>
      <c r="DL181" s="206">
        <f t="shared" si="505"/>
        <v>3.9886782709163491E-3</v>
      </c>
      <c r="DM181" s="207">
        <f t="shared" si="505"/>
        <v>3.9886782709163491E-3</v>
      </c>
      <c r="DN181" s="207">
        <f t="shared" si="505"/>
        <v>0</v>
      </c>
      <c r="DO181" s="208">
        <f t="shared" si="505"/>
        <v>1.3572032997396583E-2</v>
      </c>
      <c r="DP181" s="209">
        <f t="shared" si="505"/>
        <v>1.3572032997396583E-2</v>
      </c>
      <c r="DQ181" s="209">
        <f t="shared" si="505"/>
        <v>0</v>
      </c>
      <c r="DR181" s="209">
        <f t="shared" si="505"/>
        <v>0</v>
      </c>
      <c r="DS181" s="256">
        <f t="shared" si="505"/>
        <v>4.5901384054199124E-4</v>
      </c>
      <c r="DV181" s="408"/>
      <c r="DW181" s="130" t="s">
        <v>21</v>
      </c>
      <c r="DX181" s="171">
        <v>17583.927000000098</v>
      </c>
      <c r="DY181" s="172">
        <v>13982.418999999998</v>
      </c>
      <c r="DZ181" s="173">
        <v>3299.6389999999988</v>
      </c>
      <c r="EA181" s="174">
        <v>3216.3289999999965</v>
      </c>
      <c r="EB181" s="175">
        <v>3216.3289999999965</v>
      </c>
      <c r="EC181" s="175">
        <v>0</v>
      </c>
      <c r="ED181" s="176">
        <v>83.310000000000016</v>
      </c>
      <c r="EE181" s="177">
        <v>83.310000000000016</v>
      </c>
      <c r="EF181" s="177">
        <v>0</v>
      </c>
      <c r="EG181" s="177">
        <v>0</v>
      </c>
      <c r="EH181" s="271">
        <v>37.830000000000005</v>
      </c>
      <c r="EI181" s="264">
        <f t="shared" si="506"/>
        <v>0.79518181575707858</v>
      </c>
      <c r="EJ181" s="205">
        <f t="shared" si="506"/>
        <v>0.18765085865062908</v>
      </c>
      <c r="EK181" s="206">
        <f t="shared" si="506"/>
        <v>0.18291300913612635</v>
      </c>
      <c r="EL181" s="207">
        <f t="shared" si="506"/>
        <v>0.18291300913612635</v>
      </c>
      <c r="EM181" s="207">
        <f t="shared" si="506"/>
        <v>0</v>
      </c>
      <c r="EN181" s="208">
        <f t="shared" si="506"/>
        <v>4.7378495145026225E-3</v>
      </c>
      <c r="EO181" s="209">
        <f t="shared" si="506"/>
        <v>4.7378495145026225E-3</v>
      </c>
      <c r="EP181" s="209">
        <f t="shared" si="506"/>
        <v>0</v>
      </c>
      <c r="EQ181" s="209">
        <f t="shared" si="506"/>
        <v>0</v>
      </c>
      <c r="ER181" s="256">
        <f t="shared" si="506"/>
        <v>2.1513965566394692E-3</v>
      </c>
    </row>
    <row r="182" spans="1:148">
      <c r="A182" s="423"/>
      <c r="B182" s="131" t="s">
        <v>22</v>
      </c>
      <c r="C182" s="150">
        <v>1484181.8710000142</v>
      </c>
      <c r="D182" s="151">
        <v>1070578.0840000212</v>
      </c>
      <c r="E182" s="152">
        <v>398502.9989999985</v>
      </c>
      <c r="F182" s="153">
        <v>315440.19600000046</v>
      </c>
      <c r="G182" s="154">
        <v>314953.24900000007</v>
      </c>
      <c r="H182" s="154">
        <v>486.94699999999995</v>
      </c>
      <c r="I182" s="155">
        <v>83064.057000000015</v>
      </c>
      <c r="J182" s="156">
        <v>82989.668999999994</v>
      </c>
      <c r="K182" s="156">
        <v>74.420000000000059</v>
      </c>
      <c r="L182" s="156">
        <v>0</v>
      </c>
      <c r="M182" s="268">
        <v>1168.2019999999977</v>
      </c>
      <c r="N182" s="261">
        <f t="shared" si="465"/>
        <v>0.7213254015012901</v>
      </c>
      <c r="O182" s="190">
        <f t="shared" si="466"/>
        <v>0.26850011227498322</v>
      </c>
      <c r="P182" s="191">
        <f t="shared" si="467"/>
        <v>0.21253473187046995</v>
      </c>
      <c r="Q182" s="192">
        <f t="shared" si="468"/>
        <v>0.21220664067793146</v>
      </c>
      <c r="R182" s="192">
        <f t="shared" si="469"/>
        <v>3.2809119253821912E-4</v>
      </c>
      <c r="S182" s="193">
        <f t="shared" si="470"/>
        <v>5.5966225314444104E-2</v>
      </c>
      <c r="T182" s="194">
        <f t="shared" si="471"/>
        <v>5.5916104772310078E-2</v>
      </c>
      <c r="U182" s="194">
        <f t="shared" si="472"/>
        <v>5.0142102833972256E-5</v>
      </c>
      <c r="V182" s="194">
        <f t="shared" si="473"/>
        <v>0</v>
      </c>
      <c r="W182" s="253">
        <f t="shared" si="474"/>
        <v>7.871016502936294E-4</v>
      </c>
      <c r="Z182" s="423"/>
      <c r="AA182" s="131" t="s">
        <v>22</v>
      </c>
      <c r="AB182" s="150">
        <v>1173092.2320000452</v>
      </c>
      <c r="AC182" s="151">
        <v>899149.07300002628</v>
      </c>
      <c r="AD182" s="152">
        <v>263539.83199999883</v>
      </c>
      <c r="AE182" s="153">
        <v>189736.41799999602</v>
      </c>
      <c r="AF182" s="154">
        <v>189730.65999999605</v>
      </c>
      <c r="AG182" s="154">
        <v>5.758</v>
      </c>
      <c r="AH182" s="155">
        <v>73804.076000000088</v>
      </c>
      <c r="AI182" s="156">
        <v>73729.688000000067</v>
      </c>
      <c r="AJ182" s="156">
        <v>74.420000000000059</v>
      </c>
      <c r="AK182" s="156">
        <v>0</v>
      </c>
      <c r="AL182" s="268">
        <v>30.878</v>
      </c>
      <c r="AM182" s="261">
        <f t="shared" si="475"/>
        <v>0.76647773165033761</v>
      </c>
      <c r="AN182" s="190">
        <f t="shared" si="476"/>
        <v>0.22465397418128047</v>
      </c>
      <c r="AO182" s="191">
        <f t="shared" si="477"/>
        <v>0.16174040951282057</v>
      </c>
      <c r="AP182" s="192">
        <f t="shared" si="478"/>
        <v>0.16173550111785986</v>
      </c>
      <c r="AQ182" s="192">
        <f t="shared" si="479"/>
        <v>4.9083949607124994E-6</v>
      </c>
      <c r="AR182" s="193">
        <f t="shared" si="480"/>
        <v>6.2914128988961926E-2</v>
      </c>
      <c r="AS182" s="194">
        <f t="shared" si="481"/>
        <v>6.2850717095190189E-2</v>
      </c>
      <c r="AT182" s="194">
        <f t="shared" si="482"/>
        <v>6.3439172104241828E-5</v>
      </c>
      <c r="AU182" s="194">
        <f t="shared" si="483"/>
        <v>0</v>
      </c>
      <c r="AV182" s="253">
        <f t="shared" si="484"/>
        <v>2.6321886001542296E-5</v>
      </c>
      <c r="AY182" s="423"/>
      <c r="AZ182" s="131" t="s">
        <v>22</v>
      </c>
      <c r="BA182" s="150">
        <v>311089.63899999717</v>
      </c>
      <c r="BB182" s="151">
        <v>171429.01099999939</v>
      </c>
      <c r="BC182" s="152">
        <v>134963.16699999844</v>
      </c>
      <c r="BD182" s="153">
        <v>125703.77799999896</v>
      </c>
      <c r="BE182" s="154">
        <v>125222.58899999887</v>
      </c>
      <c r="BF182" s="154">
        <v>481.18899999999991</v>
      </c>
      <c r="BG182" s="155">
        <v>9259.9810000000143</v>
      </c>
      <c r="BH182" s="156">
        <v>9259.9810000000143</v>
      </c>
      <c r="BI182" s="156">
        <v>0</v>
      </c>
      <c r="BJ182" s="156">
        <v>0</v>
      </c>
      <c r="BK182" s="268">
        <v>1137.3239999999992</v>
      </c>
      <c r="BL182" s="261">
        <f t="shared" si="485"/>
        <v>0.55105985384489431</v>
      </c>
      <c r="BM182" s="190">
        <f t="shared" si="486"/>
        <v>0.43384012220349027</v>
      </c>
      <c r="BN182" s="191">
        <f t="shared" si="487"/>
        <v>0.40407574615495345</v>
      </c>
      <c r="BO182" s="192">
        <f t="shared" si="488"/>
        <v>0.40252896047110076</v>
      </c>
      <c r="BP182" s="192">
        <f t="shared" si="489"/>
        <v>1.5467856838523777E-3</v>
      </c>
      <c r="BQ182" s="193">
        <f t="shared" si="490"/>
        <v>2.9766279037020896E-2</v>
      </c>
      <c r="BR182" s="194">
        <f t="shared" si="491"/>
        <v>2.9766279037020896E-2</v>
      </c>
      <c r="BS182" s="194">
        <f t="shared" si="492"/>
        <v>0</v>
      </c>
      <c r="BT182" s="194">
        <f t="shared" si="493"/>
        <v>0</v>
      </c>
      <c r="BU182" s="253">
        <f t="shared" si="494"/>
        <v>3.6559366093192498E-3</v>
      </c>
      <c r="BX182" s="423"/>
      <c r="BY182" s="131" t="s">
        <v>22</v>
      </c>
      <c r="BZ182" s="150">
        <v>130853.28900000143</v>
      </c>
      <c r="CA182" s="151">
        <v>114340.55700000361</v>
      </c>
      <c r="CB182" s="152">
        <v>14583.856000000102</v>
      </c>
      <c r="CC182" s="153">
        <v>8195.7300000000087</v>
      </c>
      <c r="CD182" s="154">
        <v>8192.8590000000058</v>
      </c>
      <c r="CE182" s="154">
        <v>2.8710000000000004</v>
      </c>
      <c r="CF182" s="155">
        <v>6388.1920000000309</v>
      </c>
      <c r="CG182" s="156">
        <v>6388.1920000000309</v>
      </c>
      <c r="CH182" s="156">
        <v>0</v>
      </c>
      <c r="CI182" s="156">
        <v>0</v>
      </c>
      <c r="CJ182" s="268">
        <v>242.31899999999999</v>
      </c>
      <c r="CK182" s="261">
        <f t="shared" si="495"/>
        <v>0.87380728351430559</v>
      </c>
      <c r="CL182" s="190">
        <f t="shared" si="496"/>
        <v>0.11145196358037239</v>
      </c>
      <c r="CM182" s="191">
        <f t="shared" si="497"/>
        <v>6.2632969049787657E-2</v>
      </c>
      <c r="CN182" s="192">
        <f t="shared" si="498"/>
        <v>6.2611028447285846E-2</v>
      </c>
      <c r="CO182" s="192">
        <f t="shared" si="499"/>
        <v>2.194060250178327E-5</v>
      </c>
      <c r="CP182" s="193">
        <f t="shared" si="500"/>
        <v>4.8819498912250965E-2</v>
      </c>
      <c r="CQ182" s="194">
        <f t="shared" si="501"/>
        <v>4.8819498912250965E-2</v>
      </c>
      <c r="CR182" s="194">
        <f t="shared" si="502"/>
        <v>0</v>
      </c>
      <c r="CS182" s="194">
        <f t="shared" si="503"/>
        <v>0</v>
      </c>
      <c r="CT182" s="253">
        <f t="shared" si="504"/>
        <v>1.8518372893171783E-3</v>
      </c>
      <c r="CW182" s="408"/>
      <c r="CX182" s="131" t="s">
        <v>22</v>
      </c>
      <c r="CY182" s="150">
        <v>114040.92500000249</v>
      </c>
      <c r="CZ182" s="151">
        <v>103742.4130000016</v>
      </c>
      <c r="DA182" s="152">
        <v>9025.1770000000506</v>
      </c>
      <c r="DB182" s="153">
        <v>2818.983000000002</v>
      </c>
      <c r="DC182" s="154">
        <v>2816.1120000000019</v>
      </c>
      <c r="DD182" s="154">
        <v>2.8710000000000004</v>
      </c>
      <c r="DE182" s="155">
        <v>6206.2110000000202</v>
      </c>
      <c r="DF182" s="156">
        <v>6206.2110000000202</v>
      </c>
      <c r="DG182" s="156">
        <v>0</v>
      </c>
      <c r="DH182" s="156">
        <v>0</v>
      </c>
      <c r="DI182" s="268">
        <v>242.31899999999999</v>
      </c>
      <c r="DJ182" s="261">
        <f t="shared" si="505"/>
        <v>0.90969459428708888</v>
      </c>
      <c r="DK182" s="190">
        <f t="shared" si="505"/>
        <v>7.9139808801093586E-2</v>
      </c>
      <c r="DL182" s="191">
        <f t="shared" si="505"/>
        <v>2.4719047131544578E-2</v>
      </c>
      <c r="DM182" s="192">
        <f t="shared" si="505"/>
        <v>2.4693871958684485E-2</v>
      </c>
      <c r="DN182" s="192">
        <f t="shared" si="505"/>
        <v>2.517517286009332E-5</v>
      </c>
      <c r="DO182" s="193">
        <f t="shared" si="505"/>
        <v>5.4420910738841206E-2</v>
      </c>
      <c r="DP182" s="194">
        <f t="shared" si="505"/>
        <v>5.4420910738841206E-2</v>
      </c>
      <c r="DQ182" s="194">
        <f t="shared" si="505"/>
        <v>0</v>
      </c>
      <c r="DR182" s="194">
        <f t="shared" si="505"/>
        <v>0</v>
      </c>
      <c r="DS182" s="253">
        <f t="shared" si="505"/>
        <v>2.1248424633524736E-3</v>
      </c>
      <c r="DV182" s="408"/>
      <c r="DW182" s="131" t="s">
        <v>22</v>
      </c>
      <c r="DX182" s="150">
        <v>16812.364000000085</v>
      </c>
      <c r="DY182" s="151">
        <v>10598.144000000008</v>
      </c>
      <c r="DZ182" s="152">
        <v>5558.6789999999919</v>
      </c>
      <c r="EA182" s="153">
        <v>5376.7470000000003</v>
      </c>
      <c r="EB182" s="154">
        <v>5376.7470000000003</v>
      </c>
      <c r="EC182" s="154">
        <v>0</v>
      </c>
      <c r="ED182" s="155">
        <v>181.98099999999988</v>
      </c>
      <c r="EE182" s="156">
        <v>181.98099999999988</v>
      </c>
      <c r="EF182" s="156">
        <v>0</v>
      </c>
      <c r="EG182" s="156">
        <v>0</v>
      </c>
      <c r="EH182" s="268">
        <v>0</v>
      </c>
      <c r="EI182" s="261">
        <f t="shared" si="506"/>
        <v>0.63037797658913131</v>
      </c>
      <c r="EJ182" s="190">
        <f t="shared" si="506"/>
        <v>0.33063042175389279</v>
      </c>
      <c r="EK182" s="191">
        <f t="shared" si="506"/>
        <v>0.31980910001710483</v>
      </c>
      <c r="EL182" s="192">
        <f t="shared" si="506"/>
        <v>0.31980910001710483</v>
      </c>
      <c r="EM182" s="192">
        <f t="shared" si="506"/>
        <v>0</v>
      </c>
      <c r="EN182" s="193">
        <f t="shared" si="506"/>
        <v>1.0824236258505881E-2</v>
      </c>
      <c r="EO182" s="194">
        <f t="shared" si="506"/>
        <v>1.0824236258505881E-2</v>
      </c>
      <c r="EP182" s="194">
        <f t="shared" si="506"/>
        <v>0</v>
      </c>
      <c r="EQ182" s="194">
        <f t="shared" si="506"/>
        <v>0</v>
      </c>
      <c r="ER182" s="253">
        <f t="shared" si="506"/>
        <v>0</v>
      </c>
    </row>
    <row r="183" spans="1:148">
      <c r="A183" s="423"/>
      <c r="B183" s="132" t="s">
        <v>23</v>
      </c>
      <c r="C183" s="157">
        <v>1066298.7720000378</v>
      </c>
      <c r="D183" s="158">
        <v>911554.29500005825</v>
      </c>
      <c r="E183" s="159">
        <v>148032.63500000015</v>
      </c>
      <c r="F183" s="160">
        <v>94736.927999999549</v>
      </c>
      <c r="G183" s="161">
        <v>94736.927999999549</v>
      </c>
      <c r="H183" s="161">
        <v>0</v>
      </c>
      <c r="I183" s="162">
        <v>53296.095999999343</v>
      </c>
      <c r="J183" s="163">
        <v>53296.095999999343</v>
      </c>
      <c r="K183" s="163">
        <v>0</v>
      </c>
      <c r="L183" s="163">
        <v>0</v>
      </c>
      <c r="M183" s="269">
        <v>525.28899999999965</v>
      </c>
      <c r="N183" s="262">
        <f t="shared" si="465"/>
        <v>0.85487699970831998</v>
      </c>
      <c r="O183" s="195">
        <f t="shared" si="466"/>
        <v>0.1388284774278957</v>
      </c>
      <c r="P183" s="196">
        <f t="shared" si="467"/>
        <v>8.8846513273482586E-2</v>
      </c>
      <c r="Q183" s="197">
        <f t="shared" si="468"/>
        <v>8.8846513273482586E-2</v>
      </c>
      <c r="R183" s="197">
        <f t="shared" si="469"/>
        <v>0</v>
      </c>
      <c r="S183" s="198">
        <f t="shared" si="470"/>
        <v>4.9982328967736495E-2</v>
      </c>
      <c r="T183" s="199">
        <f t="shared" si="471"/>
        <v>4.9982328967736495E-2</v>
      </c>
      <c r="U183" s="199">
        <f t="shared" si="472"/>
        <v>0</v>
      </c>
      <c r="V183" s="199">
        <f t="shared" si="473"/>
        <v>0</v>
      </c>
      <c r="W183" s="254">
        <f t="shared" si="474"/>
        <v>4.9262834563217615E-4</v>
      </c>
      <c r="Z183" s="423"/>
      <c r="AA183" s="132" t="s">
        <v>23</v>
      </c>
      <c r="AB183" s="157">
        <v>869968.61300002609</v>
      </c>
      <c r="AC183" s="158">
        <v>777897.29500002984</v>
      </c>
      <c r="AD183" s="159">
        <v>87929.237000000037</v>
      </c>
      <c r="AE183" s="160">
        <v>39800.859999999913</v>
      </c>
      <c r="AF183" s="161">
        <v>39800.859999999913</v>
      </c>
      <c r="AG183" s="161">
        <v>0</v>
      </c>
      <c r="AH183" s="162">
        <v>48128.538999999735</v>
      </c>
      <c r="AI183" s="163">
        <v>48128.538999999735</v>
      </c>
      <c r="AJ183" s="163">
        <v>0</v>
      </c>
      <c r="AK183" s="163">
        <v>0</v>
      </c>
      <c r="AL183" s="269">
        <v>10.395</v>
      </c>
      <c r="AM183" s="262">
        <f t="shared" si="475"/>
        <v>0.89416708071513673</v>
      </c>
      <c r="AN183" s="195">
        <f t="shared" si="476"/>
        <v>0.10107173487188485</v>
      </c>
      <c r="AO183" s="196">
        <f t="shared" si="477"/>
        <v>4.574976545734153E-2</v>
      </c>
      <c r="AP183" s="197">
        <f t="shared" si="478"/>
        <v>4.574976545734153E-2</v>
      </c>
      <c r="AQ183" s="197">
        <f t="shared" si="479"/>
        <v>0</v>
      </c>
      <c r="AR183" s="198">
        <f t="shared" si="480"/>
        <v>5.5322155628157461E-2</v>
      </c>
      <c r="AS183" s="199">
        <f t="shared" si="481"/>
        <v>5.5322155628157461E-2</v>
      </c>
      <c r="AT183" s="199">
        <f t="shared" si="482"/>
        <v>0</v>
      </c>
      <c r="AU183" s="199">
        <f t="shared" si="483"/>
        <v>0</v>
      </c>
      <c r="AV183" s="254">
        <f t="shared" si="484"/>
        <v>1.1948706935706068E-5</v>
      </c>
      <c r="AY183" s="423"/>
      <c r="AZ183" s="132" t="s">
        <v>23</v>
      </c>
      <c r="BA183" s="157">
        <v>196330.15900000054</v>
      </c>
      <c r="BB183" s="158">
        <v>133656.9999999982</v>
      </c>
      <c r="BC183" s="159">
        <v>60103.397999999666</v>
      </c>
      <c r="BD183" s="160">
        <v>54936.06799999973</v>
      </c>
      <c r="BE183" s="161">
        <v>54936.06799999973</v>
      </c>
      <c r="BF183" s="161">
        <v>0</v>
      </c>
      <c r="BG183" s="162">
        <v>5167.5570000000098</v>
      </c>
      <c r="BH183" s="163">
        <v>5167.5570000000098</v>
      </c>
      <c r="BI183" s="163">
        <v>0</v>
      </c>
      <c r="BJ183" s="163">
        <v>0</v>
      </c>
      <c r="BK183" s="269">
        <v>514.89399999999966</v>
      </c>
      <c r="BL183" s="262">
        <f t="shared" si="485"/>
        <v>0.6807767114373795</v>
      </c>
      <c r="BM183" s="195">
        <f t="shared" si="486"/>
        <v>0.30613431123437079</v>
      </c>
      <c r="BN183" s="196">
        <f t="shared" si="487"/>
        <v>0.27981471761554261</v>
      </c>
      <c r="BO183" s="197">
        <f t="shared" si="488"/>
        <v>0.27981471761554261</v>
      </c>
      <c r="BP183" s="197">
        <f t="shared" si="489"/>
        <v>0</v>
      </c>
      <c r="BQ183" s="198">
        <f t="shared" si="490"/>
        <v>2.6320749834466316E-2</v>
      </c>
      <c r="BR183" s="199">
        <f t="shared" si="491"/>
        <v>2.6320749834466316E-2</v>
      </c>
      <c r="BS183" s="199">
        <f t="shared" si="492"/>
        <v>0</v>
      </c>
      <c r="BT183" s="199">
        <f t="shared" si="493"/>
        <v>0</v>
      </c>
      <c r="BU183" s="254">
        <f t="shared" si="494"/>
        <v>2.6225924871786928E-3</v>
      </c>
      <c r="BX183" s="423"/>
      <c r="BY183" s="132" t="s">
        <v>23</v>
      </c>
      <c r="BZ183" s="157">
        <v>90784.53000000013</v>
      </c>
      <c r="CA183" s="158">
        <v>83401.593000001405</v>
      </c>
      <c r="CB183" s="159">
        <v>6206.0840000000107</v>
      </c>
      <c r="CC183" s="160">
        <v>3432.8450000000071</v>
      </c>
      <c r="CD183" s="161">
        <v>3432.8450000000071</v>
      </c>
      <c r="CE183" s="161">
        <v>0</v>
      </c>
      <c r="CF183" s="162">
        <v>2773.261999999992</v>
      </c>
      <c r="CG183" s="163">
        <v>2773.261999999992</v>
      </c>
      <c r="CH183" s="163">
        <v>0</v>
      </c>
      <c r="CI183" s="163">
        <v>0</v>
      </c>
      <c r="CJ183" s="269">
        <v>160.869</v>
      </c>
      <c r="CK183" s="262">
        <f t="shared" si="495"/>
        <v>0.91867626565893201</v>
      </c>
      <c r="CL183" s="195">
        <f t="shared" si="496"/>
        <v>6.8360589629092111E-2</v>
      </c>
      <c r="CM183" s="196">
        <f t="shared" si="497"/>
        <v>3.7813105382602102E-2</v>
      </c>
      <c r="CN183" s="197">
        <f t="shared" si="498"/>
        <v>3.7813105382602102E-2</v>
      </c>
      <c r="CO183" s="197">
        <f t="shared" si="499"/>
        <v>0</v>
      </c>
      <c r="CP183" s="198">
        <f t="shared" si="500"/>
        <v>3.0547737593618517E-2</v>
      </c>
      <c r="CQ183" s="199">
        <f t="shared" si="501"/>
        <v>3.0547737593618517E-2</v>
      </c>
      <c r="CR183" s="199">
        <f t="shared" si="502"/>
        <v>0</v>
      </c>
      <c r="CS183" s="199">
        <f t="shared" si="503"/>
        <v>0</v>
      </c>
      <c r="CT183" s="254">
        <f t="shared" si="504"/>
        <v>1.7719869233227266E-3</v>
      </c>
      <c r="CW183" s="408"/>
      <c r="CX183" s="132" t="s">
        <v>23</v>
      </c>
      <c r="CY183" s="157">
        <v>76853.365999997506</v>
      </c>
      <c r="CZ183" s="158">
        <v>71978.578999998383</v>
      </c>
      <c r="DA183" s="159">
        <v>4393.912000000013</v>
      </c>
      <c r="DB183" s="160">
        <v>1725.1929999999995</v>
      </c>
      <c r="DC183" s="161">
        <v>1725.1929999999995</v>
      </c>
      <c r="DD183" s="161">
        <v>0</v>
      </c>
      <c r="DE183" s="162">
        <v>2668.7189999999919</v>
      </c>
      <c r="DF183" s="163">
        <v>2668.7189999999919</v>
      </c>
      <c r="DG183" s="163">
        <v>0</v>
      </c>
      <c r="DH183" s="163">
        <v>0</v>
      </c>
      <c r="DI183" s="269">
        <v>114.96</v>
      </c>
      <c r="DJ183" s="262">
        <f t="shared" si="505"/>
        <v>0.93657028632943307</v>
      </c>
      <c r="DK183" s="195">
        <f t="shared" si="505"/>
        <v>5.7172668273243306E-2</v>
      </c>
      <c r="DL183" s="196">
        <f t="shared" si="505"/>
        <v>2.2447852186461885E-2</v>
      </c>
      <c r="DM183" s="197">
        <f t="shared" si="505"/>
        <v>2.2447852186461885E-2</v>
      </c>
      <c r="DN183" s="197">
        <f t="shared" si="505"/>
        <v>0</v>
      </c>
      <c r="DO183" s="198">
        <f t="shared" si="505"/>
        <v>3.4724816086781136E-2</v>
      </c>
      <c r="DP183" s="199">
        <f t="shared" si="505"/>
        <v>3.4724816086781136E-2</v>
      </c>
      <c r="DQ183" s="199">
        <f t="shared" si="505"/>
        <v>0</v>
      </c>
      <c r="DR183" s="199">
        <f t="shared" si="505"/>
        <v>0</v>
      </c>
      <c r="DS183" s="254">
        <f t="shared" si="505"/>
        <v>1.4958355890359275E-3</v>
      </c>
      <c r="DV183" s="408"/>
      <c r="DW183" s="132" t="s">
        <v>23</v>
      </c>
      <c r="DX183" s="157">
        <v>13931.164000000041</v>
      </c>
      <c r="DY183" s="158">
        <v>11423.014000000028</v>
      </c>
      <c r="DZ183" s="159">
        <v>1812.1720000000021</v>
      </c>
      <c r="EA183" s="160">
        <v>1707.6520000000019</v>
      </c>
      <c r="EB183" s="161">
        <v>1707.6520000000019</v>
      </c>
      <c r="EC183" s="161">
        <v>0</v>
      </c>
      <c r="ED183" s="162">
        <v>104.54300000000008</v>
      </c>
      <c r="EE183" s="163">
        <v>104.54300000000008</v>
      </c>
      <c r="EF183" s="163">
        <v>0</v>
      </c>
      <c r="EG183" s="163">
        <v>0</v>
      </c>
      <c r="EH183" s="269">
        <v>45.909000000000006</v>
      </c>
      <c r="EI183" s="262">
        <f t="shared" si="506"/>
        <v>0.81996120352900836</v>
      </c>
      <c r="EJ183" s="195">
        <f t="shared" si="506"/>
        <v>0.13008044410359371</v>
      </c>
      <c r="EK183" s="196">
        <f t="shared" si="506"/>
        <v>0.12257784058819471</v>
      </c>
      <c r="EL183" s="197">
        <f t="shared" si="506"/>
        <v>0.12257784058819471</v>
      </c>
      <c r="EM183" s="197">
        <f t="shared" si="506"/>
        <v>0</v>
      </c>
      <c r="EN183" s="198">
        <f t="shared" si="506"/>
        <v>7.5042544901488322E-3</v>
      </c>
      <c r="EO183" s="199">
        <f t="shared" si="506"/>
        <v>7.5042544901488322E-3</v>
      </c>
      <c r="EP183" s="199">
        <f t="shared" si="506"/>
        <v>0</v>
      </c>
      <c r="EQ183" s="199">
        <f t="shared" si="506"/>
        <v>0</v>
      </c>
      <c r="ER183" s="254">
        <f t="shared" si="506"/>
        <v>3.295417382208685E-3</v>
      </c>
    </row>
    <row r="184" spans="1:148">
      <c r="A184" s="423"/>
      <c r="B184" s="133" t="s">
        <v>24</v>
      </c>
      <c r="C184" s="164">
        <f t="shared" ref="C184:M184" si="519">IF(COUNT(C181:C183)=0,"",SUM(C181:C183))</f>
        <v>3311101.7880000677</v>
      </c>
      <c r="D184" s="165">
        <f t="shared" si="519"/>
        <v>2641102.4790000878</v>
      </c>
      <c r="E184" s="166">
        <f t="shared" si="519"/>
        <v>643993.9729999972</v>
      </c>
      <c r="F184" s="167">
        <f t="shared" si="519"/>
        <v>500629.37499999825</v>
      </c>
      <c r="G184" s="168">
        <f t="shared" si="519"/>
        <v>500142.42799999786</v>
      </c>
      <c r="H184" s="168">
        <f t="shared" si="519"/>
        <v>486.94699999999995</v>
      </c>
      <c r="I184" s="169">
        <f t="shared" si="519"/>
        <v>143366.36499999944</v>
      </c>
      <c r="J184" s="170">
        <f t="shared" si="519"/>
        <v>143291.9769999994</v>
      </c>
      <c r="K184" s="170">
        <f t="shared" si="519"/>
        <v>74.420000000000059</v>
      </c>
      <c r="L184" s="170">
        <f t="shared" si="519"/>
        <v>0</v>
      </c>
      <c r="M184" s="270">
        <f t="shared" si="519"/>
        <v>1954.5599999999954</v>
      </c>
      <c r="N184" s="263">
        <f t="shared" si="465"/>
        <v>0.7976506456466671</v>
      </c>
      <c r="O184" s="200">
        <f t="shared" si="466"/>
        <v>0.19449537170192971</v>
      </c>
      <c r="P184" s="201">
        <f t="shared" si="467"/>
        <v>0.15119721683409271</v>
      </c>
      <c r="Q184" s="202">
        <f t="shared" si="468"/>
        <v>0.15105015188979978</v>
      </c>
      <c r="R184" s="202">
        <f t="shared" si="469"/>
        <v>1.4706494429279381E-4</v>
      </c>
      <c r="S184" s="203">
        <f t="shared" si="470"/>
        <v>4.3298688527057899E-2</v>
      </c>
      <c r="T184" s="204">
        <f t="shared" si="471"/>
        <v>4.327622228930296E-2</v>
      </c>
      <c r="U184" s="204">
        <f t="shared" si="472"/>
        <v>2.2475902211677503E-5</v>
      </c>
      <c r="V184" s="204">
        <f t="shared" si="473"/>
        <v>0</v>
      </c>
      <c r="W184" s="255">
        <f t="shared" si="474"/>
        <v>5.9030501782929648E-4</v>
      </c>
      <c r="Z184" s="423"/>
      <c r="AA184" s="133" t="s">
        <v>24</v>
      </c>
      <c r="AB184" s="164">
        <f t="shared" ref="AB184:AL184" si="520">IF(COUNT(AB181:AB183)=0,"",SUM(AB181:AB183))</f>
        <v>2656954.894000059</v>
      </c>
      <c r="AC184" s="165">
        <f t="shared" si="520"/>
        <v>2248227.3600000404</v>
      </c>
      <c r="AD184" s="166">
        <f t="shared" si="520"/>
        <v>392143.15699999873</v>
      </c>
      <c r="AE184" s="167">
        <f t="shared" si="520"/>
        <v>263980.29199999582</v>
      </c>
      <c r="AF184" s="168">
        <f t="shared" si="520"/>
        <v>263974.53399999585</v>
      </c>
      <c r="AG184" s="168">
        <f t="shared" si="520"/>
        <v>5.758</v>
      </c>
      <c r="AH184" s="169">
        <f t="shared" si="520"/>
        <v>128163.78899999987</v>
      </c>
      <c r="AI184" s="170">
        <f t="shared" si="520"/>
        <v>128089.40099999984</v>
      </c>
      <c r="AJ184" s="170">
        <f t="shared" si="520"/>
        <v>74.420000000000059</v>
      </c>
      <c r="AK184" s="170">
        <f t="shared" si="520"/>
        <v>0</v>
      </c>
      <c r="AL184" s="270">
        <f t="shared" si="520"/>
        <v>167.97100000000003</v>
      </c>
      <c r="AM184" s="263">
        <f t="shared" si="475"/>
        <v>0.8461669278153694</v>
      </c>
      <c r="AN184" s="200">
        <f t="shared" si="476"/>
        <v>0.14759119843755616</v>
      </c>
      <c r="AO184" s="201">
        <f t="shared" si="477"/>
        <v>9.9354449936698841E-2</v>
      </c>
      <c r="AP184" s="202">
        <f t="shared" si="478"/>
        <v>9.935228279415044E-2</v>
      </c>
      <c r="AQ184" s="202">
        <f t="shared" si="479"/>
        <v>2.1671425484123676E-6</v>
      </c>
      <c r="AR184" s="203">
        <f t="shared" si="480"/>
        <v>4.8237096267392268E-2</v>
      </c>
      <c r="AS184" s="204">
        <f t="shared" si="481"/>
        <v>4.8209098803013779E-2</v>
      </c>
      <c r="AT184" s="204">
        <f t="shared" si="482"/>
        <v>2.8009508241203286E-5</v>
      </c>
      <c r="AU184" s="204">
        <f t="shared" si="483"/>
        <v>0</v>
      </c>
      <c r="AV184" s="255">
        <f t="shared" si="484"/>
        <v>6.3219364536188581E-5</v>
      </c>
      <c r="AY184" s="423"/>
      <c r="AZ184" s="133" t="s">
        <v>24</v>
      </c>
      <c r="BA184" s="164">
        <f t="shared" ref="BA184:BK184" si="521">IF(COUNT(BA181:BA183)=0,"",SUM(BA181:BA183))</f>
        <v>654146.89399999217</v>
      </c>
      <c r="BB184" s="165">
        <f t="shared" si="521"/>
        <v>392875.11899999814</v>
      </c>
      <c r="BC184" s="166">
        <f t="shared" si="521"/>
        <v>251850.81599999758</v>
      </c>
      <c r="BD184" s="167">
        <f t="shared" si="521"/>
        <v>236649.08299999824</v>
      </c>
      <c r="BE184" s="168">
        <f t="shared" si="521"/>
        <v>236167.89399999817</v>
      </c>
      <c r="BF184" s="168">
        <f t="shared" si="521"/>
        <v>481.18899999999991</v>
      </c>
      <c r="BG184" s="169">
        <f t="shared" si="521"/>
        <v>15202.576000000025</v>
      </c>
      <c r="BH184" s="170">
        <f t="shared" si="521"/>
        <v>15202.576000000025</v>
      </c>
      <c r="BI184" s="170">
        <f t="shared" si="521"/>
        <v>0</v>
      </c>
      <c r="BJ184" s="170">
        <f t="shared" si="521"/>
        <v>0</v>
      </c>
      <c r="BK184" s="270">
        <f t="shared" si="521"/>
        <v>1786.5889999999999</v>
      </c>
      <c r="BL184" s="263">
        <f t="shared" si="485"/>
        <v>0.60059158363901499</v>
      </c>
      <c r="BM184" s="200">
        <f t="shared" si="486"/>
        <v>0.38500651506571332</v>
      </c>
      <c r="BN184" s="201">
        <f t="shared" si="487"/>
        <v>0.36176749468751751</v>
      </c>
      <c r="BO184" s="202">
        <f t="shared" si="488"/>
        <v>0.36103189691213455</v>
      </c>
      <c r="BP184" s="202">
        <f t="shared" si="489"/>
        <v>7.3559777538285715E-4</v>
      </c>
      <c r="BQ184" s="203">
        <f t="shared" si="490"/>
        <v>2.3240309079569223E-2</v>
      </c>
      <c r="BR184" s="204">
        <f t="shared" si="491"/>
        <v>2.3240309079569223E-2</v>
      </c>
      <c r="BS184" s="204">
        <f t="shared" si="492"/>
        <v>0</v>
      </c>
      <c r="BT184" s="204">
        <f t="shared" si="493"/>
        <v>0</v>
      </c>
      <c r="BU184" s="255">
        <f t="shared" si="494"/>
        <v>2.731174016703382E-3</v>
      </c>
      <c r="BX184" s="423"/>
      <c r="BY184" s="133" t="s">
        <v>24</v>
      </c>
      <c r="BZ184" s="164">
        <f t="shared" ref="BZ184:CJ184" si="522">IF(COUNT(BZ181:BZ183)=0,"",SUM(BZ181:BZ183))</f>
        <v>360074.31100000167</v>
      </c>
      <c r="CA184" s="165">
        <f t="shared" si="522"/>
        <v>330145.79800000467</v>
      </c>
      <c r="CB184" s="166">
        <f t="shared" si="522"/>
        <v>26211.835000000145</v>
      </c>
      <c r="CC184" s="167">
        <f t="shared" si="522"/>
        <v>15326.946000000016</v>
      </c>
      <c r="CD184" s="168">
        <f t="shared" si="522"/>
        <v>15324.075000000013</v>
      </c>
      <c r="CE184" s="168">
        <f t="shared" si="522"/>
        <v>2.8710000000000004</v>
      </c>
      <c r="CF184" s="169">
        <f t="shared" si="522"/>
        <v>10884.979000000019</v>
      </c>
      <c r="CG184" s="170">
        <f t="shared" si="522"/>
        <v>10884.979000000019</v>
      </c>
      <c r="CH184" s="170">
        <f t="shared" si="522"/>
        <v>0</v>
      </c>
      <c r="CI184" s="170">
        <f t="shared" si="522"/>
        <v>0</v>
      </c>
      <c r="CJ184" s="270">
        <f t="shared" si="522"/>
        <v>496.49099999999999</v>
      </c>
      <c r="CK184" s="263">
        <f t="shared" si="495"/>
        <v>0.91688239875574773</v>
      </c>
      <c r="CL184" s="200">
        <f t="shared" si="496"/>
        <v>7.2795626345029715E-2</v>
      </c>
      <c r="CM184" s="201">
        <f t="shared" si="497"/>
        <v>4.2566063536812394E-2</v>
      </c>
      <c r="CN184" s="202">
        <f t="shared" si="498"/>
        <v>4.2558090182667714E-2</v>
      </c>
      <c r="CO184" s="202">
        <f t="shared" si="499"/>
        <v>7.9733541446670624E-6</v>
      </c>
      <c r="CP184" s="203">
        <f t="shared" si="500"/>
        <v>3.0229812756622808E-2</v>
      </c>
      <c r="CQ184" s="204">
        <f t="shared" si="501"/>
        <v>3.0229812756622808E-2</v>
      </c>
      <c r="CR184" s="204">
        <f t="shared" si="502"/>
        <v>0</v>
      </c>
      <c r="CS184" s="204">
        <f t="shared" si="503"/>
        <v>0</v>
      </c>
      <c r="CT184" s="255">
        <f t="shared" si="504"/>
        <v>1.3788570437617187E-3</v>
      </c>
      <c r="CW184" s="408"/>
      <c r="CX184" s="133" t="s">
        <v>24</v>
      </c>
      <c r="CY184" s="164">
        <f t="shared" ref="CY184:DI184" si="523">IF(COUNT(CY181:CY183)=0,"",SUM(CY181:CY183))</f>
        <v>311746.85599999863</v>
      </c>
      <c r="CZ184" s="165">
        <f t="shared" si="523"/>
        <v>294142.22099999903</v>
      </c>
      <c r="DA184" s="166">
        <f t="shared" si="523"/>
        <v>15541.345000000061</v>
      </c>
      <c r="DB184" s="167">
        <f t="shared" si="523"/>
        <v>5026.2180000000017</v>
      </c>
      <c r="DC184" s="168">
        <f t="shared" si="523"/>
        <v>5023.3470000000016</v>
      </c>
      <c r="DD184" s="168">
        <f t="shared" si="523"/>
        <v>2.8710000000000004</v>
      </c>
      <c r="DE184" s="169">
        <f t="shared" si="523"/>
        <v>10515.14500000001</v>
      </c>
      <c r="DF184" s="170">
        <f t="shared" si="523"/>
        <v>10515.14500000001</v>
      </c>
      <c r="DG184" s="170">
        <f t="shared" si="523"/>
        <v>0</v>
      </c>
      <c r="DH184" s="170">
        <f t="shared" si="523"/>
        <v>0</v>
      </c>
      <c r="DI184" s="270">
        <f t="shared" si="523"/>
        <v>412.75199999999995</v>
      </c>
      <c r="DJ184" s="263">
        <f t="shared" si="505"/>
        <v>0.94352906962436323</v>
      </c>
      <c r="DK184" s="200">
        <f t="shared" si="505"/>
        <v>4.9852451438997449E-2</v>
      </c>
      <c r="DL184" s="201">
        <f t="shared" si="505"/>
        <v>1.6122754418411916E-2</v>
      </c>
      <c r="DM184" s="202">
        <f t="shared" si="505"/>
        <v>1.6113545023209549E-2</v>
      </c>
      <c r="DN184" s="202">
        <f t="shared" si="505"/>
        <v>9.2093952023689799E-6</v>
      </c>
      <c r="DO184" s="203">
        <f t="shared" si="505"/>
        <v>3.3729754759740244E-2</v>
      </c>
      <c r="DP184" s="204">
        <f t="shared" si="505"/>
        <v>3.3729754759740244E-2</v>
      </c>
      <c r="DQ184" s="204">
        <f t="shared" si="505"/>
        <v>0</v>
      </c>
      <c r="DR184" s="204">
        <f t="shared" si="505"/>
        <v>0</v>
      </c>
      <c r="DS184" s="255">
        <f t="shared" si="505"/>
        <v>1.3239973140258445E-3</v>
      </c>
      <c r="DV184" s="408"/>
      <c r="DW184" s="133" t="s">
        <v>24</v>
      </c>
      <c r="DX184" s="164">
        <f t="shared" ref="DX184:EH184" si="524">IF(COUNT(DX181:DX183)=0,"",SUM(DX181:DX183))</f>
        <v>48327.455000000227</v>
      </c>
      <c r="DY184" s="165">
        <f t="shared" si="524"/>
        <v>36003.577000000034</v>
      </c>
      <c r="DZ184" s="166">
        <f t="shared" si="524"/>
        <v>10670.489999999993</v>
      </c>
      <c r="EA184" s="167">
        <f t="shared" si="524"/>
        <v>10300.727999999999</v>
      </c>
      <c r="EB184" s="168">
        <f t="shared" si="524"/>
        <v>10300.727999999999</v>
      </c>
      <c r="EC184" s="168">
        <f t="shared" si="524"/>
        <v>0</v>
      </c>
      <c r="ED184" s="169">
        <f t="shared" si="524"/>
        <v>369.83399999999995</v>
      </c>
      <c r="EE184" s="170">
        <f t="shared" si="524"/>
        <v>369.83399999999995</v>
      </c>
      <c r="EF184" s="170">
        <f t="shared" si="524"/>
        <v>0</v>
      </c>
      <c r="EG184" s="170">
        <f t="shared" si="524"/>
        <v>0</v>
      </c>
      <c r="EH184" s="270">
        <f t="shared" si="524"/>
        <v>83.739000000000004</v>
      </c>
      <c r="EI184" s="263">
        <f t="shared" si="506"/>
        <v>0.74499219956854468</v>
      </c>
      <c r="EJ184" s="200">
        <f t="shared" si="506"/>
        <v>0.22079561193528488</v>
      </c>
      <c r="EK184" s="201">
        <f t="shared" si="506"/>
        <v>0.2131444331177785</v>
      </c>
      <c r="EL184" s="202">
        <f t="shared" si="506"/>
        <v>0.2131444331177785</v>
      </c>
      <c r="EM184" s="202">
        <f t="shared" si="506"/>
        <v>0</v>
      </c>
      <c r="EN184" s="203">
        <f t="shared" si="506"/>
        <v>7.6526686538738323E-3</v>
      </c>
      <c r="EO184" s="204">
        <f t="shared" si="506"/>
        <v>7.6526686538738323E-3</v>
      </c>
      <c r="EP184" s="204">
        <f t="shared" si="506"/>
        <v>0</v>
      </c>
      <c r="EQ184" s="204">
        <f t="shared" si="506"/>
        <v>0</v>
      </c>
      <c r="ER184" s="255">
        <f t="shared" si="506"/>
        <v>1.732741771732023E-3</v>
      </c>
    </row>
    <row r="185" spans="1:148">
      <c r="A185" s="423"/>
      <c r="B185" s="130" t="s">
        <v>25</v>
      </c>
      <c r="C185" s="171">
        <v>1419199.4139999964</v>
      </c>
      <c r="D185" s="172">
        <v>1221363.7359999833</v>
      </c>
      <c r="E185" s="173">
        <v>189440.52599999701</v>
      </c>
      <c r="F185" s="174">
        <v>140314.65599999987</v>
      </c>
      <c r="G185" s="175">
        <v>140314.65599999987</v>
      </c>
      <c r="H185" s="175">
        <v>0</v>
      </c>
      <c r="I185" s="176">
        <v>49126.457000000097</v>
      </c>
      <c r="J185" s="177">
        <v>49118.891000000112</v>
      </c>
      <c r="K185" s="177">
        <v>7.5619999999999994</v>
      </c>
      <c r="L185" s="177">
        <v>0</v>
      </c>
      <c r="M185" s="271">
        <v>1016.4619999999996</v>
      </c>
      <c r="N185" s="264">
        <f t="shared" si="465"/>
        <v>0.86060050754783246</v>
      </c>
      <c r="O185" s="205">
        <f t="shared" si="466"/>
        <v>0.13348407851019412</v>
      </c>
      <c r="P185" s="206">
        <f t="shared" si="467"/>
        <v>9.8868879606231447E-2</v>
      </c>
      <c r="Q185" s="207">
        <f t="shared" si="468"/>
        <v>9.8868879606231447E-2</v>
      </c>
      <c r="R185" s="207">
        <f t="shared" si="469"/>
        <v>0</v>
      </c>
      <c r="S185" s="208">
        <f t="shared" si="470"/>
        <v>3.4615612517438811E-2</v>
      </c>
      <c r="T185" s="209">
        <f t="shared" si="471"/>
        <v>3.4610281342745984E-2</v>
      </c>
      <c r="U185" s="209">
        <f t="shared" si="472"/>
        <v>5.3283562023793359E-6</v>
      </c>
      <c r="V185" s="209">
        <f t="shared" si="473"/>
        <v>0</v>
      </c>
      <c r="W185" s="256">
        <f t="shared" si="474"/>
        <v>7.1622211084143128E-4</v>
      </c>
      <c r="Z185" s="423"/>
      <c r="AA185" s="130" t="s">
        <v>25</v>
      </c>
      <c r="AB185" s="171">
        <v>1139345.1220000165</v>
      </c>
      <c r="AC185" s="172">
        <v>1005480.2400000195</v>
      </c>
      <c r="AD185" s="173">
        <v>127920.9199999992</v>
      </c>
      <c r="AE185" s="174">
        <v>89085.110999999859</v>
      </c>
      <c r="AF185" s="175">
        <v>89085.110999999859</v>
      </c>
      <c r="AG185" s="175">
        <v>0</v>
      </c>
      <c r="AH185" s="176">
        <v>38836.126000000237</v>
      </c>
      <c r="AI185" s="177">
        <v>38828.56000000026</v>
      </c>
      <c r="AJ185" s="177">
        <v>7.5619999999999994</v>
      </c>
      <c r="AK185" s="177">
        <v>0</v>
      </c>
      <c r="AL185" s="271">
        <v>870.40399999999988</v>
      </c>
      <c r="AM185" s="264">
        <f t="shared" si="475"/>
        <v>0.88250717064114048</v>
      </c>
      <c r="AN185" s="205">
        <f t="shared" si="476"/>
        <v>0.11227583067670109</v>
      </c>
      <c r="AO185" s="206">
        <f t="shared" si="477"/>
        <v>7.8189750655726739E-2</v>
      </c>
      <c r="AP185" s="207">
        <f t="shared" si="478"/>
        <v>7.8189750655726739E-2</v>
      </c>
      <c r="AQ185" s="207">
        <f t="shared" si="479"/>
        <v>0</v>
      </c>
      <c r="AR185" s="208">
        <f t="shared" si="480"/>
        <v>3.4086358250981018E-2</v>
      </c>
      <c r="AS185" s="209">
        <f t="shared" si="481"/>
        <v>3.4079717594121317E-2</v>
      </c>
      <c r="AT185" s="209">
        <f t="shared" si="482"/>
        <v>6.6371460710040144E-6</v>
      </c>
      <c r="AU185" s="209">
        <f t="shared" si="483"/>
        <v>0</v>
      </c>
      <c r="AV185" s="256">
        <f t="shared" si="484"/>
        <v>7.639511357823563E-4</v>
      </c>
      <c r="AY185" s="423"/>
      <c r="AZ185" s="130" t="s">
        <v>25</v>
      </c>
      <c r="BA185" s="171">
        <v>279854.29199998529</v>
      </c>
      <c r="BB185" s="172">
        <v>215883.49599999285</v>
      </c>
      <c r="BC185" s="173">
        <v>61519.606000000291</v>
      </c>
      <c r="BD185" s="174">
        <v>51229.545000000187</v>
      </c>
      <c r="BE185" s="175">
        <v>51229.545000000187</v>
      </c>
      <c r="BF185" s="175">
        <v>0</v>
      </c>
      <c r="BG185" s="176">
        <v>10290.331000000042</v>
      </c>
      <c r="BH185" s="177">
        <v>10290.331000000042</v>
      </c>
      <c r="BI185" s="177">
        <v>0</v>
      </c>
      <c r="BJ185" s="177">
        <v>0</v>
      </c>
      <c r="BK185" s="271">
        <v>146.05799999999999</v>
      </c>
      <c r="BL185" s="264">
        <f t="shared" si="485"/>
        <v>0.77141391849728791</v>
      </c>
      <c r="BM185" s="205">
        <f t="shared" si="486"/>
        <v>0.21982727354420395</v>
      </c>
      <c r="BN185" s="206">
        <f t="shared" si="487"/>
        <v>0.18305792144150099</v>
      </c>
      <c r="BO185" s="207">
        <f t="shared" si="488"/>
        <v>0.18305792144150099</v>
      </c>
      <c r="BP185" s="207">
        <f t="shared" si="489"/>
        <v>0</v>
      </c>
      <c r="BQ185" s="208">
        <f t="shared" si="490"/>
        <v>3.6770316890478785E-2</v>
      </c>
      <c r="BR185" s="209">
        <f t="shared" si="491"/>
        <v>3.6770316890478785E-2</v>
      </c>
      <c r="BS185" s="209">
        <f t="shared" si="492"/>
        <v>0</v>
      </c>
      <c r="BT185" s="209">
        <f t="shared" si="493"/>
        <v>0</v>
      </c>
      <c r="BU185" s="256">
        <f t="shared" si="494"/>
        <v>5.2190730739269013E-4</v>
      </c>
      <c r="BX185" s="423"/>
      <c r="BY185" s="130" t="s">
        <v>25</v>
      </c>
      <c r="BZ185" s="171">
        <v>63308.069999991705</v>
      </c>
      <c r="CA185" s="172">
        <v>59482.547999991548</v>
      </c>
      <c r="CB185" s="173">
        <v>2968.3990000000235</v>
      </c>
      <c r="CC185" s="174">
        <v>1157.5749999999978</v>
      </c>
      <c r="CD185" s="175">
        <v>1156.2239999999977</v>
      </c>
      <c r="CE185" s="175">
        <v>1.351</v>
      </c>
      <c r="CF185" s="176">
        <v>1810.8579999999909</v>
      </c>
      <c r="CG185" s="177">
        <v>1810.8579999999909</v>
      </c>
      <c r="CH185" s="177">
        <v>0</v>
      </c>
      <c r="CI185" s="177">
        <v>0</v>
      </c>
      <c r="CJ185" s="271">
        <v>31.178000000000004</v>
      </c>
      <c r="CK185" s="264">
        <f t="shared" si="495"/>
        <v>0.93957291700725265</v>
      </c>
      <c r="CL185" s="205">
        <f t="shared" si="496"/>
        <v>4.6888161335520297E-2</v>
      </c>
      <c r="CM185" s="206">
        <f t="shared" si="497"/>
        <v>1.8284793707976716E-2</v>
      </c>
      <c r="CN185" s="207">
        <f t="shared" si="498"/>
        <v>1.82634536165792E-2</v>
      </c>
      <c r="CO185" s="207">
        <f t="shared" si="499"/>
        <v>2.1340091397513414E-5</v>
      </c>
      <c r="CP185" s="208">
        <f t="shared" si="500"/>
        <v>2.8603904683877239E-2</v>
      </c>
      <c r="CQ185" s="209">
        <f t="shared" si="501"/>
        <v>2.8603904683877239E-2</v>
      </c>
      <c r="CR185" s="209">
        <f t="shared" si="502"/>
        <v>0</v>
      </c>
      <c r="CS185" s="209">
        <f t="shared" si="503"/>
        <v>0</v>
      </c>
      <c r="CT185" s="256">
        <f t="shared" si="504"/>
        <v>4.9248065846904015E-4</v>
      </c>
      <c r="CW185" s="408"/>
      <c r="CX185" s="130" t="s">
        <v>25</v>
      </c>
      <c r="CY185" s="171">
        <v>54709.167999991761</v>
      </c>
      <c r="CZ185" s="172">
        <v>52597.23599999203</v>
      </c>
      <c r="DA185" s="173">
        <v>1956.4709999999939</v>
      </c>
      <c r="DB185" s="174">
        <v>313.00899999999984</v>
      </c>
      <c r="DC185" s="175">
        <v>311.65799999999979</v>
      </c>
      <c r="DD185" s="175">
        <v>1.351</v>
      </c>
      <c r="DE185" s="176">
        <v>1643.4629999999934</v>
      </c>
      <c r="DF185" s="177">
        <v>1643.4629999999934</v>
      </c>
      <c r="DG185" s="177">
        <v>0</v>
      </c>
      <c r="DH185" s="177">
        <v>0</v>
      </c>
      <c r="DI185" s="271">
        <v>31.178000000000004</v>
      </c>
      <c r="DJ185" s="264">
        <f t="shared" si="505"/>
        <v>0.96139710989572991</v>
      </c>
      <c r="DK185" s="205">
        <f t="shared" si="505"/>
        <v>3.5761300555700072E-2</v>
      </c>
      <c r="DL185" s="206">
        <f t="shared" si="505"/>
        <v>5.7213262683879053E-3</v>
      </c>
      <c r="DM185" s="207">
        <f t="shared" si="505"/>
        <v>5.69663205260308E-3</v>
      </c>
      <c r="DN185" s="207">
        <f t="shared" si="505"/>
        <v>2.4694215784824282E-5</v>
      </c>
      <c r="DO185" s="208">
        <f t="shared" si="505"/>
        <v>3.0039992565784237E-2</v>
      </c>
      <c r="DP185" s="209">
        <f t="shared" si="505"/>
        <v>3.0039992565784237E-2</v>
      </c>
      <c r="DQ185" s="209">
        <f t="shared" si="505"/>
        <v>0</v>
      </c>
      <c r="DR185" s="209">
        <f t="shared" si="505"/>
        <v>0</v>
      </c>
      <c r="DS185" s="256">
        <f t="shared" si="505"/>
        <v>5.6988620261972723E-4</v>
      </c>
      <c r="DV185" s="408"/>
      <c r="DW185" s="130" t="s">
        <v>25</v>
      </c>
      <c r="DX185" s="171">
        <v>8598.9020000000673</v>
      </c>
      <c r="DY185" s="172">
        <v>6885.3120000000172</v>
      </c>
      <c r="DZ185" s="173">
        <v>1011.9279999999981</v>
      </c>
      <c r="EA185" s="174">
        <v>844.56599999999821</v>
      </c>
      <c r="EB185" s="175">
        <v>844.56599999999821</v>
      </c>
      <c r="EC185" s="175">
        <v>0</v>
      </c>
      <c r="ED185" s="176">
        <v>167.39500000000015</v>
      </c>
      <c r="EE185" s="177">
        <v>167.39500000000015</v>
      </c>
      <c r="EF185" s="177">
        <v>0</v>
      </c>
      <c r="EG185" s="177">
        <v>0</v>
      </c>
      <c r="EH185" s="271">
        <v>0</v>
      </c>
      <c r="EI185" s="264">
        <f t="shared" si="506"/>
        <v>0.80071990586704711</v>
      </c>
      <c r="EJ185" s="205">
        <f t="shared" si="506"/>
        <v>0.11768107137399521</v>
      </c>
      <c r="EK185" s="206">
        <f t="shared" si="506"/>
        <v>9.8217888749050936E-2</v>
      </c>
      <c r="EL185" s="207">
        <f t="shared" si="506"/>
        <v>9.8217888749050936E-2</v>
      </c>
      <c r="EM185" s="207">
        <f t="shared" si="506"/>
        <v>0</v>
      </c>
      <c r="EN185" s="208">
        <f t="shared" si="506"/>
        <v>1.9467020324222657E-2</v>
      </c>
      <c r="EO185" s="209">
        <f t="shared" si="506"/>
        <v>1.9467020324222657E-2</v>
      </c>
      <c r="EP185" s="209">
        <f t="shared" si="506"/>
        <v>0</v>
      </c>
      <c r="EQ185" s="209">
        <f t="shared" si="506"/>
        <v>0</v>
      </c>
      <c r="ER185" s="256">
        <f t="shared" si="506"/>
        <v>0</v>
      </c>
    </row>
    <row r="186" spans="1:148">
      <c r="A186" s="423"/>
      <c r="B186" s="131" t="s">
        <v>26</v>
      </c>
      <c r="C186" s="150">
        <v>1178422.4059999925</v>
      </c>
      <c r="D186" s="151">
        <v>1046718.9309999865</v>
      </c>
      <c r="E186" s="152">
        <v>124509.45000000042</v>
      </c>
      <c r="F186" s="153">
        <v>75907.453000000052</v>
      </c>
      <c r="G186" s="154">
        <v>75907.453000000052</v>
      </c>
      <c r="H186" s="154">
        <v>0</v>
      </c>
      <c r="I186" s="155">
        <v>48602.554999999113</v>
      </c>
      <c r="J186" s="156">
        <v>48602.554999999113</v>
      </c>
      <c r="K186" s="156">
        <v>0</v>
      </c>
      <c r="L186" s="156">
        <v>0</v>
      </c>
      <c r="M186" s="268">
        <v>528.15</v>
      </c>
      <c r="N186" s="261">
        <f t="shared" si="465"/>
        <v>0.88823746533549286</v>
      </c>
      <c r="O186" s="190">
        <f t="shared" si="466"/>
        <v>0.10565774154161933</v>
      </c>
      <c r="P186" s="191">
        <f t="shared" si="467"/>
        <v>6.4414468541597408E-2</v>
      </c>
      <c r="Q186" s="192">
        <f t="shared" si="468"/>
        <v>6.4414468541597408E-2</v>
      </c>
      <c r="R186" s="192">
        <f t="shared" si="469"/>
        <v>0</v>
      </c>
      <c r="S186" s="193">
        <f t="shared" si="470"/>
        <v>4.1243746514439086E-2</v>
      </c>
      <c r="T186" s="194">
        <f t="shared" si="471"/>
        <v>4.1243746514439086E-2</v>
      </c>
      <c r="U186" s="194">
        <f t="shared" si="472"/>
        <v>0</v>
      </c>
      <c r="V186" s="194">
        <f t="shared" si="473"/>
        <v>0</v>
      </c>
      <c r="W186" s="253">
        <f t="shared" si="474"/>
        <v>4.4818394262609036E-4</v>
      </c>
      <c r="Z186" s="423"/>
      <c r="AA186" s="131" t="s">
        <v>26</v>
      </c>
      <c r="AB186" s="150">
        <v>958648.2639999775</v>
      </c>
      <c r="AC186" s="151">
        <v>871152.45399999456</v>
      </c>
      <c r="AD186" s="152">
        <v>82434.236000000179</v>
      </c>
      <c r="AE186" s="153">
        <v>41722.252999999902</v>
      </c>
      <c r="AF186" s="154">
        <v>41722.252999999902</v>
      </c>
      <c r="AG186" s="154">
        <v>0</v>
      </c>
      <c r="AH186" s="155">
        <v>40712.253999999331</v>
      </c>
      <c r="AI186" s="156">
        <v>40712.253999999331</v>
      </c>
      <c r="AJ186" s="156">
        <v>0</v>
      </c>
      <c r="AK186" s="156">
        <v>0</v>
      </c>
      <c r="AL186" s="268">
        <v>126.47099999999999</v>
      </c>
      <c r="AM186" s="261">
        <f t="shared" si="475"/>
        <v>0.90873001779098306</v>
      </c>
      <c r="AN186" s="190">
        <f t="shared" si="476"/>
        <v>8.5990074874847028E-2</v>
      </c>
      <c r="AO186" s="191">
        <f t="shared" si="477"/>
        <v>4.3521961669145508E-2</v>
      </c>
      <c r="AP186" s="192">
        <f t="shared" si="478"/>
        <v>4.3521961669145508E-2</v>
      </c>
      <c r="AQ186" s="192">
        <f t="shared" si="479"/>
        <v>0</v>
      </c>
      <c r="AR186" s="193">
        <f t="shared" si="480"/>
        <v>4.24683958954108E-2</v>
      </c>
      <c r="AS186" s="194">
        <f t="shared" si="481"/>
        <v>4.24683958954108E-2</v>
      </c>
      <c r="AT186" s="194">
        <f t="shared" si="482"/>
        <v>0</v>
      </c>
      <c r="AU186" s="194">
        <f t="shared" si="483"/>
        <v>0</v>
      </c>
      <c r="AV186" s="253">
        <f t="shared" si="484"/>
        <v>1.3192638504585345E-4</v>
      </c>
      <c r="AY186" s="423"/>
      <c r="AZ186" s="131" t="s">
        <v>26</v>
      </c>
      <c r="BA186" s="150">
        <v>219774.14199999924</v>
      </c>
      <c r="BB186" s="151">
        <v>175566.47699999678</v>
      </c>
      <c r="BC186" s="152">
        <v>42075.214000000218</v>
      </c>
      <c r="BD186" s="153">
        <v>34185.200000000077</v>
      </c>
      <c r="BE186" s="154">
        <v>34185.200000000077</v>
      </c>
      <c r="BF186" s="154">
        <v>0</v>
      </c>
      <c r="BG186" s="155">
        <v>7890.3010000000468</v>
      </c>
      <c r="BH186" s="156">
        <v>7890.3010000000468</v>
      </c>
      <c r="BI186" s="156">
        <v>0</v>
      </c>
      <c r="BJ186" s="156">
        <v>0</v>
      </c>
      <c r="BK186" s="268">
        <v>401.67899999999963</v>
      </c>
      <c r="BL186" s="261">
        <f t="shared" si="485"/>
        <v>0.79884956165588117</v>
      </c>
      <c r="BM186" s="190">
        <f t="shared" si="486"/>
        <v>0.19144751797051887</v>
      </c>
      <c r="BN186" s="191">
        <f t="shared" si="487"/>
        <v>0.15554696148011896</v>
      </c>
      <c r="BO186" s="192">
        <f t="shared" si="488"/>
        <v>0.15554696148011896</v>
      </c>
      <c r="BP186" s="192">
        <f t="shared" si="489"/>
        <v>0</v>
      </c>
      <c r="BQ186" s="193">
        <f t="shared" si="490"/>
        <v>3.5901862376512314E-2</v>
      </c>
      <c r="BR186" s="194">
        <f t="shared" si="491"/>
        <v>3.5901862376512314E-2</v>
      </c>
      <c r="BS186" s="194">
        <f t="shared" si="492"/>
        <v>0</v>
      </c>
      <c r="BT186" s="194">
        <f t="shared" si="493"/>
        <v>0</v>
      </c>
      <c r="BU186" s="253">
        <f t="shared" si="494"/>
        <v>1.8276899927562953E-3</v>
      </c>
      <c r="BX186" s="423"/>
      <c r="BY186" s="131" t="s">
        <v>26</v>
      </c>
      <c r="BZ186" s="150">
        <v>27137.324000001332</v>
      </c>
      <c r="CA186" s="151">
        <v>25510.270000001219</v>
      </c>
      <c r="CB186" s="152">
        <v>1029.7999999999952</v>
      </c>
      <c r="CC186" s="153">
        <v>236.27700000000007</v>
      </c>
      <c r="CD186" s="154">
        <v>236.13000000000005</v>
      </c>
      <c r="CE186" s="154">
        <v>0.14699999999999999</v>
      </c>
      <c r="CF186" s="155">
        <v>793.54499999999814</v>
      </c>
      <c r="CG186" s="156">
        <v>793.54499999999814</v>
      </c>
      <c r="CH186" s="156">
        <v>0</v>
      </c>
      <c r="CI186" s="156">
        <v>0</v>
      </c>
      <c r="CJ186" s="268">
        <v>10.685</v>
      </c>
      <c r="CK186" s="261">
        <f t="shared" si="495"/>
        <v>0.9400436830101585</v>
      </c>
      <c r="CL186" s="190">
        <f t="shared" si="496"/>
        <v>3.7947735745792202E-2</v>
      </c>
      <c r="CM186" s="191">
        <f t="shared" si="497"/>
        <v>8.7067169924340548E-3</v>
      </c>
      <c r="CN186" s="192">
        <f t="shared" si="498"/>
        <v>8.7013000987123286E-3</v>
      </c>
      <c r="CO186" s="192">
        <f t="shared" si="499"/>
        <v>5.4168937217241015E-6</v>
      </c>
      <c r="CP186" s="193">
        <f t="shared" si="500"/>
        <v>2.9241829444935662E-2</v>
      </c>
      <c r="CQ186" s="194">
        <f t="shared" si="501"/>
        <v>2.9241829444935662E-2</v>
      </c>
      <c r="CR186" s="194">
        <f t="shared" si="502"/>
        <v>0</v>
      </c>
      <c r="CS186" s="194">
        <f t="shared" si="503"/>
        <v>0</v>
      </c>
      <c r="CT186" s="253">
        <f t="shared" si="504"/>
        <v>3.9373815929674851E-4</v>
      </c>
      <c r="CW186" s="408"/>
      <c r="CX186" s="131" t="s">
        <v>26</v>
      </c>
      <c r="CY186" s="150">
        <v>23888.159000001298</v>
      </c>
      <c r="CZ186" s="151">
        <v>23101.960000001131</v>
      </c>
      <c r="DA186" s="152">
        <v>754.5959999999975</v>
      </c>
      <c r="DB186" s="153">
        <v>24.627000000000013</v>
      </c>
      <c r="DC186" s="154">
        <v>24.480000000000015</v>
      </c>
      <c r="DD186" s="154">
        <v>0.14699999999999999</v>
      </c>
      <c r="DE186" s="155">
        <v>729.96899999999755</v>
      </c>
      <c r="DF186" s="156">
        <v>729.96899999999755</v>
      </c>
      <c r="DG186" s="156">
        <v>0</v>
      </c>
      <c r="DH186" s="156">
        <v>0</v>
      </c>
      <c r="DI186" s="268">
        <v>10.685</v>
      </c>
      <c r="DJ186" s="261">
        <f t="shared" si="505"/>
        <v>0.96708833861997801</v>
      </c>
      <c r="DK186" s="190">
        <f t="shared" si="505"/>
        <v>3.1588704680003028E-2</v>
      </c>
      <c r="DL186" s="191">
        <f t="shared" si="505"/>
        <v>1.0309291729010458E-3</v>
      </c>
      <c r="DM186" s="192">
        <f t="shared" si="505"/>
        <v>1.0247754965126733E-3</v>
      </c>
      <c r="DN186" s="192">
        <f t="shared" si="505"/>
        <v>6.1536763883726661E-6</v>
      </c>
      <c r="DO186" s="193">
        <f t="shared" si="505"/>
        <v>3.0557775507101988E-2</v>
      </c>
      <c r="DP186" s="194">
        <f t="shared" si="505"/>
        <v>3.0557775507101988E-2</v>
      </c>
      <c r="DQ186" s="194">
        <f t="shared" si="505"/>
        <v>0</v>
      </c>
      <c r="DR186" s="194">
        <f t="shared" si="505"/>
        <v>0</v>
      </c>
      <c r="DS186" s="253">
        <f t="shared" si="505"/>
        <v>4.4729273612082956E-4</v>
      </c>
      <c r="DV186" s="408"/>
      <c r="DW186" s="131" t="s">
        <v>26</v>
      </c>
      <c r="DX186" s="150">
        <v>3249.1649999999918</v>
      </c>
      <c r="DY186" s="151">
        <v>2408.3100000000031</v>
      </c>
      <c r="DZ186" s="152">
        <v>275.20399999999984</v>
      </c>
      <c r="EA186" s="153">
        <v>211.65000000000012</v>
      </c>
      <c r="EB186" s="154">
        <v>211.65000000000012</v>
      </c>
      <c r="EC186" s="154">
        <v>0</v>
      </c>
      <c r="ED186" s="155">
        <v>63.575999999999951</v>
      </c>
      <c r="EE186" s="156">
        <v>63.575999999999951</v>
      </c>
      <c r="EF186" s="156">
        <v>0</v>
      </c>
      <c r="EG186" s="156">
        <v>0</v>
      </c>
      <c r="EH186" s="268">
        <v>0</v>
      </c>
      <c r="EI186" s="261">
        <f t="shared" si="506"/>
        <v>0.74120889520846411</v>
      </c>
      <c r="EJ186" s="190">
        <f t="shared" si="506"/>
        <v>8.4699915208984622E-2</v>
      </c>
      <c r="EK186" s="191">
        <f t="shared" si="506"/>
        <v>6.5139812844223252E-2</v>
      </c>
      <c r="EL186" s="192">
        <f t="shared" si="506"/>
        <v>6.5139812844223252E-2</v>
      </c>
      <c r="EM186" s="192">
        <f t="shared" si="506"/>
        <v>0</v>
      </c>
      <c r="EN186" s="193">
        <f t="shared" si="506"/>
        <v>1.9566873335149219E-2</v>
      </c>
      <c r="EO186" s="194">
        <f t="shared" si="506"/>
        <v>1.9566873335149219E-2</v>
      </c>
      <c r="EP186" s="194">
        <f t="shared" si="506"/>
        <v>0</v>
      </c>
      <c r="EQ186" s="194">
        <f t="shared" si="506"/>
        <v>0</v>
      </c>
      <c r="ER186" s="253">
        <f t="shared" si="506"/>
        <v>0</v>
      </c>
    </row>
    <row r="187" spans="1:148">
      <c r="A187" s="423"/>
      <c r="B187" s="132" t="s">
        <v>27</v>
      </c>
      <c r="C187" s="157">
        <v>1836773.4729999995</v>
      </c>
      <c r="D187" s="158">
        <v>1519533.5240000081</v>
      </c>
      <c r="E187" s="159">
        <v>305316.14299999404</v>
      </c>
      <c r="F187" s="160">
        <v>207630.24799999825</v>
      </c>
      <c r="G187" s="161">
        <v>207630.24799999825</v>
      </c>
      <c r="H187" s="161">
        <v>0</v>
      </c>
      <c r="I187" s="162">
        <v>97686.858999999124</v>
      </c>
      <c r="J187" s="163">
        <v>96938.618999999104</v>
      </c>
      <c r="K187" s="163">
        <v>556.84999999999877</v>
      </c>
      <c r="L187" s="163">
        <v>191.48299999999986</v>
      </c>
      <c r="M187" s="269">
        <v>725.99600000000044</v>
      </c>
      <c r="N187" s="262">
        <f t="shared" si="465"/>
        <v>0.82728411877494956</v>
      </c>
      <c r="O187" s="195">
        <f t="shared" si="466"/>
        <v>0.16622416835175741</v>
      </c>
      <c r="P187" s="196">
        <f t="shared" si="467"/>
        <v>0.1130407483841086</v>
      </c>
      <c r="Q187" s="197">
        <f t="shared" si="468"/>
        <v>0.1130407483841086</v>
      </c>
      <c r="R187" s="197">
        <f t="shared" si="469"/>
        <v>0</v>
      </c>
      <c r="S187" s="198">
        <f t="shared" si="470"/>
        <v>5.3183944801014203E-2</v>
      </c>
      <c r="T187" s="199">
        <f t="shared" si="471"/>
        <v>5.2776578290663893E-2</v>
      </c>
      <c r="U187" s="199">
        <f t="shared" si="472"/>
        <v>3.0316748809013257E-4</v>
      </c>
      <c r="V187" s="199">
        <f t="shared" si="473"/>
        <v>1.0424965452449123E-4</v>
      </c>
      <c r="W187" s="254">
        <f t="shared" si="474"/>
        <v>3.9525614381518272E-4</v>
      </c>
      <c r="Z187" s="423"/>
      <c r="AA187" s="132" t="s">
        <v>27</v>
      </c>
      <c r="AB187" s="157">
        <v>1454796.4429999902</v>
      </c>
      <c r="AC187" s="158">
        <v>1288129.9109999735</v>
      </c>
      <c r="AD187" s="159">
        <v>158629.33599999789</v>
      </c>
      <c r="AE187" s="160">
        <v>68147.694000000309</v>
      </c>
      <c r="AF187" s="161">
        <v>68147.694000000309</v>
      </c>
      <c r="AG187" s="161">
        <v>0</v>
      </c>
      <c r="AH187" s="162">
        <v>90482.017999999705</v>
      </c>
      <c r="AI187" s="163">
        <v>89733.777999999613</v>
      </c>
      <c r="AJ187" s="163">
        <v>556.84999999999877</v>
      </c>
      <c r="AK187" s="163">
        <v>191.48299999999986</v>
      </c>
      <c r="AL187" s="269">
        <v>0</v>
      </c>
      <c r="AM187" s="262">
        <f t="shared" si="475"/>
        <v>0.88543652769982906</v>
      </c>
      <c r="AN187" s="195">
        <f t="shared" si="476"/>
        <v>0.10903885334836426</v>
      </c>
      <c r="AO187" s="196">
        <f t="shared" si="477"/>
        <v>4.684345657284561E-2</v>
      </c>
      <c r="AP187" s="197">
        <f t="shared" si="478"/>
        <v>4.684345657284561E-2</v>
      </c>
      <c r="AQ187" s="197">
        <f t="shared" si="479"/>
        <v>0</v>
      </c>
      <c r="AR187" s="198">
        <f t="shared" si="480"/>
        <v>6.2195655230922443E-2</v>
      </c>
      <c r="AS187" s="199">
        <f t="shared" si="481"/>
        <v>6.1681328980263544E-2</v>
      </c>
      <c r="AT187" s="199">
        <f t="shared" si="482"/>
        <v>3.8276832657887009E-4</v>
      </c>
      <c r="AU187" s="199">
        <f t="shared" si="483"/>
        <v>1.3162185054916385E-4</v>
      </c>
      <c r="AV187" s="254">
        <f t="shared" si="484"/>
        <v>0</v>
      </c>
      <c r="AY187" s="423"/>
      <c r="AZ187" s="132" t="s">
        <v>27</v>
      </c>
      <c r="BA187" s="157">
        <v>381977.03000000113</v>
      </c>
      <c r="BB187" s="158">
        <v>231403.6130000001</v>
      </c>
      <c r="BC187" s="159">
        <v>146686.80699999962</v>
      </c>
      <c r="BD187" s="160">
        <v>139482.55399999986</v>
      </c>
      <c r="BE187" s="161">
        <v>139482.55399999986</v>
      </c>
      <c r="BF187" s="161">
        <v>0</v>
      </c>
      <c r="BG187" s="162">
        <v>7204.8409999999831</v>
      </c>
      <c r="BH187" s="163">
        <v>7204.8409999999831</v>
      </c>
      <c r="BI187" s="163">
        <v>0</v>
      </c>
      <c r="BJ187" s="163">
        <v>0</v>
      </c>
      <c r="BK187" s="269">
        <v>725.99600000000044</v>
      </c>
      <c r="BL187" s="262">
        <f t="shared" si="485"/>
        <v>0.60580504801558199</v>
      </c>
      <c r="BM187" s="195">
        <f t="shared" si="486"/>
        <v>0.38401996842584796</v>
      </c>
      <c r="BN187" s="196">
        <f t="shared" si="487"/>
        <v>0.36515953328397638</v>
      </c>
      <c r="BO187" s="197">
        <f t="shared" si="488"/>
        <v>0.36515953328397638</v>
      </c>
      <c r="BP187" s="197">
        <f t="shared" si="489"/>
        <v>0</v>
      </c>
      <c r="BQ187" s="198">
        <f t="shared" si="490"/>
        <v>1.8861974501450943E-2</v>
      </c>
      <c r="BR187" s="199">
        <f t="shared" si="491"/>
        <v>1.8861974501450943E-2</v>
      </c>
      <c r="BS187" s="199">
        <f t="shared" si="492"/>
        <v>0</v>
      </c>
      <c r="BT187" s="199">
        <f t="shared" si="493"/>
        <v>0</v>
      </c>
      <c r="BU187" s="254">
        <f t="shared" si="494"/>
        <v>1.900627375420973E-3</v>
      </c>
      <c r="BX187" s="423"/>
      <c r="BY187" s="132" t="s">
        <v>27</v>
      </c>
      <c r="BZ187" s="157">
        <v>20604.230000001204</v>
      </c>
      <c r="CA187" s="158">
        <v>17406.63500000042</v>
      </c>
      <c r="CB187" s="159">
        <v>2131.4759999999874</v>
      </c>
      <c r="CC187" s="160">
        <v>851.58699999999578</v>
      </c>
      <c r="CD187" s="161">
        <v>851.58699999999578</v>
      </c>
      <c r="CE187" s="161">
        <v>0</v>
      </c>
      <c r="CF187" s="162">
        <v>1279.9329999999909</v>
      </c>
      <c r="CG187" s="163">
        <v>1254.9079999999926</v>
      </c>
      <c r="CH187" s="163">
        <v>0</v>
      </c>
      <c r="CI187" s="163">
        <v>25.03</v>
      </c>
      <c r="CJ187" s="269">
        <v>0.621</v>
      </c>
      <c r="CK187" s="262">
        <f t="shared" si="495"/>
        <v>0.84480880867663599</v>
      </c>
      <c r="CL187" s="195">
        <f t="shared" si="496"/>
        <v>0.10344846664980263</v>
      </c>
      <c r="CM187" s="196">
        <f t="shared" si="497"/>
        <v>4.1330687921846437E-2</v>
      </c>
      <c r="CN187" s="197">
        <f t="shared" si="498"/>
        <v>4.1330687921846437E-2</v>
      </c>
      <c r="CO187" s="197">
        <f t="shared" si="499"/>
        <v>0</v>
      </c>
      <c r="CP187" s="198">
        <f t="shared" si="500"/>
        <v>6.211991421178642E-2</v>
      </c>
      <c r="CQ187" s="199">
        <f t="shared" si="501"/>
        <v>6.0905357783325044E-2</v>
      </c>
      <c r="CR187" s="199">
        <f t="shared" si="502"/>
        <v>0</v>
      </c>
      <c r="CS187" s="199">
        <f t="shared" si="503"/>
        <v>1.2147990970785387E-3</v>
      </c>
      <c r="CT187" s="254">
        <f t="shared" si="504"/>
        <v>3.013944224074201E-5</v>
      </c>
      <c r="CW187" s="408"/>
      <c r="CX187" s="132" t="s">
        <v>27</v>
      </c>
      <c r="CY187" s="157">
        <v>17805.593000000907</v>
      </c>
      <c r="CZ187" s="158">
        <v>16186.500000000577</v>
      </c>
      <c r="DA187" s="159">
        <v>1522.3089999999911</v>
      </c>
      <c r="DB187" s="160">
        <v>257.10700000000003</v>
      </c>
      <c r="DC187" s="161">
        <v>257.10700000000003</v>
      </c>
      <c r="DD187" s="161">
        <v>0</v>
      </c>
      <c r="DE187" s="162">
        <v>1265.201999999992</v>
      </c>
      <c r="DF187" s="163">
        <v>1240.1769999999922</v>
      </c>
      <c r="DG187" s="163">
        <v>0</v>
      </c>
      <c r="DH187" s="163">
        <v>25.03</v>
      </c>
      <c r="DI187" s="269">
        <v>0.45699999999999996</v>
      </c>
      <c r="DJ187" s="262">
        <f t="shared" si="505"/>
        <v>0.90906829107010101</v>
      </c>
      <c r="DK187" s="195">
        <f t="shared" si="505"/>
        <v>8.5496113496467852E-2</v>
      </c>
      <c r="DL187" s="196">
        <f t="shared" si="505"/>
        <v>1.4439676342146365E-2</v>
      </c>
      <c r="DM187" s="197">
        <f t="shared" si="505"/>
        <v>1.4439676342146365E-2</v>
      </c>
      <c r="DN187" s="197">
        <f t="shared" si="505"/>
        <v>0</v>
      </c>
      <c r="DO187" s="198">
        <f t="shared" si="505"/>
        <v>7.1056437154321542E-2</v>
      </c>
      <c r="DP187" s="199">
        <f t="shared" si="505"/>
        <v>6.965097989153908E-2</v>
      </c>
      <c r="DQ187" s="199">
        <f t="shared" si="505"/>
        <v>0</v>
      </c>
      <c r="DR187" s="199">
        <f t="shared" si="505"/>
        <v>1.4057380734243856E-3</v>
      </c>
      <c r="DS187" s="254">
        <f t="shared" si="505"/>
        <v>2.5666092670992575E-5</v>
      </c>
      <c r="DV187" s="408"/>
      <c r="DW187" s="132" t="s">
        <v>27</v>
      </c>
      <c r="DX187" s="157">
        <v>2798.6369999999615</v>
      </c>
      <c r="DY187" s="158">
        <v>1220.1350000000014</v>
      </c>
      <c r="DZ187" s="159">
        <v>609.16699999999844</v>
      </c>
      <c r="EA187" s="160">
        <v>594.47999999999865</v>
      </c>
      <c r="EB187" s="161">
        <v>594.47999999999865</v>
      </c>
      <c r="EC187" s="161">
        <v>0</v>
      </c>
      <c r="ED187" s="162">
        <v>14.73099999999998</v>
      </c>
      <c r="EE187" s="163">
        <v>14.73099999999998</v>
      </c>
      <c r="EF187" s="163">
        <v>0</v>
      </c>
      <c r="EG187" s="163">
        <v>0</v>
      </c>
      <c r="EH187" s="269">
        <v>0.16400000000000001</v>
      </c>
      <c r="EI187" s="262">
        <f t="shared" si="506"/>
        <v>0.43597472626854361</v>
      </c>
      <c r="EJ187" s="195">
        <f t="shared" si="506"/>
        <v>0.21766559936140586</v>
      </c>
      <c r="EK187" s="196">
        <f t="shared" si="506"/>
        <v>0.21241768761007834</v>
      </c>
      <c r="EL187" s="197">
        <f t="shared" si="506"/>
        <v>0.21241768761007834</v>
      </c>
      <c r="EM187" s="197">
        <f t="shared" si="506"/>
        <v>0</v>
      </c>
      <c r="EN187" s="198">
        <f t="shared" si="506"/>
        <v>5.2636336902571442E-3</v>
      </c>
      <c r="EO187" s="199">
        <f t="shared" si="506"/>
        <v>5.2636336902571442E-3</v>
      </c>
      <c r="EP187" s="199">
        <f t="shared" si="506"/>
        <v>0</v>
      </c>
      <c r="EQ187" s="199">
        <f t="shared" si="506"/>
        <v>0</v>
      </c>
      <c r="ER187" s="254">
        <f t="shared" si="506"/>
        <v>5.859995419198784E-5</v>
      </c>
    </row>
    <row r="188" spans="1:148">
      <c r="A188" s="423"/>
      <c r="B188" s="133" t="s">
        <v>28</v>
      </c>
      <c r="C188" s="164">
        <f t="shared" ref="C188:M188" si="525">IF(COUNT(C185:C187)=0,"",SUM(C185:C187))</f>
        <v>4434395.2929999884</v>
      </c>
      <c r="D188" s="165">
        <f t="shared" si="525"/>
        <v>3787616.1909999778</v>
      </c>
      <c r="E188" s="166">
        <f t="shared" si="525"/>
        <v>619266.11899999157</v>
      </c>
      <c r="F188" s="167">
        <f t="shared" si="525"/>
        <v>423852.35699999821</v>
      </c>
      <c r="G188" s="168">
        <f t="shared" si="525"/>
        <v>423852.35699999821</v>
      </c>
      <c r="H188" s="168">
        <f t="shared" si="525"/>
        <v>0</v>
      </c>
      <c r="I188" s="169">
        <f t="shared" si="525"/>
        <v>195415.87099999833</v>
      </c>
      <c r="J188" s="170">
        <f t="shared" si="525"/>
        <v>194660.06499999831</v>
      </c>
      <c r="K188" s="170">
        <f t="shared" si="525"/>
        <v>564.41199999999878</v>
      </c>
      <c r="L188" s="170">
        <f t="shared" si="525"/>
        <v>191.48299999999986</v>
      </c>
      <c r="M188" s="270">
        <f t="shared" si="525"/>
        <v>2270.6080000000002</v>
      </c>
      <c r="N188" s="263">
        <f t="shared" si="465"/>
        <v>0.85414491508661894</v>
      </c>
      <c r="O188" s="200">
        <f t="shared" si="466"/>
        <v>0.13965063511084536</v>
      </c>
      <c r="P188" s="201">
        <f t="shared" si="467"/>
        <v>9.5582898905986036E-2</v>
      </c>
      <c r="Q188" s="202">
        <f t="shared" si="468"/>
        <v>9.5582898905986036E-2</v>
      </c>
      <c r="R188" s="202">
        <f t="shared" si="469"/>
        <v>0</v>
      </c>
      <c r="S188" s="203">
        <f t="shared" si="470"/>
        <v>4.4068211805220955E-2</v>
      </c>
      <c r="T188" s="204">
        <f t="shared" si="471"/>
        <v>4.3897770076403247E-2</v>
      </c>
      <c r="U188" s="204">
        <f t="shared" si="472"/>
        <v>1.272804887040548E-4</v>
      </c>
      <c r="V188" s="204">
        <f t="shared" si="473"/>
        <v>4.3181310493962849E-5</v>
      </c>
      <c r="W188" s="255">
        <f t="shared" si="474"/>
        <v>5.1204456300599048E-4</v>
      </c>
      <c r="Z188" s="423"/>
      <c r="AA188" s="133" t="s">
        <v>28</v>
      </c>
      <c r="AB188" s="164">
        <f t="shared" ref="AB188:AL188" si="526">IF(COUNT(AB185:AB187)=0,"",SUM(AB185:AB187))</f>
        <v>3552789.8289999841</v>
      </c>
      <c r="AC188" s="165">
        <f t="shared" si="526"/>
        <v>3164762.6049999874</v>
      </c>
      <c r="AD188" s="166">
        <f t="shared" si="526"/>
        <v>368984.49199999729</v>
      </c>
      <c r="AE188" s="167">
        <f t="shared" si="526"/>
        <v>198955.05800000008</v>
      </c>
      <c r="AF188" s="168">
        <f t="shared" si="526"/>
        <v>198955.05800000008</v>
      </c>
      <c r="AG188" s="168">
        <f t="shared" si="526"/>
        <v>0</v>
      </c>
      <c r="AH188" s="169">
        <f t="shared" si="526"/>
        <v>170030.39799999929</v>
      </c>
      <c r="AI188" s="170">
        <f t="shared" si="526"/>
        <v>169274.59199999919</v>
      </c>
      <c r="AJ188" s="170">
        <f t="shared" si="526"/>
        <v>564.41199999999878</v>
      </c>
      <c r="AK188" s="170">
        <f t="shared" si="526"/>
        <v>191.48299999999986</v>
      </c>
      <c r="AL188" s="270">
        <f t="shared" si="526"/>
        <v>996.87499999999989</v>
      </c>
      <c r="AM188" s="263">
        <f t="shared" si="475"/>
        <v>0.89078238717283875</v>
      </c>
      <c r="AN188" s="200">
        <f t="shared" si="476"/>
        <v>0.10385767516787128</v>
      </c>
      <c r="AO188" s="201">
        <f t="shared" si="477"/>
        <v>5.5999669999055542E-2</v>
      </c>
      <c r="AP188" s="202">
        <f t="shared" si="478"/>
        <v>5.5999669999055542E-2</v>
      </c>
      <c r="AQ188" s="202">
        <f t="shared" si="479"/>
        <v>0</v>
      </c>
      <c r="AR188" s="203">
        <f t="shared" si="480"/>
        <v>4.785827650487795E-2</v>
      </c>
      <c r="AS188" s="204">
        <f t="shared" si="481"/>
        <v>4.7645540588491686E-2</v>
      </c>
      <c r="AT188" s="204">
        <f t="shared" si="482"/>
        <v>1.5886444939493247E-4</v>
      </c>
      <c r="AU188" s="204">
        <f t="shared" si="483"/>
        <v>5.3896517727280603E-5</v>
      </c>
      <c r="AV188" s="255">
        <f t="shared" si="484"/>
        <v>2.8058935315084308E-4</v>
      </c>
      <c r="AY188" s="423"/>
      <c r="AZ188" s="133" t="s">
        <v>28</v>
      </c>
      <c r="BA188" s="164">
        <f t="shared" ref="BA188:BK188" si="527">IF(COUNT(BA185:BA187)=0,"",SUM(BA185:BA187))</f>
        <v>881605.46399998572</v>
      </c>
      <c r="BB188" s="165">
        <f t="shared" si="527"/>
        <v>622853.58599998977</v>
      </c>
      <c r="BC188" s="166">
        <f t="shared" si="527"/>
        <v>250281.62700000012</v>
      </c>
      <c r="BD188" s="167">
        <f t="shared" si="527"/>
        <v>224897.29900000012</v>
      </c>
      <c r="BE188" s="168">
        <f t="shared" si="527"/>
        <v>224897.29900000012</v>
      </c>
      <c r="BF188" s="168">
        <f t="shared" si="527"/>
        <v>0</v>
      </c>
      <c r="BG188" s="169">
        <f t="shared" si="527"/>
        <v>25385.473000000071</v>
      </c>
      <c r="BH188" s="170">
        <f t="shared" si="527"/>
        <v>25385.473000000071</v>
      </c>
      <c r="BI188" s="170">
        <f t="shared" si="527"/>
        <v>0</v>
      </c>
      <c r="BJ188" s="170">
        <f t="shared" si="527"/>
        <v>0</v>
      </c>
      <c r="BK188" s="270">
        <f t="shared" si="527"/>
        <v>1273.7330000000002</v>
      </c>
      <c r="BL188" s="263">
        <f t="shared" si="485"/>
        <v>0.70649923512724488</v>
      </c>
      <c r="BM188" s="200">
        <f t="shared" si="486"/>
        <v>0.28389300794987382</v>
      </c>
      <c r="BN188" s="201">
        <f t="shared" si="487"/>
        <v>0.25509971090651473</v>
      </c>
      <c r="BO188" s="202">
        <f t="shared" si="488"/>
        <v>0.25509971090651473</v>
      </c>
      <c r="BP188" s="202">
        <f t="shared" si="489"/>
        <v>0</v>
      </c>
      <c r="BQ188" s="203">
        <f t="shared" si="490"/>
        <v>2.8794595810264265E-2</v>
      </c>
      <c r="BR188" s="204">
        <f t="shared" si="491"/>
        <v>2.8794595810264265E-2</v>
      </c>
      <c r="BS188" s="204">
        <f t="shared" si="492"/>
        <v>0</v>
      </c>
      <c r="BT188" s="204">
        <f t="shared" si="493"/>
        <v>0</v>
      </c>
      <c r="BU188" s="255">
        <f t="shared" si="494"/>
        <v>1.4447880055335283E-3</v>
      </c>
      <c r="BX188" s="423"/>
      <c r="BY188" s="133" t="s">
        <v>28</v>
      </c>
      <c r="BZ188" s="164">
        <f t="shared" ref="BZ188:CJ188" si="528">IF(COUNT(BZ185:BZ187)=0,"",SUM(BZ185:BZ187))</f>
        <v>111049.62399999425</v>
      </c>
      <c r="CA188" s="165">
        <f t="shared" si="528"/>
        <v>102399.45299999318</v>
      </c>
      <c r="CB188" s="166">
        <f t="shared" si="528"/>
        <v>6129.6750000000065</v>
      </c>
      <c r="CC188" s="167">
        <f t="shared" si="528"/>
        <v>2245.4389999999935</v>
      </c>
      <c r="CD188" s="168">
        <f t="shared" si="528"/>
        <v>2243.9409999999934</v>
      </c>
      <c r="CE188" s="168">
        <f t="shared" si="528"/>
        <v>1.498</v>
      </c>
      <c r="CF188" s="169">
        <f t="shared" si="528"/>
        <v>3884.3359999999798</v>
      </c>
      <c r="CG188" s="170">
        <f t="shared" si="528"/>
        <v>3859.3109999999815</v>
      </c>
      <c r="CH188" s="170">
        <f t="shared" si="528"/>
        <v>0</v>
      </c>
      <c r="CI188" s="170">
        <f t="shared" si="528"/>
        <v>25.03</v>
      </c>
      <c r="CJ188" s="270">
        <f t="shared" si="528"/>
        <v>42.484000000000009</v>
      </c>
      <c r="CK188" s="263">
        <f t="shared" si="495"/>
        <v>0.92210535534995142</v>
      </c>
      <c r="CL188" s="200">
        <f t="shared" si="496"/>
        <v>5.5197620480014628E-2</v>
      </c>
      <c r="CM188" s="201">
        <f t="shared" si="497"/>
        <v>2.0220140502232677E-2</v>
      </c>
      <c r="CN188" s="202">
        <f t="shared" si="498"/>
        <v>2.0206651037378655E-2</v>
      </c>
      <c r="CO188" s="202">
        <f t="shared" si="499"/>
        <v>1.3489464854019475E-5</v>
      </c>
      <c r="CP188" s="203">
        <f t="shared" si="500"/>
        <v>3.4978380476103015E-2</v>
      </c>
      <c r="CQ188" s="204">
        <f t="shared" si="501"/>
        <v>3.4753030771181914E-2</v>
      </c>
      <c r="CR188" s="204">
        <f t="shared" si="502"/>
        <v>0</v>
      </c>
      <c r="CS188" s="204">
        <f t="shared" si="503"/>
        <v>2.2539472983718791E-4</v>
      </c>
      <c r="CT188" s="255">
        <f t="shared" si="504"/>
        <v>3.8256770684790621E-4</v>
      </c>
      <c r="CW188" s="408"/>
      <c r="CX188" s="133" t="s">
        <v>28</v>
      </c>
      <c r="CY188" s="164">
        <f t="shared" ref="CY188:DI188" si="529">IF(COUNT(CY185:CY187)=0,"",SUM(CY185:CY187))</f>
        <v>96402.919999993974</v>
      </c>
      <c r="CZ188" s="165">
        <f t="shared" si="529"/>
        <v>91885.695999993739</v>
      </c>
      <c r="DA188" s="166">
        <f t="shared" si="529"/>
        <v>4233.375999999982</v>
      </c>
      <c r="DB188" s="167">
        <f t="shared" si="529"/>
        <v>594.74299999999994</v>
      </c>
      <c r="DC188" s="168">
        <f t="shared" si="529"/>
        <v>593.24499999999989</v>
      </c>
      <c r="DD188" s="168">
        <f t="shared" si="529"/>
        <v>1.498</v>
      </c>
      <c r="DE188" s="169">
        <f t="shared" si="529"/>
        <v>3638.6339999999827</v>
      </c>
      <c r="DF188" s="170">
        <f t="shared" si="529"/>
        <v>3613.6089999999831</v>
      </c>
      <c r="DG188" s="170">
        <f t="shared" si="529"/>
        <v>0</v>
      </c>
      <c r="DH188" s="170">
        <f t="shared" si="529"/>
        <v>25.03</v>
      </c>
      <c r="DI188" s="270">
        <f t="shared" si="529"/>
        <v>42.320000000000007</v>
      </c>
      <c r="DJ188" s="263">
        <f t="shared" si="505"/>
        <v>0.95314224921817181</v>
      </c>
      <c r="DK188" s="200">
        <f t="shared" si="505"/>
        <v>4.3913358641006379E-2</v>
      </c>
      <c r="DL188" s="201">
        <f t="shared" si="505"/>
        <v>6.1693463227051326E-3</v>
      </c>
      <c r="DM188" s="202">
        <f t="shared" si="505"/>
        <v>6.153807374299834E-3</v>
      </c>
      <c r="DN188" s="202">
        <f t="shared" si="505"/>
        <v>1.5538948405298237E-5</v>
      </c>
      <c r="DO188" s="203">
        <f t="shared" si="505"/>
        <v>3.7744022691431033E-2</v>
      </c>
      <c r="DP188" s="204">
        <f t="shared" si="505"/>
        <v>3.7484435118772426E-2</v>
      </c>
      <c r="DQ188" s="204">
        <f t="shared" si="505"/>
        <v>0</v>
      </c>
      <c r="DR188" s="204">
        <f t="shared" si="505"/>
        <v>2.5963943830748659E-4</v>
      </c>
      <c r="DS188" s="255">
        <f t="shared" si="505"/>
        <v>4.3899085214434017E-4</v>
      </c>
      <c r="DV188" s="408"/>
      <c r="DW188" s="133" t="s">
        <v>28</v>
      </c>
      <c r="DX188" s="164">
        <f t="shared" ref="DX188:EH188" si="530">IF(COUNT(DX185:DX187)=0,"",SUM(DX185:DX187))</f>
        <v>14646.70400000002</v>
      </c>
      <c r="DY188" s="165">
        <f t="shared" si="530"/>
        <v>10513.757000000023</v>
      </c>
      <c r="DZ188" s="166">
        <f t="shared" si="530"/>
        <v>1896.2989999999963</v>
      </c>
      <c r="EA188" s="167">
        <f t="shared" si="530"/>
        <v>1650.695999999997</v>
      </c>
      <c r="EB188" s="168">
        <f t="shared" si="530"/>
        <v>1650.695999999997</v>
      </c>
      <c r="EC188" s="168">
        <f t="shared" si="530"/>
        <v>0</v>
      </c>
      <c r="ED188" s="169">
        <f t="shared" si="530"/>
        <v>245.70200000000011</v>
      </c>
      <c r="EE188" s="170">
        <f t="shared" si="530"/>
        <v>245.70200000000011</v>
      </c>
      <c r="EF188" s="170">
        <f t="shared" si="530"/>
        <v>0</v>
      </c>
      <c r="EG188" s="170">
        <f t="shared" si="530"/>
        <v>0</v>
      </c>
      <c r="EH188" s="270">
        <f t="shared" si="530"/>
        <v>0.16400000000000001</v>
      </c>
      <c r="EI188" s="263">
        <f t="shared" si="506"/>
        <v>0.71782409202780428</v>
      </c>
      <c r="EJ188" s="200">
        <f t="shared" si="506"/>
        <v>0.12946933316874526</v>
      </c>
      <c r="EK188" s="201">
        <f t="shared" si="506"/>
        <v>0.11270085064871897</v>
      </c>
      <c r="EL188" s="202">
        <f t="shared" si="506"/>
        <v>0.11270085064871897</v>
      </c>
      <c r="EM188" s="202">
        <f t="shared" si="506"/>
        <v>0</v>
      </c>
      <c r="EN188" s="203">
        <f t="shared" si="506"/>
        <v>1.6775241719911852E-2</v>
      </c>
      <c r="EO188" s="204">
        <f t="shared" si="506"/>
        <v>1.6775241719911852E-2</v>
      </c>
      <c r="EP188" s="204">
        <f t="shared" si="506"/>
        <v>0</v>
      </c>
      <c r="EQ188" s="204">
        <f t="shared" si="506"/>
        <v>0</v>
      </c>
      <c r="ER188" s="255">
        <f t="shared" si="506"/>
        <v>1.1197058396209809E-5</v>
      </c>
    </row>
    <row r="189" spans="1:148" ht="14.5" thickBot="1">
      <c r="A189" s="424"/>
      <c r="B189" s="134" t="s">
        <v>55</v>
      </c>
      <c r="C189" s="178">
        <f t="shared" ref="C189:M189" si="531">SUM(C188,C184,C180,C176)</f>
        <v>15569829.85199992</v>
      </c>
      <c r="D189" s="179">
        <f t="shared" si="531"/>
        <v>13288193.945000064</v>
      </c>
      <c r="E189" s="180">
        <f t="shared" si="531"/>
        <v>2181414.7349999789</v>
      </c>
      <c r="F189" s="181">
        <f t="shared" si="531"/>
        <v>1455538.1359999946</v>
      </c>
      <c r="G189" s="182">
        <f t="shared" si="531"/>
        <v>1454771.7489999942</v>
      </c>
      <c r="H189" s="182">
        <f t="shared" si="531"/>
        <v>766.38699999999983</v>
      </c>
      <c r="I189" s="183">
        <f t="shared" si="531"/>
        <v>725883.39599999471</v>
      </c>
      <c r="J189" s="184">
        <f t="shared" si="531"/>
        <v>699371.87399999588</v>
      </c>
      <c r="K189" s="184">
        <f t="shared" si="531"/>
        <v>858.45299999999907</v>
      </c>
      <c r="L189" s="184">
        <f t="shared" si="531"/>
        <v>25654.318000000141</v>
      </c>
      <c r="M189" s="272">
        <f t="shared" si="531"/>
        <v>7854.5129999999954</v>
      </c>
      <c r="N189" s="265">
        <f t="shared" si="465"/>
        <v>0.8534578779159373</v>
      </c>
      <c r="O189" s="210">
        <f t="shared" si="466"/>
        <v>0.14010523915389991</v>
      </c>
      <c r="P189" s="211">
        <f t="shared" si="467"/>
        <v>9.3484524226386007E-2</v>
      </c>
      <c r="Q189" s="212">
        <f t="shared" si="468"/>
        <v>9.3435301658940803E-2</v>
      </c>
      <c r="R189" s="212">
        <f t="shared" si="469"/>
        <v>4.9222567445177229E-5</v>
      </c>
      <c r="S189" s="213">
        <f t="shared" si="470"/>
        <v>4.6621151476922286E-2</v>
      </c>
      <c r="T189" s="214">
        <f t="shared" si="471"/>
        <v>4.491840184818479E-2</v>
      </c>
      <c r="U189" s="214">
        <f t="shared" si="472"/>
        <v>5.5135669956581585E-5</v>
      </c>
      <c r="V189" s="214">
        <f t="shared" si="473"/>
        <v>1.6476941780262861E-3</v>
      </c>
      <c r="W189" s="257">
        <f t="shared" si="474"/>
        <v>5.0447006002387977E-4</v>
      </c>
      <c r="Z189" s="424"/>
      <c r="AA189" s="134" t="s">
        <v>55</v>
      </c>
      <c r="AB189" s="178">
        <f t="shared" ref="AB189:AL189" si="532">SUM(AB188,AB184,AB180,AB176)</f>
        <v>12478079.579000065</v>
      </c>
      <c r="AC189" s="179">
        <f t="shared" si="532"/>
        <v>11145075.364999987</v>
      </c>
      <c r="AD189" s="180">
        <f t="shared" si="532"/>
        <v>1266239.1669999897</v>
      </c>
      <c r="AE189" s="181">
        <f t="shared" si="532"/>
        <v>638802.39799999609</v>
      </c>
      <c r="AF189" s="182">
        <f t="shared" si="532"/>
        <v>638771.84799999616</v>
      </c>
      <c r="AG189" s="182">
        <f t="shared" si="532"/>
        <v>30.55</v>
      </c>
      <c r="AH189" s="183">
        <f t="shared" si="532"/>
        <v>627439.57199999748</v>
      </c>
      <c r="AI189" s="184">
        <f t="shared" si="532"/>
        <v>604908.6709999973</v>
      </c>
      <c r="AJ189" s="184">
        <f t="shared" si="532"/>
        <v>841.97199999999907</v>
      </c>
      <c r="AK189" s="184">
        <f t="shared" si="532"/>
        <v>21690.099000000064</v>
      </c>
      <c r="AL189" s="272">
        <f t="shared" si="532"/>
        <v>1516.4389999999999</v>
      </c>
      <c r="AM189" s="265">
        <f t="shared" si="475"/>
        <v>0.89317232627339127</v>
      </c>
      <c r="AN189" s="210">
        <f t="shared" si="476"/>
        <v>0.10147708699750577</v>
      </c>
      <c r="AO189" s="211">
        <f t="shared" si="477"/>
        <v>5.1193967305278774E-2</v>
      </c>
      <c r="AP189" s="212">
        <f t="shared" si="478"/>
        <v>5.1191519011868997E-2</v>
      </c>
      <c r="AQ189" s="212">
        <f t="shared" si="479"/>
        <v>2.4482934097819029E-6</v>
      </c>
      <c r="AR189" s="213">
        <f t="shared" si="480"/>
        <v>5.0283344326152918E-2</v>
      </c>
      <c r="AS189" s="214">
        <f t="shared" si="481"/>
        <v>4.8477705817650492E-2</v>
      </c>
      <c r="AT189" s="214">
        <f t="shared" si="482"/>
        <v>6.7476088341109197E-5</v>
      </c>
      <c r="AU189" s="214">
        <f t="shared" si="483"/>
        <v>1.7382561845897609E-3</v>
      </c>
      <c r="AV189" s="257">
        <f t="shared" si="484"/>
        <v>1.215282360077335E-4</v>
      </c>
      <c r="AY189" s="424"/>
      <c r="AZ189" s="134" t="s">
        <v>55</v>
      </c>
      <c r="BA189" s="178">
        <f t="shared" ref="BA189:BK189" si="533">SUM(BA188,BA184,BA180,BA176)</f>
        <v>3091750.2729999581</v>
      </c>
      <c r="BB189" s="179">
        <f t="shared" si="533"/>
        <v>2143118.5799999745</v>
      </c>
      <c r="BC189" s="180">
        <f t="shared" si="533"/>
        <v>915175.56799999624</v>
      </c>
      <c r="BD189" s="181">
        <f t="shared" si="533"/>
        <v>816735.73799999757</v>
      </c>
      <c r="BE189" s="182">
        <f t="shared" si="533"/>
        <v>815999.90099999751</v>
      </c>
      <c r="BF189" s="182">
        <f t="shared" si="533"/>
        <v>735.83699999999988</v>
      </c>
      <c r="BG189" s="183">
        <f t="shared" si="533"/>
        <v>98443.824000000022</v>
      </c>
      <c r="BH189" s="184">
        <f t="shared" si="533"/>
        <v>94463.202999999994</v>
      </c>
      <c r="BI189" s="184">
        <f t="shared" si="533"/>
        <v>16.480999999999995</v>
      </c>
      <c r="BJ189" s="184">
        <f t="shared" si="533"/>
        <v>3964.2189999999991</v>
      </c>
      <c r="BK189" s="272">
        <f t="shared" si="533"/>
        <v>6338.0740000000005</v>
      </c>
      <c r="BL189" s="265">
        <f t="shared" si="485"/>
        <v>0.69317324840744132</v>
      </c>
      <c r="BM189" s="210">
        <f t="shared" si="486"/>
        <v>0.29600565608165746</v>
      </c>
      <c r="BN189" s="211">
        <f t="shared" si="487"/>
        <v>0.26416614082078183</v>
      </c>
      <c r="BO189" s="212">
        <f t="shared" si="488"/>
        <v>0.26392814068007636</v>
      </c>
      <c r="BP189" s="212">
        <f t="shared" si="489"/>
        <v>2.3800014070541649E-4</v>
      </c>
      <c r="BQ189" s="213">
        <f t="shared" si="490"/>
        <v>3.1840807085780229E-2</v>
      </c>
      <c r="BR189" s="214">
        <f t="shared" si="491"/>
        <v>3.0553309503985698E-2</v>
      </c>
      <c r="BS189" s="214">
        <f t="shared" si="492"/>
        <v>5.3306375175017949E-6</v>
      </c>
      <c r="BT189" s="214">
        <f t="shared" si="493"/>
        <v>1.2821924961466812E-3</v>
      </c>
      <c r="BU189" s="257">
        <f t="shared" si="494"/>
        <v>2.0499954525273157E-3</v>
      </c>
      <c r="BX189" s="424"/>
      <c r="BY189" s="134" t="s">
        <v>55</v>
      </c>
      <c r="BZ189" s="178">
        <f t="shared" ref="BZ189:CJ189" si="534">SUM(BZ188,BZ184,BZ180,BZ176)</f>
        <v>868391.50799999654</v>
      </c>
      <c r="CA189" s="179">
        <f t="shared" si="534"/>
        <v>797850.1879999981</v>
      </c>
      <c r="CB189" s="180">
        <f t="shared" si="534"/>
        <v>61505.233000000291</v>
      </c>
      <c r="CC189" s="181">
        <f t="shared" si="534"/>
        <v>27734.65100000002</v>
      </c>
      <c r="CD189" s="182">
        <f t="shared" si="534"/>
        <v>27723.126000000018</v>
      </c>
      <c r="CE189" s="182">
        <f t="shared" si="534"/>
        <v>11.525</v>
      </c>
      <c r="CF189" s="183">
        <f t="shared" si="534"/>
        <v>33770.787000000069</v>
      </c>
      <c r="CG189" s="184">
        <f t="shared" si="534"/>
        <v>32848.011000000042</v>
      </c>
      <c r="CH189" s="184">
        <f t="shared" si="534"/>
        <v>3.4000000000000002E-2</v>
      </c>
      <c r="CI189" s="184">
        <f t="shared" si="534"/>
        <v>922.76499999999919</v>
      </c>
      <c r="CJ189" s="272">
        <f t="shared" si="534"/>
        <v>953.54900000000009</v>
      </c>
      <c r="CK189" s="265">
        <f t="shared" si="495"/>
        <v>0.91876783760534109</v>
      </c>
      <c r="CL189" s="210">
        <f t="shared" si="496"/>
        <v>7.0826617295756122E-2</v>
      </c>
      <c r="CM189" s="211">
        <f t="shared" si="497"/>
        <v>3.1937957412637587E-2</v>
      </c>
      <c r="CN189" s="212">
        <f t="shared" si="498"/>
        <v>3.1924685748999898E-2</v>
      </c>
      <c r="CO189" s="212">
        <f t="shared" si="499"/>
        <v>1.3271663637687307E-5</v>
      </c>
      <c r="CP189" s="213">
        <f t="shared" si="500"/>
        <v>3.8888895951755674E-2</v>
      </c>
      <c r="CQ189" s="214">
        <f t="shared" si="501"/>
        <v>3.7826269254581622E-2</v>
      </c>
      <c r="CR189" s="214">
        <f t="shared" si="502"/>
        <v>3.9152847174088373E-8</v>
      </c>
      <c r="CS189" s="214">
        <f t="shared" si="503"/>
        <v>1.0626140300764005E-3</v>
      </c>
      <c r="CT189" s="257">
        <f t="shared" si="504"/>
        <v>1.0980634785295526E-3</v>
      </c>
      <c r="CW189" s="409"/>
      <c r="CX189" s="134" t="s">
        <v>55</v>
      </c>
      <c r="CY189" s="178">
        <f t="shared" ref="CY189:DI189" si="535">SUM(CY188,CY184,CY180,CY176)</f>
        <v>737680.54699999315</v>
      </c>
      <c r="CZ189" s="179">
        <f t="shared" si="535"/>
        <v>694325.61199999542</v>
      </c>
      <c r="DA189" s="180">
        <f t="shared" si="535"/>
        <v>39401.457000000104</v>
      </c>
      <c r="DB189" s="181">
        <f t="shared" si="535"/>
        <v>7395.721999999997</v>
      </c>
      <c r="DC189" s="182">
        <f t="shared" si="535"/>
        <v>7384.1969999999974</v>
      </c>
      <c r="DD189" s="182">
        <f t="shared" si="535"/>
        <v>11.525</v>
      </c>
      <c r="DE189" s="183">
        <f t="shared" si="535"/>
        <v>32005.759000000027</v>
      </c>
      <c r="DF189" s="184">
        <f t="shared" si="535"/>
        <v>31109.972000000027</v>
      </c>
      <c r="DG189" s="184">
        <f t="shared" si="535"/>
        <v>3.4000000000000002E-2</v>
      </c>
      <c r="DH189" s="184">
        <f t="shared" si="535"/>
        <v>895.77599999999927</v>
      </c>
      <c r="DI189" s="272">
        <f t="shared" si="535"/>
        <v>863.45899999999995</v>
      </c>
      <c r="DJ189" s="265">
        <f t="shared" si="505"/>
        <v>0.94122803539240119</v>
      </c>
      <c r="DK189" s="210">
        <f t="shared" si="505"/>
        <v>5.3412628488359024E-2</v>
      </c>
      <c r="DL189" s="211">
        <f t="shared" si="505"/>
        <v>1.0025643254491385E-2</v>
      </c>
      <c r="DM189" s="212">
        <f t="shared" si="505"/>
        <v>1.0010019960577958E-2</v>
      </c>
      <c r="DN189" s="212">
        <f t="shared" si="505"/>
        <v>1.5623293913429042E-5</v>
      </c>
      <c r="DO189" s="213">
        <f t="shared" si="505"/>
        <v>4.3387017768275679E-2</v>
      </c>
      <c r="DP189" s="214">
        <f t="shared" si="505"/>
        <v>4.2172688606902244E-2</v>
      </c>
      <c r="DQ189" s="214">
        <f t="shared" si="505"/>
        <v>4.6090411545040132E-8</v>
      </c>
      <c r="DR189" s="214">
        <f t="shared" si="505"/>
        <v>1.214314249769701E-3</v>
      </c>
      <c r="DS189" s="257">
        <f t="shared" si="505"/>
        <v>1.1705053135961411E-3</v>
      </c>
      <c r="DV189" s="409"/>
      <c r="DW189" s="134" t="s">
        <v>55</v>
      </c>
      <c r="DX189" s="178">
        <f t="shared" ref="DX189:EH189" si="536">SUM(DX188,DX184,DX180,DX176)</f>
        <v>130710.96100000053</v>
      </c>
      <c r="DY189" s="179">
        <f t="shared" si="536"/>
        <v>103524.57600000009</v>
      </c>
      <c r="DZ189" s="180">
        <f t="shared" si="536"/>
        <v>22103.775999999994</v>
      </c>
      <c r="EA189" s="181">
        <f t="shared" si="536"/>
        <v>20338.928999999996</v>
      </c>
      <c r="EB189" s="182">
        <f t="shared" si="536"/>
        <v>20338.928999999996</v>
      </c>
      <c r="EC189" s="182">
        <f t="shared" si="536"/>
        <v>0</v>
      </c>
      <c r="ED189" s="183">
        <f t="shared" si="536"/>
        <v>1765.0279999999998</v>
      </c>
      <c r="EE189" s="184">
        <f t="shared" si="536"/>
        <v>1738.0389999999998</v>
      </c>
      <c r="EF189" s="184">
        <f t="shared" si="536"/>
        <v>0</v>
      </c>
      <c r="EG189" s="184">
        <f t="shared" si="536"/>
        <v>26.989000000000001</v>
      </c>
      <c r="EH189" s="272">
        <f t="shared" si="536"/>
        <v>90.09</v>
      </c>
      <c r="EI189" s="265">
        <f t="shared" si="506"/>
        <v>0.79201143659252615</v>
      </c>
      <c r="EJ189" s="210">
        <f t="shared" si="506"/>
        <v>0.16910422684444884</v>
      </c>
      <c r="EK189" s="211">
        <f t="shared" si="506"/>
        <v>0.15560232167522595</v>
      </c>
      <c r="EL189" s="212">
        <f t="shared" si="506"/>
        <v>0.15560232167522595</v>
      </c>
      <c r="EM189" s="212">
        <f t="shared" si="506"/>
        <v>0</v>
      </c>
      <c r="EN189" s="213">
        <f t="shared" si="506"/>
        <v>1.3503289903897138E-2</v>
      </c>
      <c r="EO189" s="214">
        <f t="shared" si="506"/>
        <v>1.3296811428079033E-2</v>
      </c>
      <c r="EP189" s="214">
        <f t="shared" si="506"/>
        <v>0</v>
      </c>
      <c r="EQ189" s="214">
        <f t="shared" si="506"/>
        <v>2.0647847581810596E-4</v>
      </c>
      <c r="ER189" s="257">
        <f t="shared" si="506"/>
        <v>6.8923064531672777E-4</v>
      </c>
    </row>
    <row r="191" spans="1:148" ht="14.5" thickBot="1"/>
    <row r="192" spans="1:148" ht="16.399999999999999" customHeight="1" thickBot="1">
      <c r="A192" s="425" t="s">
        <v>63</v>
      </c>
      <c r="B192" s="426"/>
      <c r="C192" s="429" t="s">
        <v>61</v>
      </c>
      <c r="D192" s="430"/>
      <c r="E192" s="430"/>
      <c r="F192" s="430"/>
      <c r="G192" s="430"/>
      <c r="H192" s="430"/>
      <c r="I192" s="430"/>
      <c r="J192" s="430"/>
      <c r="K192" s="430"/>
      <c r="L192" s="430"/>
      <c r="M192" s="431"/>
      <c r="N192" s="430" t="s">
        <v>62</v>
      </c>
      <c r="O192" s="430"/>
      <c r="P192" s="430"/>
      <c r="Q192" s="430"/>
      <c r="R192" s="430"/>
      <c r="S192" s="430"/>
      <c r="T192" s="430"/>
      <c r="U192" s="430"/>
      <c r="V192" s="430"/>
      <c r="W192" s="432"/>
      <c r="Z192" s="425" t="s">
        <v>64</v>
      </c>
      <c r="AA192" s="426"/>
      <c r="AB192" s="429" t="s">
        <v>61</v>
      </c>
      <c r="AC192" s="430"/>
      <c r="AD192" s="430"/>
      <c r="AE192" s="430"/>
      <c r="AF192" s="430"/>
      <c r="AG192" s="430"/>
      <c r="AH192" s="430"/>
      <c r="AI192" s="430"/>
      <c r="AJ192" s="430"/>
      <c r="AK192" s="430"/>
      <c r="AL192" s="431"/>
      <c r="AM192" s="430" t="s">
        <v>62</v>
      </c>
      <c r="AN192" s="430"/>
      <c r="AO192" s="430"/>
      <c r="AP192" s="430"/>
      <c r="AQ192" s="430"/>
      <c r="AR192" s="430"/>
      <c r="AS192" s="430"/>
      <c r="AT192" s="430"/>
      <c r="AU192" s="430"/>
      <c r="AV192" s="432"/>
      <c r="AY192" s="425" t="s">
        <v>65</v>
      </c>
      <c r="AZ192" s="426"/>
      <c r="BA192" s="429" t="s">
        <v>61</v>
      </c>
      <c r="BB192" s="430"/>
      <c r="BC192" s="430"/>
      <c r="BD192" s="430"/>
      <c r="BE192" s="430"/>
      <c r="BF192" s="430"/>
      <c r="BG192" s="430"/>
      <c r="BH192" s="430"/>
      <c r="BI192" s="430"/>
      <c r="BJ192" s="430"/>
      <c r="BK192" s="431"/>
      <c r="BL192" s="430" t="s">
        <v>62</v>
      </c>
      <c r="BM192" s="430"/>
      <c r="BN192" s="430"/>
      <c r="BO192" s="430"/>
      <c r="BP192" s="430"/>
      <c r="BQ192" s="430"/>
      <c r="BR192" s="430"/>
      <c r="BS192" s="430"/>
      <c r="BT192" s="430"/>
      <c r="BU192" s="432"/>
      <c r="BX192" s="410" t="s">
        <v>402</v>
      </c>
      <c r="BY192" s="411"/>
      <c r="BZ192" s="419" t="s">
        <v>61</v>
      </c>
      <c r="CA192" s="420"/>
      <c r="CB192" s="420"/>
      <c r="CC192" s="420"/>
      <c r="CD192" s="420"/>
      <c r="CE192" s="420"/>
      <c r="CF192" s="420"/>
      <c r="CG192" s="420"/>
      <c r="CH192" s="420"/>
      <c r="CI192" s="420"/>
      <c r="CJ192" s="420"/>
      <c r="CK192" s="420" t="s">
        <v>62</v>
      </c>
      <c r="CL192" s="420"/>
      <c r="CM192" s="420"/>
      <c r="CN192" s="420"/>
      <c r="CO192" s="420"/>
      <c r="CP192" s="420"/>
      <c r="CQ192" s="420"/>
      <c r="CR192" s="420"/>
      <c r="CS192" s="420"/>
      <c r="CT192" s="421"/>
      <c r="CW192" s="410" t="s">
        <v>403</v>
      </c>
      <c r="CX192" s="411"/>
      <c r="CY192" s="414" t="s">
        <v>61</v>
      </c>
      <c r="CZ192" s="415"/>
      <c r="DA192" s="415"/>
      <c r="DB192" s="415"/>
      <c r="DC192" s="415"/>
      <c r="DD192" s="415"/>
      <c r="DE192" s="415"/>
      <c r="DF192" s="415"/>
      <c r="DG192" s="415"/>
      <c r="DH192" s="415"/>
      <c r="DI192" s="416"/>
      <c r="DJ192" s="417" t="s">
        <v>62</v>
      </c>
      <c r="DK192" s="415"/>
      <c r="DL192" s="415"/>
      <c r="DM192" s="415"/>
      <c r="DN192" s="415"/>
      <c r="DO192" s="415"/>
      <c r="DP192" s="415"/>
      <c r="DQ192" s="415"/>
      <c r="DR192" s="415"/>
      <c r="DS192" s="418"/>
      <c r="DV192" s="410" t="s">
        <v>66</v>
      </c>
      <c r="DW192" s="411"/>
      <c r="DX192" s="414" t="s">
        <v>61</v>
      </c>
      <c r="DY192" s="415"/>
      <c r="DZ192" s="415"/>
      <c r="EA192" s="415"/>
      <c r="EB192" s="415"/>
      <c r="EC192" s="415"/>
      <c r="ED192" s="415"/>
      <c r="EE192" s="415"/>
      <c r="EF192" s="415"/>
      <c r="EG192" s="415"/>
      <c r="EH192" s="416"/>
      <c r="EI192" s="417" t="s">
        <v>62</v>
      </c>
      <c r="EJ192" s="415"/>
      <c r="EK192" s="415"/>
      <c r="EL192" s="415"/>
      <c r="EM192" s="415"/>
      <c r="EN192" s="415"/>
      <c r="EO192" s="415"/>
      <c r="EP192" s="415"/>
      <c r="EQ192" s="415"/>
      <c r="ER192" s="418"/>
    </row>
    <row r="193" spans="1:148" ht="65.5" thickBot="1">
      <c r="A193" s="427"/>
      <c r="B193" s="428"/>
      <c r="C193" s="136" t="s">
        <v>52</v>
      </c>
      <c r="D193" s="137" t="s">
        <v>53</v>
      </c>
      <c r="E193" s="138" t="s">
        <v>51</v>
      </c>
      <c r="F193" s="139" t="s">
        <v>30</v>
      </c>
      <c r="G193" s="140" t="s">
        <v>59</v>
      </c>
      <c r="H193" s="140" t="s">
        <v>56</v>
      </c>
      <c r="I193" s="141" t="s">
        <v>31</v>
      </c>
      <c r="J193" s="142" t="s">
        <v>57</v>
      </c>
      <c r="K193" s="142" t="s">
        <v>58</v>
      </c>
      <c r="L193" s="142" t="s">
        <v>54</v>
      </c>
      <c r="M193" s="266" t="s">
        <v>60</v>
      </c>
      <c r="N193" s="259" t="s">
        <v>53</v>
      </c>
      <c r="O193" s="138" t="s">
        <v>51</v>
      </c>
      <c r="P193" s="139" t="s">
        <v>30</v>
      </c>
      <c r="Q193" s="140" t="s">
        <v>59</v>
      </c>
      <c r="R193" s="140" t="s">
        <v>56</v>
      </c>
      <c r="S193" s="141" t="s">
        <v>31</v>
      </c>
      <c r="T193" s="142" t="s">
        <v>57</v>
      </c>
      <c r="U193" s="142" t="s">
        <v>58</v>
      </c>
      <c r="V193" s="142" t="s">
        <v>54</v>
      </c>
      <c r="W193" s="251" t="s">
        <v>60</v>
      </c>
      <c r="Z193" s="427"/>
      <c r="AA193" s="428"/>
      <c r="AB193" s="136" t="s">
        <v>52</v>
      </c>
      <c r="AC193" s="137" t="s">
        <v>53</v>
      </c>
      <c r="AD193" s="138" t="s">
        <v>51</v>
      </c>
      <c r="AE193" s="139" t="s">
        <v>30</v>
      </c>
      <c r="AF193" s="140" t="s">
        <v>59</v>
      </c>
      <c r="AG193" s="140" t="s">
        <v>56</v>
      </c>
      <c r="AH193" s="141" t="s">
        <v>31</v>
      </c>
      <c r="AI193" s="142" t="s">
        <v>57</v>
      </c>
      <c r="AJ193" s="142" t="s">
        <v>58</v>
      </c>
      <c r="AK193" s="142" t="s">
        <v>54</v>
      </c>
      <c r="AL193" s="266" t="s">
        <v>60</v>
      </c>
      <c r="AM193" s="259" t="s">
        <v>53</v>
      </c>
      <c r="AN193" s="138" t="s">
        <v>51</v>
      </c>
      <c r="AO193" s="139" t="s">
        <v>30</v>
      </c>
      <c r="AP193" s="140" t="s">
        <v>59</v>
      </c>
      <c r="AQ193" s="140" t="s">
        <v>56</v>
      </c>
      <c r="AR193" s="141" t="s">
        <v>31</v>
      </c>
      <c r="AS193" s="142" t="s">
        <v>57</v>
      </c>
      <c r="AT193" s="142" t="s">
        <v>58</v>
      </c>
      <c r="AU193" s="142" t="s">
        <v>54</v>
      </c>
      <c r="AV193" s="251" t="s">
        <v>60</v>
      </c>
      <c r="AY193" s="427"/>
      <c r="AZ193" s="428"/>
      <c r="BA193" s="136" t="s">
        <v>52</v>
      </c>
      <c r="BB193" s="137" t="s">
        <v>53</v>
      </c>
      <c r="BC193" s="138" t="s">
        <v>51</v>
      </c>
      <c r="BD193" s="139" t="s">
        <v>30</v>
      </c>
      <c r="BE193" s="140" t="s">
        <v>59</v>
      </c>
      <c r="BF193" s="140" t="s">
        <v>56</v>
      </c>
      <c r="BG193" s="141" t="s">
        <v>31</v>
      </c>
      <c r="BH193" s="142" t="s">
        <v>57</v>
      </c>
      <c r="BI193" s="142" t="s">
        <v>58</v>
      </c>
      <c r="BJ193" s="142" t="s">
        <v>54</v>
      </c>
      <c r="BK193" s="266" t="s">
        <v>60</v>
      </c>
      <c r="BL193" s="259" t="s">
        <v>53</v>
      </c>
      <c r="BM193" s="138" t="s">
        <v>51</v>
      </c>
      <c r="BN193" s="139" t="s">
        <v>30</v>
      </c>
      <c r="BO193" s="140" t="s">
        <v>59</v>
      </c>
      <c r="BP193" s="140" t="s">
        <v>56</v>
      </c>
      <c r="BQ193" s="141" t="s">
        <v>31</v>
      </c>
      <c r="BR193" s="142" t="s">
        <v>57</v>
      </c>
      <c r="BS193" s="142" t="s">
        <v>58</v>
      </c>
      <c r="BT193" s="142" t="s">
        <v>54</v>
      </c>
      <c r="BU193" s="251" t="s">
        <v>60</v>
      </c>
      <c r="BX193" s="412"/>
      <c r="BY193" s="413"/>
      <c r="BZ193" s="136" t="s">
        <v>52</v>
      </c>
      <c r="CA193" s="137" t="s">
        <v>53</v>
      </c>
      <c r="CB193" s="138" t="s">
        <v>51</v>
      </c>
      <c r="CC193" s="139" t="s">
        <v>30</v>
      </c>
      <c r="CD193" s="140" t="s">
        <v>59</v>
      </c>
      <c r="CE193" s="140" t="s">
        <v>56</v>
      </c>
      <c r="CF193" s="141" t="s">
        <v>31</v>
      </c>
      <c r="CG193" s="142" t="s">
        <v>57</v>
      </c>
      <c r="CH193" s="142" t="s">
        <v>58</v>
      </c>
      <c r="CI193" s="142" t="s">
        <v>54</v>
      </c>
      <c r="CJ193" s="266" t="s">
        <v>60</v>
      </c>
      <c r="CK193" s="259" t="s">
        <v>53</v>
      </c>
      <c r="CL193" s="138" t="s">
        <v>51</v>
      </c>
      <c r="CM193" s="139" t="s">
        <v>30</v>
      </c>
      <c r="CN193" s="140" t="s">
        <v>59</v>
      </c>
      <c r="CO193" s="140" t="s">
        <v>56</v>
      </c>
      <c r="CP193" s="141" t="s">
        <v>31</v>
      </c>
      <c r="CQ193" s="142" t="s">
        <v>57</v>
      </c>
      <c r="CR193" s="142" t="s">
        <v>58</v>
      </c>
      <c r="CS193" s="142" t="s">
        <v>54</v>
      </c>
      <c r="CT193" s="251" t="s">
        <v>60</v>
      </c>
      <c r="CW193" s="412"/>
      <c r="CX193" s="413"/>
      <c r="CY193" s="136" t="s">
        <v>52</v>
      </c>
      <c r="CZ193" s="137" t="s">
        <v>53</v>
      </c>
      <c r="DA193" s="138" t="s">
        <v>51</v>
      </c>
      <c r="DB193" s="139" t="s">
        <v>30</v>
      </c>
      <c r="DC193" s="140" t="s">
        <v>59</v>
      </c>
      <c r="DD193" s="140" t="s">
        <v>56</v>
      </c>
      <c r="DE193" s="141" t="s">
        <v>31</v>
      </c>
      <c r="DF193" s="142" t="s">
        <v>57</v>
      </c>
      <c r="DG193" s="142" t="s">
        <v>58</v>
      </c>
      <c r="DH193" s="142" t="s">
        <v>54</v>
      </c>
      <c r="DI193" s="266" t="s">
        <v>60</v>
      </c>
      <c r="DJ193" s="259" t="s">
        <v>53</v>
      </c>
      <c r="DK193" s="138" t="s">
        <v>51</v>
      </c>
      <c r="DL193" s="139" t="s">
        <v>30</v>
      </c>
      <c r="DM193" s="140" t="s">
        <v>59</v>
      </c>
      <c r="DN193" s="140" t="s">
        <v>56</v>
      </c>
      <c r="DO193" s="141" t="s">
        <v>31</v>
      </c>
      <c r="DP193" s="142" t="s">
        <v>57</v>
      </c>
      <c r="DQ193" s="142" t="s">
        <v>58</v>
      </c>
      <c r="DR193" s="142" t="s">
        <v>54</v>
      </c>
      <c r="DS193" s="251" t="s">
        <v>60</v>
      </c>
      <c r="DV193" s="412"/>
      <c r="DW193" s="413"/>
      <c r="DX193" s="136" t="s">
        <v>52</v>
      </c>
      <c r="DY193" s="137" t="s">
        <v>53</v>
      </c>
      <c r="DZ193" s="138" t="s">
        <v>51</v>
      </c>
      <c r="EA193" s="139" t="s">
        <v>30</v>
      </c>
      <c r="EB193" s="140" t="s">
        <v>59</v>
      </c>
      <c r="EC193" s="140" t="s">
        <v>56</v>
      </c>
      <c r="ED193" s="141" t="s">
        <v>31</v>
      </c>
      <c r="EE193" s="142" t="s">
        <v>57</v>
      </c>
      <c r="EF193" s="142" t="s">
        <v>58</v>
      </c>
      <c r="EG193" s="142" t="s">
        <v>54</v>
      </c>
      <c r="EH193" s="266" t="s">
        <v>60</v>
      </c>
      <c r="EI193" s="259" t="s">
        <v>53</v>
      </c>
      <c r="EJ193" s="138" t="s">
        <v>51</v>
      </c>
      <c r="EK193" s="139" t="s">
        <v>30</v>
      </c>
      <c r="EL193" s="140" t="s">
        <v>59</v>
      </c>
      <c r="EM193" s="140" t="s">
        <v>56</v>
      </c>
      <c r="EN193" s="141" t="s">
        <v>31</v>
      </c>
      <c r="EO193" s="142" t="s">
        <v>57</v>
      </c>
      <c r="EP193" s="142" t="s">
        <v>58</v>
      </c>
      <c r="EQ193" s="142" t="s">
        <v>54</v>
      </c>
      <c r="ER193" s="251" t="s">
        <v>60</v>
      </c>
    </row>
    <row r="194" spans="1:148">
      <c r="A194" s="422">
        <v>2025</v>
      </c>
      <c r="B194" s="135" t="s">
        <v>13</v>
      </c>
      <c r="C194" s="143">
        <v>1370182.3140000773</v>
      </c>
      <c r="D194" s="144">
        <v>1275933.2760000958</v>
      </c>
      <c r="E194" s="145">
        <v>87323.760999999446</v>
      </c>
      <c r="F194" s="146">
        <v>55770.943999999618</v>
      </c>
      <c r="G194" s="147">
        <v>55770.943999999618</v>
      </c>
      <c r="H194" s="147">
        <v>0</v>
      </c>
      <c r="I194" s="148">
        <v>31553.063000000486</v>
      </c>
      <c r="J194" s="149">
        <v>31551.354000000483</v>
      </c>
      <c r="K194" s="149">
        <v>1.7079999999999997</v>
      </c>
      <c r="L194" s="149">
        <v>0</v>
      </c>
      <c r="M194" s="267">
        <v>326.17799999999914</v>
      </c>
      <c r="N194" s="260">
        <f t="shared" ref="N194:N210" si="537">IF(AND(ISNUMBER($C194),ISNUMBER(D194)),IF($C194=0,0,D194/$C194),"")</f>
        <v>0.93121423548021642</v>
      </c>
      <c r="O194" s="185">
        <f t="shared" ref="O194:O210" si="538">IF(AND(ISNUMBER($C194),ISNUMBER(E194)),IF($C194=0,0,E194/$C194),"")</f>
        <v>6.373149040660768E-2</v>
      </c>
      <c r="P194" s="186">
        <f t="shared" ref="P194:P210" si="539">IF(AND(ISNUMBER($C194),ISNUMBER(F194)),IF($C194=0,0,F194/$C194),"")</f>
        <v>4.0703301619171586E-2</v>
      </c>
      <c r="Q194" s="187">
        <f t="shared" ref="Q194:Q210" si="540">IF(AND(ISNUMBER($C194),ISNUMBER(G194)),IF($C194=0,0,G194/$C194),"")</f>
        <v>4.0703301619171586E-2</v>
      </c>
      <c r="R194" s="187">
        <f t="shared" ref="R194:R210" si="541">IF(AND(ISNUMBER($C194),ISNUMBER(H194)),IF($C194=0,0,H194/$C194),"")</f>
        <v>0</v>
      </c>
      <c r="S194" s="188">
        <f t="shared" ref="S194:S210" si="542">IF(AND(ISNUMBER($C194),ISNUMBER(I194)),IF($C194=0,0,I194/$C194),"")</f>
        <v>2.3028368325588171E-2</v>
      </c>
      <c r="T194" s="189">
        <f t="shared" ref="T194:T210" si="543">IF(AND(ISNUMBER($C194),ISNUMBER(J194)),IF($C194=0,0,J194/$C194),"")</f>
        <v>2.3027121046315522E-2</v>
      </c>
      <c r="U194" s="189">
        <f t="shared" ref="U194:U210" si="544">IF(AND(ISNUMBER($C194),ISNUMBER(K194)),IF($C194=0,0,K194/$C194),"")</f>
        <v>1.2465494427626245E-6</v>
      </c>
      <c r="V194" s="189">
        <f t="shared" ref="V194:V210" si="545">IF(AND(ISNUMBER($C194),ISNUMBER(L194)),IF($C194=0,0,L194/$C194),"")</f>
        <v>0</v>
      </c>
      <c r="W194" s="252">
        <f t="shared" ref="W194:W210" si="546">IF(AND(ISNUMBER($C194),ISNUMBER(M194)),IF($C194=0,0,M194/$C194),"")</f>
        <v>2.3805445207343462E-4</v>
      </c>
      <c r="Z194" s="422">
        <v>2025</v>
      </c>
      <c r="AA194" s="135" t="s">
        <v>13</v>
      </c>
      <c r="AB194" s="143">
        <v>1134273.941000052</v>
      </c>
      <c r="AC194" s="144">
        <v>1077207.7280000548</v>
      </c>
      <c r="AD194" s="145">
        <v>51833.29899999941</v>
      </c>
      <c r="AE194" s="146">
        <v>23461.452000000056</v>
      </c>
      <c r="AF194" s="147">
        <v>23461.452000000056</v>
      </c>
      <c r="AG194" s="147">
        <v>0</v>
      </c>
      <c r="AH194" s="148">
        <v>28371.935000000474</v>
      </c>
      <c r="AI194" s="149">
        <v>28371.216000000473</v>
      </c>
      <c r="AJ194" s="149">
        <v>0.72100000000000009</v>
      </c>
      <c r="AK194" s="149">
        <v>0</v>
      </c>
      <c r="AL194" s="267">
        <v>194.82999999999998</v>
      </c>
      <c r="AM194" s="260">
        <f t="shared" ref="AM194:AM210" si="547">IF(AND(ISNUMBER($AB194),ISNUMBER(AC194)),IF($AB194=0,0,AC194/$AB194),"")</f>
        <v>0.94968921445053756</v>
      </c>
      <c r="AN194" s="185">
        <f t="shared" ref="AN194:AN210" si="548">IF(AND(ISNUMBER($AB194),ISNUMBER(AD194)),IF($AB194=0,0,AD194/$AB194),"")</f>
        <v>4.5697337412424106E-2</v>
      </c>
      <c r="AO194" s="186">
        <f t="shared" ref="AO194:AO210" si="549">IF(AND(ISNUMBER($AB194),ISNUMBER(AE194)),IF($AB194=0,0,AE194/$AB194),"")</f>
        <v>2.0684114438276582E-2</v>
      </c>
      <c r="AP194" s="187">
        <f t="shared" ref="AP194:AP210" si="550">IF(AND(ISNUMBER($AB194),ISNUMBER(AF194)),IF($AB194=0,0,AF194/$AB194),"")</f>
        <v>2.0684114438276582E-2</v>
      </c>
      <c r="AQ194" s="187">
        <f t="shared" ref="AQ194:AQ210" si="551">IF(AND(ISNUMBER($AB194),ISNUMBER(AG194)),IF($AB194=0,0,AG194/$AB194),"")</f>
        <v>0</v>
      </c>
      <c r="AR194" s="188">
        <f t="shared" ref="AR194:AR210" si="552">IF(AND(ISNUMBER($AB194),ISNUMBER(AH194)),IF($AB194=0,0,AH194/$AB194),"")</f>
        <v>2.5013300556817757E-2</v>
      </c>
      <c r="AS194" s="189">
        <f t="shared" ref="AS194:AS210" si="553">IF(AND(ISNUMBER($AB194),ISNUMBER(AI194)),IF($AB194=0,0,AI194/$AB194),"")</f>
        <v>2.501266667114516E-2</v>
      </c>
      <c r="AT194" s="189">
        <f t="shared" ref="AT194:AT210" si="554">IF(AND(ISNUMBER($AB194),ISNUMBER(AJ194)),IF($AB194=0,0,AJ194/$AB194),"")</f>
        <v>6.3564891507982458E-7</v>
      </c>
      <c r="AU194" s="189">
        <f t="shared" ref="AU194:AU210" si="555">IF(AND(ISNUMBER($AB194),ISNUMBER(AK194)),IF($AB194=0,0,AK194/$AB194),"")</f>
        <v>0</v>
      </c>
      <c r="AV194" s="252">
        <f t="shared" ref="AV194:AV210" si="556">IF(AND(ISNUMBER($AB194),ISNUMBER(AL194)),IF($AB194=0,0,AL194/$AB194),"")</f>
        <v>1.7176626647018336E-4</v>
      </c>
      <c r="AY194" s="422">
        <v>2025</v>
      </c>
      <c r="AZ194" s="135" t="s">
        <v>13</v>
      </c>
      <c r="BA194" s="143">
        <v>235908.37299999886</v>
      </c>
      <c r="BB194" s="144">
        <v>198725.54799999989</v>
      </c>
      <c r="BC194" s="145">
        <v>35490.462000000029</v>
      </c>
      <c r="BD194" s="146">
        <v>32309.491999999991</v>
      </c>
      <c r="BE194" s="147">
        <v>32309.491999999991</v>
      </c>
      <c r="BF194" s="147">
        <v>0</v>
      </c>
      <c r="BG194" s="148">
        <v>3181.1279999999979</v>
      </c>
      <c r="BH194" s="149">
        <v>3180.1379999999976</v>
      </c>
      <c r="BI194" s="149">
        <v>0.9870000000000001</v>
      </c>
      <c r="BJ194" s="149">
        <v>0</v>
      </c>
      <c r="BK194" s="267">
        <v>131.34799999999998</v>
      </c>
      <c r="BL194" s="260">
        <f t="shared" ref="BL194:BL210" si="557">IF(AND(ISNUMBER($BA194),ISNUMBER(BB194)),IF($BA194=0,0,BB194/$BA194),"")</f>
        <v>0.84238446254724864</v>
      </c>
      <c r="BM194" s="185">
        <f t="shared" ref="BM194:BM210" si="558">IF(AND(ISNUMBER($BA194),ISNUMBER(BC194)),IF($BA194=0,0,BC194/$BA194),"")</f>
        <v>0.15044172255810606</v>
      </c>
      <c r="BN194" s="186">
        <f t="shared" ref="BN194:BN210" si="559">IF(AND(ISNUMBER($BA194),ISNUMBER(BD194)),IF($BA194=0,0,BD194/$BA194),"")</f>
        <v>0.13695780098487706</v>
      </c>
      <c r="BO194" s="187">
        <f t="shared" ref="BO194:BO210" si="560">IF(AND(ISNUMBER($BA194),ISNUMBER(BE194)),IF($BA194=0,0,BE194/$BA194),"")</f>
        <v>0.13695780098487706</v>
      </c>
      <c r="BP194" s="187">
        <f t="shared" ref="BP194:BP210" si="561">IF(AND(ISNUMBER($BA194),ISNUMBER(BF194)),IF($BA194=0,0,BF194/$BA194),"")</f>
        <v>0</v>
      </c>
      <c r="BQ194" s="188">
        <f t="shared" ref="BQ194:BQ210" si="562">IF(AND(ISNUMBER($BA194),ISNUMBER(BG194)),IF($BA194=0,0,BG194/$BA194),"")</f>
        <v>1.3484591324785295E-2</v>
      </c>
      <c r="BR194" s="189">
        <f t="shared" ref="BR194:BR210" si="563">IF(AND(ISNUMBER($BA194),ISNUMBER(BH194)),IF($BA194=0,0,BH194/$BA194),"")</f>
        <v>1.3480394780222629E-2</v>
      </c>
      <c r="BS194" s="189">
        <f t="shared" ref="BS194:BS210" si="564">IF(AND(ISNUMBER($BA194),ISNUMBER(BI194)),IF($BA194=0,0,BI194/$BA194),"")</f>
        <v>4.1838277609587214E-6</v>
      </c>
      <c r="BT194" s="189">
        <f t="shared" ref="BT194:BT210" si="565">IF(AND(ISNUMBER($BA194),ISNUMBER(BJ194)),IF($BA194=0,0,BJ194/$BA194),"")</f>
        <v>0</v>
      </c>
      <c r="BU194" s="252">
        <f t="shared" ref="BU194:BU210" si="566">IF(AND(ISNUMBER($BA194),ISNUMBER(BK194)),IF($BA194=0,0,BK194/$BA194),"")</f>
        <v>5.567754901179392E-4</v>
      </c>
      <c r="BX194" s="422">
        <v>2025</v>
      </c>
      <c r="BY194" s="135" t="s">
        <v>13</v>
      </c>
      <c r="BZ194" s="143">
        <v>33756.1420000012</v>
      </c>
      <c r="CA194" s="144">
        <v>31607.516000001418</v>
      </c>
      <c r="CB194" s="145">
        <v>1440.2419999999991</v>
      </c>
      <c r="CC194" s="146">
        <v>909.93500000000131</v>
      </c>
      <c r="CD194" s="147">
        <v>909.93500000000131</v>
      </c>
      <c r="CE194" s="147">
        <v>0</v>
      </c>
      <c r="CF194" s="148">
        <v>530.33799999999701</v>
      </c>
      <c r="CG194" s="149">
        <v>530.32499999999698</v>
      </c>
      <c r="CH194" s="149">
        <v>1.2E-2</v>
      </c>
      <c r="CI194" s="149">
        <v>0</v>
      </c>
      <c r="CJ194" s="267">
        <v>4.9580000000000011</v>
      </c>
      <c r="CK194" s="260">
        <f t="shared" ref="CK194:CK210" si="567">IF(AND(ISNUMBER($BZ194),ISNUMBER(CA194)),IF($BZ194=0,0,CA194/$BZ194),"")</f>
        <v>0.93634859102086654</v>
      </c>
      <c r="CL194" s="185">
        <f t="shared" ref="CL194:CL210" si="568">IF(AND(ISNUMBER($BZ194),ISNUMBER(CB194)),IF($BZ194=0,0,CB194/$BZ194),"")</f>
        <v>4.2666072443940654E-2</v>
      </c>
      <c r="CM194" s="186">
        <f t="shared" ref="CM194:CM210" si="569">IF(AND(ISNUMBER($BZ194),ISNUMBER(CC194)),IF($BZ194=0,0,CC194/$BZ194),"")</f>
        <v>2.6956131420467686E-2</v>
      </c>
      <c r="CN194" s="187">
        <f t="shared" ref="CN194:CN210" si="570">IF(AND(ISNUMBER($BZ194),ISNUMBER(CD194)),IF($BZ194=0,0,CD194/$BZ194),"")</f>
        <v>2.6956131420467686E-2</v>
      </c>
      <c r="CO194" s="187">
        <f t="shared" ref="CO194:CO210" si="571">IF(AND(ISNUMBER($BZ194),ISNUMBER(CE194)),IF($BZ194=0,0,CE194/$BZ194),"")</f>
        <v>0</v>
      </c>
      <c r="CP194" s="188">
        <f t="shared" ref="CP194:CP210" si="572">IF(AND(ISNUMBER($BZ194),ISNUMBER(CF194)),IF($BZ194=0,0,CF194/$BZ194),"")</f>
        <v>1.5710859374865119E-2</v>
      </c>
      <c r="CQ194" s="189">
        <f t="shared" ref="CQ194:CQ210" si="573">IF(AND(ISNUMBER($BZ194),ISNUMBER(CG194)),IF($BZ194=0,0,CG194/$BZ194),"")</f>
        <v>1.5710474259765173E-2</v>
      </c>
      <c r="CR194" s="189">
        <f t="shared" ref="CR194:CR210" si="574">IF(AND(ISNUMBER($BZ194),ISNUMBER(CH194)),IF($BZ194=0,0,CH194/$BZ194),"")</f>
        <v>3.5549086148528388E-7</v>
      </c>
      <c r="CS194" s="189">
        <f t="shared" ref="CS194:CS210" si="575">IF(AND(ISNUMBER($BZ194),ISNUMBER(CI194)),IF($BZ194=0,0,CI194/$BZ194),"")</f>
        <v>0</v>
      </c>
      <c r="CT194" s="252">
        <f t="shared" ref="CT194:CT210" si="576">IF(AND(ISNUMBER($BZ194),ISNUMBER(CJ194)),IF($BZ194=0,0,CJ194/$BZ194),"")</f>
        <v>1.4687697427033649E-4</v>
      </c>
      <c r="CW194" s="407">
        <v>2025</v>
      </c>
      <c r="CX194" s="135" t="s">
        <v>13</v>
      </c>
      <c r="CY194" s="143">
        <v>30251.703000001497</v>
      </c>
      <c r="CZ194" s="144">
        <v>29140.521000001329</v>
      </c>
      <c r="DA194" s="145">
        <v>1061.1079999999972</v>
      </c>
      <c r="DB194" s="146">
        <v>588.55199999999979</v>
      </c>
      <c r="DC194" s="147">
        <v>588.55199999999979</v>
      </c>
      <c r="DD194" s="147">
        <v>0</v>
      </c>
      <c r="DE194" s="148">
        <v>472.55499999999813</v>
      </c>
      <c r="DF194" s="149">
        <v>472.55499999999813</v>
      </c>
      <c r="DG194" s="149">
        <v>0</v>
      </c>
      <c r="DH194" s="149">
        <v>0</v>
      </c>
      <c r="DI194" s="267">
        <v>4.9580000000000011</v>
      </c>
      <c r="DJ194" s="260">
        <f t="shared" ref="DJ194:DJ210" si="577">IF(AND(ISNUMBER($CY194),ISNUMBER(CZ194)),IF($CY194=0,0,CZ194/$CY194),"")</f>
        <v>0.96326877862049243</v>
      </c>
      <c r="DK194" s="185">
        <f t="shared" ref="DK194:DK210" si="578">IF(AND(ISNUMBER($CY194),ISNUMBER(DA194)),IF($CY194=0,0,DA194/$CY194),"")</f>
        <v>3.5075975722753353E-2</v>
      </c>
      <c r="DL194" s="186">
        <f t="shared" ref="DL194:DL210" si="579">IF(AND(ISNUMBER($CY194),ISNUMBER(DB194)),IF($CY194=0,0,DB194/$CY194),"")</f>
        <v>1.9455169185019789E-2</v>
      </c>
      <c r="DM194" s="187">
        <f t="shared" ref="DM194:DM210" si="580">IF(AND(ISNUMBER($CY194),ISNUMBER(DC194)),IF($CY194=0,0,DC194/$CY194),"")</f>
        <v>1.9455169185019789E-2</v>
      </c>
      <c r="DN194" s="187">
        <f t="shared" ref="DN194:DN210" si="581">IF(AND(ISNUMBER($CY194),ISNUMBER(DD194)),IF($CY194=0,0,DD194/$CY194),"")</f>
        <v>0</v>
      </c>
      <c r="DO194" s="188">
        <f t="shared" ref="DO194:DO210" si="582">IF(AND(ISNUMBER($CY194),ISNUMBER(DE194)),IF($CY194=0,0,DE194/$CY194),"")</f>
        <v>1.5620773481743316E-2</v>
      </c>
      <c r="DP194" s="189">
        <f t="shared" ref="DP194:DP210" si="583">IF(AND(ISNUMBER($CY194),ISNUMBER(DF194)),IF($CY194=0,0,DF194/$CY194),"")</f>
        <v>1.5620773481743316E-2</v>
      </c>
      <c r="DQ194" s="189">
        <f t="shared" ref="DQ194:DQ210" si="584">IF(AND(ISNUMBER($CY194),ISNUMBER(DG194)),IF($CY194=0,0,DG194/$CY194),"")</f>
        <v>0</v>
      </c>
      <c r="DR194" s="189">
        <f t="shared" ref="DR194:DR210" si="585">IF(AND(ISNUMBER($CY194),ISNUMBER(DH194)),IF($CY194=0,0,DH194/$CY194),"")</f>
        <v>0</v>
      </c>
      <c r="DS194" s="252">
        <f t="shared" ref="DS194:DS210" si="586">IF(AND(ISNUMBER($CY194),ISNUMBER(DI194)),IF($CY194=0,0,DI194/$CY194),"")</f>
        <v>1.638915997555495E-4</v>
      </c>
      <c r="DV194" s="407">
        <v>2025</v>
      </c>
      <c r="DW194" s="135" t="s">
        <v>13</v>
      </c>
      <c r="DX194" s="143">
        <v>3504.4389999999976</v>
      </c>
      <c r="DY194" s="144">
        <v>2466.9949999999935</v>
      </c>
      <c r="DZ194" s="145">
        <v>379.13399999999933</v>
      </c>
      <c r="EA194" s="146">
        <v>321.38299999999833</v>
      </c>
      <c r="EB194" s="147">
        <v>321.38299999999833</v>
      </c>
      <c r="EC194" s="147">
        <v>0</v>
      </c>
      <c r="ED194" s="148">
        <v>57.782999999999888</v>
      </c>
      <c r="EE194" s="149">
        <v>57.769999999999889</v>
      </c>
      <c r="EF194" s="149">
        <v>1.2E-2</v>
      </c>
      <c r="EG194" s="149">
        <v>0</v>
      </c>
      <c r="EH194" s="267">
        <v>0</v>
      </c>
      <c r="EI194" s="260">
        <f t="shared" ref="EI194:EI210" si="587">IF(AND(ISNUMBER($DX194),ISNUMBER(DY194)),IF($DX194=0,0,DY194/$DX194),"")</f>
        <v>0.70396288821120734</v>
      </c>
      <c r="EJ194" s="185">
        <f t="shared" ref="EJ194:EJ210" si="588">IF(AND(ISNUMBER($DX194),ISNUMBER(DZ194)),IF($DX194=0,0,DZ194/$DX194),"")</f>
        <v>0.10818678824199811</v>
      </c>
      <c r="EK194" s="186">
        <f t="shared" ref="EK194:EK210" si="589">IF(AND(ISNUMBER($DX194),ISNUMBER(EA194)),IF($DX194=0,0,EA194/$DX194),"")</f>
        <v>9.1707403096472379E-2</v>
      </c>
      <c r="EL194" s="187">
        <f t="shared" ref="EL194:EL210" si="590">IF(AND(ISNUMBER($DX194),ISNUMBER(EB194)),IF($DX194=0,0,EB194/$DX194),"")</f>
        <v>9.1707403096472379E-2</v>
      </c>
      <c r="EM194" s="187">
        <f t="shared" ref="EM194:EM210" si="591">IF(AND(ISNUMBER($DX194),ISNUMBER(EC194)),IF($DX194=0,0,EC194/$DX194),"")</f>
        <v>0</v>
      </c>
      <c r="EN194" s="188">
        <f t="shared" ref="EN194:EN210" si="592">IF(AND(ISNUMBER($DX194),ISNUMBER(ED194)),IF($DX194=0,0,ED194/$DX194),"")</f>
        <v>1.6488516421601269E-2</v>
      </c>
      <c r="EO194" s="189">
        <f t="shared" ref="EO194:EO210" si="593">IF(AND(ISNUMBER($DX194),ISNUMBER(EE194)),IF($DX194=0,0,EE194/$DX194),"")</f>
        <v>1.6484806840695452E-2</v>
      </c>
      <c r="EP194" s="189">
        <f t="shared" ref="EP194:EP210" si="594">IF(AND(ISNUMBER($DX194),ISNUMBER(EF194)),IF($DX194=0,0,EF194/$DX194),"")</f>
        <v>3.4242285284463528E-6</v>
      </c>
      <c r="EQ194" s="189">
        <f t="shared" ref="EQ194:EQ210" si="595">IF(AND(ISNUMBER($DX194),ISNUMBER(EG194)),IF($DX194=0,0,EG194/$DX194),"")</f>
        <v>0</v>
      </c>
      <c r="ER194" s="252">
        <f t="shared" ref="ER194:ER210" si="596">IF(AND(ISNUMBER($DX194),ISNUMBER(EH194)),IF($DX194=0,0,EH194/$DX194),"")</f>
        <v>0</v>
      </c>
    </row>
    <row r="195" spans="1:148">
      <c r="A195" s="423"/>
      <c r="B195" s="131" t="s">
        <v>14</v>
      </c>
      <c r="C195" s="150">
        <v>1854487.4209998918</v>
      </c>
      <c r="D195" s="151">
        <v>1687585.3309998794</v>
      </c>
      <c r="E195" s="152">
        <v>154924.44199999864</v>
      </c>
      <c r="F195" s="153">
        <v>99534.316999999879</v>
      </c>
      <c r="G195" s="154">
        <v>99534.316999999879</v>
      </c>
      <c r="H195" s="154">
        <v>0</v>
      </c>
      <c r="I195" s="155">
        <v>55390.561999999634</v>
      </c>
      <c r="J195" s="156">
        <v>49650.947999999858</v>
      </c>
      <c r="K195" s="156">
        <v>0</v>
      </c>
      <c r="L195" s="156">
        <v>5739.7480000000023</v>
      </c>
      <c r="M195" s="268">
        <v>1658.5090000000027</v>
      </c>
      <c r="N195" s="261">
        <f t="shared" si="537"/>
        <v>0.9100009586961646</v>
      </c>
      <c r="O195" s="190">
        <f t="shared" si="538"/>
        <v>8.354030350686735E-2</v>
      </c>
      <c r="P195" s="191">
        <f t="shared" si="539"/>
        <v>5.3672144589869228E-2</v>
      </c>
      <c r="Q195" s="192">
        <f t="shared" si="540"/>
        <v>5.3672144589869228E-2</v>
      </c>
      <c r="R195" s="192">
        <f t="shared" si="541"/>
        <v>0</v>
      </c>
      <c r="S195" s="193">
        <f t="shared" si="542"/>
        <v>2.9868394561627425E-2</v>
      </c>
      <c r="T195" s="194">
        <f t="shared" si="543"/>
        <v>2.6773407809490207E-2</v>
      </c>
      <c r="U195" s="194">
        <f t="shared" si="544"/>
        <v>0</v>
      </c>
      <c r="V195" s="194">
        <f t="shared" si="545"/>
        <v>3.0950590093004127E-3</v>
      </c>
      <c r="W195" s="253">
        <f t="shared" si="546"/>
        <v>8.9432205428806712E-4</v>
      </c>
      <c r="Z195" s="423"/>
      <c r="AA195" s="131" t="s">
        <v>14</v>
      </c>
      <c r="AB195" s="150">
        <v>1507459.784999924</v>
      </c>
      <c r="AC195" s="151">
        <v>1411327.9689999435</v>
      </c>
      <c r="AD195" s="152">
        <v>88282.618000000191</v>
      </c>
      <c r="AE195" s="153">
        <v>42705.886999999813</v>
      </c>
      <c r="AF195" s="154">
        <v>42705.886999999813</v>
      </c>
      <c r="AG195" s="154">
        <v>0</v>
      </c>
      <c r="AH195" s="155">
        <v>45576.895999999462</v>
      </c>
      <c r="AI195" s="156">
        <v>40791.165999999976</v>
      </c>
      <c r="AJ195" s="156">
        <v>0</v>
      </c>
      <c r="AK195" s="156">
        <v>4785.7940000000081</v>
      </c>
      <c r="AL195" s="268">
        <v>132.29900000000001</v>
      </c>
      <c r="AM195" s="261">
        <f t="shared" si="547"/>
        <v>0.93622926664011441</v>
      </c>
      <c r="AN195" s="190">
        <f t="shared" si="548"/>
        <v>5.8563829614867398E-2</v>
      </c>
      <c r="AO195" s="191">
        <f t="shared" si="549"/>
        <v>2.8329702340949656E-2</v>
      </c>
      <c r="AP195" s="192">
        <f t="shared" si="550"/>
        <v>2.8329702340949656E-2</v>
      </c>
      <c r="AQ195" s="192">
        <f t="shared" si="551"/>
        <v>0</v>
      </c>
      <c r="AR195" s="193">
        <f t="shared" si="552"/>
        <v>3.0234236729573361E-2</v>
      </c>
      <c r="AS195" s="194">
        <f t="shared" si="553"/>
        <v>2.7059538440690166E-2</v>
      </c>
      <c r="AT195" s="194">
        <f t="shared" si="554"/>
        <v>0</v>
      </c>
      <c r="AU195" s="194">
        <f t="shared" si="555"/>
        <v>3.1747407444108031E-3</v>
      </c>
      <c r="AV195" s="253">
        <f t="shared" si="556"/>
        <v>8.7762871896451066E-5</v>
      </c>
      <c r="AY195" s="423"/>
      <c r="AZ195" s="131" t="s">
        <v>14</v>
      </c>
      <c r="BA195" s="150">
        <v>347027.63600000186</v>
      </c>
      <c r="BB195" s="151">
        <v>276257.36199999717</v>
      </c>
      <c r="BC195" s="152">
        <v>66641.823999999877</v>
      </c>
      <c r="BD195" s="153">
        <v>56828.429999999855</v>
      </c>
      <c r="BE195" s="154">
        <v>56828.429999999855</v>
      </c>
      <c r="BF195" s="154">
        <v>0</v>
      </c>
      <c r="BG195" s="155">
        <v>9813.6659999999647</v>
      </c>
      <c r="BH195" s="156">
        <v>8859.7819999999774</v>
      </c>
      <c r="BI195" s="156">
        <v>0</v>
      </c>
      <c r="BJ195" s="156">
        <v>953.95399999999927</v>
      </c>
      <c r="BK195" s="268">
        <v>1526.2100000000023</v>
      </c>
      <c r="BL195" s="261">
        <f t="shared" si="557"/>
        <v>0.79606732531237279</v>
      </c>
      <c r="BM195" s="190">
        <f t="shared" si="558"/>
        <v>0.19203607173233753</v>
      </c>
      <c r="BN195" s="191">
        <f t="shared" si="559"/>
        <v>0.16375764954926975</v>
      </c>
      <c r="BO195" s="192">
        <f t="shared" si="560"/>
        <v>0.16375764954926975</v>
      </c>
      <c r="BP195" s="192">
        <f t="shared" si="561"/>
        <v>0</v>
      </c>
      <c r="BQ195" s="193">
        <f t="shared" si="562"/>
        <v>2.8279205982315231E-2</v>
      </c>
      <c r="BR195" s="194">
        <f t="shared" si="563"/>
        <v>2.553047965321105E-2</v>
      </c>
      <c r="BS195" s="194">
        <f t="shared" si="564"/>
        <v>0</v>
      </c>
      <c r="BT195" s="194">
        <f t="shared" si="565"/>
        <v>2.748928042145883E-3</v>
      </c>
      <c r="BU195" s="253">
        <f t="shared" si="566"/>
        <v>4.3979494474612798E-3</v>
      </c>
      <c r="BX195" s="423"/>
      <c r="BY195" s="131" t="s">
        <v>14</v>
      </c>
      <c r="BZ195" s="150">
        <v>49088.090000000593</v>
      </c>
      <c r="CA195" s="151">
        <v>42901.903000001097</v>
      </c>
      <c r="CB195" s="152">
        <v>4868.1370000000043</v>
      </c>
      <c r="CC195" s="153">
        <v>1615.0630000000001</v>
      </c>
      <c r="CD195" s="154">
        <v>1615.0630000000001</v>
      </c>
      <c r="CE195" s="154">
        <v>0</v>
      </c>
      <c r="CF195" s="155">
        <v>3253.0920000000051</v>
      </c>
      <c r="CG195" s="156">
        <v>3102.184000000002</v>
      </c>
      <c r="CH195" s="156">
        <v>0</v>
      </c>
      <c r="CI195" s="156">
        <v>150.90599999999986</v>
      </c>
      <c r="CJ195" s="268">
        <v>10.062999999999999</v>
      </c>
      <c r="CK195" s="261">
        <f t="shared" si="567"/>
        <v>0.87397784269057077</v>
      </c>
      <c r="CL195" s="190">
        <f t="shared" si="568"/>
        <v>9.9171448715970528E-2</v>
      </c>
      <c r="CM195" s="191">
        <f t="shared" si="569"/>
        <v>3.290132087029625E-2</v>
      </c>
      <c r="CN195" s="192">
        <f t="shared" si="570"/>
        <v>3.290132087029625E-2</v>
      </c>
      <c r="CO195" s="192">
        <f t="shared" si="571"/>
        <v>0</v>
      </c>
      <c r="CP195" s="193">
        <f t="shared" si="572"/>
        <v>6.6270494533398339E-2</v>
      </c>
      <c r="CQ195" s="194">
        <f t="shared" si="573"/>
        <v>6.3196266141134536E-2</v>
      </c>
      <c r="CR195" s="194">
        <f t="shared" si="574"/>
        <v>0</v>
      </c>
      <c r="CS195" s="194">
        <f t="shared" si="575"/>
        <v>3.0741876491832956E-3</v>
      </c>
      <c r="CT195" s="253">
        <f t="shared" si="576"/>
        <v>2.0499880928347136E-4</v>
      </c>
      <c r="CW195" s="408"/>
      <c r="CX195" s="131" t="s">
        <v>14</v>
      </c>
      <c r="CY195" s="150">
        <v>43668.206000001068</v>
      </c>
      <c r="CZ195" s="151">
        <v>39352.406000000672</v>
      </c>
      <c r="DA195" s="152">
        <v>4091.1970000000183</v>
      </c>
      <c r="DB195" s="153">
        <v>1046.1350000000002</v>
      </c>
      <c r="DC195" s="154">
        <v>1046.1350000000002</v>
      </c>
      <c r="DD195" s="154">
        <v>0</v>
      </c>
      <c r="DE195" s="155">
        <v>3045.0610000000074</v>
      </c>
      <c r="DF195" s="156">
        <v>2894.1990000000042</v>
      </c>
      <c r="DG195" s="156">
        <v>0</v>
      </c>
      <c r="DH195" s="156">
        <v>150.85999999999987</v>
      </c>
      <c r="DI195" s="268">
        <v>3.5409999999999999</v>
      </c>
      <c r="DJ195" s="261">
        <f t="shared" si="577"/>
        <v>0.90116836949976165</v>
      </c>
      <c r="DK195" s="190">
        <f t="shared" si="578"/>
        <v>9.3688231662182736E-2</v>
      </c>
      <c r="DL195" s="191">
        <f t="shared" si="579"/>
        <v>2.395644556591069E-2</v>
      </c>
      <c r="DM195" s="192">
        <f t="shared" si="580"/>
        <v>2.395644556591069E-2</v>
      </c>
      <c r="DN195" s="192">
        <f t="shared" si="581"/>
        <v>0</v>
      </c>
      <c r="DO195" s="193">
        <f t="shared" si="582"/>
        <v>6.9731763196315716E-2</v>
      </c>
      <c r="DP195" s="194">
        <f t="shared" si="583"/>
        <v>6.627703002042111E-2</v>
      </c>
      <c r="DQ195" s="194">
        <f t="shared" si="584"/>
        <v>0</v>
      </c>
      <c r="DR195" s="194">
        <f t="shared" si="585"/>
        <v>3.4546873759823378E-3</v>
      </c>
      <c r="DS195" s="253">
        <f t="shared" si="586"/>
        <v>8.1088744520439271E-5</v>
      </c>
      <c r="DV195" s="408"/>
      <c r="DW195" s="131" t="s">
        <v>14</v>
      </c>
      <c r="DX195" s="150">
        <v>5419.8840000000582</v>
      </c>
      <c r="DY195" s="151">
        <v>3549.4970000000039</v>
      </c>
      <c r="DZ195" s="152">
        <v>776.94000000000256</v>
      </c>
      <c r="EA195" s="153">
        <v>568.92799999999954</v>
      </c>
      <c r="EB195" s="154">
        <v>568.92799999999954</v>
      </c>
      <c r="EC195" s="154">
        <v>0</v>
      </c>
      <c r="ED195" s="155">
        <v>208.03100000000023</v>
      </c>
      <c r="EE195" s="156">
        <v>207.98500000000027</v>
      </c>
      <c r="EF195" s="156">
        <v>0</v>
      </c>
      <c r="EG195" s="156">
        <v>4.5999999999999999E-2</v>
      </c>
      <c r="EH195" s="268">
        <v>6.5220000000000011</v>
      </c>
      <c r="EI195" s="261">
        <f t="shared" si="587"/>
        <v>0.6549027617565184</v>
      </c>
      <c r="EJ195" s="190">
        <f t="shared" si="588"/>
        <v>0.14334993147454708</v>
      </c>
      <c r="EK195" s="191">
        <f t="shared" si="589"/>
        <v>0.10497051228402553</v>
      </c>
      <c r="EL195" s="192">
        <f t="shared" si="590"/>
        <v>0.10497051228402553</v>
      </c>
      <c r="EM195" s="192">
        <f t="shared" si="591"/>
        <v>0</v>
      </c>
      <c r="EN195" s="193">
        <f t="shared" si="592"/>
        <v>3.8382924800604221E-2</v>
      </c>
      <c r="EO195" s="194">
        <f t="shared" si="593"/>
        <v>3.8374437534087084E-2</v>
      </c>
      <c r="EP195" s="194">
        <f t="shared" si="594"/>
        <v>0</v>
      </c>
      <c r="EQ195" s="194">
        <f t="shared" si="595"/>
        <v>8.4872665171430804E-6</v>
      </c>
      <c r="ER195" s="253">
        <f t="shared" si="596"/>
        <v>1.2033467874958082E-3</v>
      </c>
    </row>
    <row r="196" spans="1:148">
      <c r="A196" s="423"/>
      <c r="B196" s="132" t="s">
        <v>15</v>
      </c>
      <c r="C196" s="157"/>
      <c r="D196" s="158"/>
      <c r="E196" s="159"/>
      <c r="F196" s="160"/>
      <c r="G196" s="161"/>
      <c r="H196" s="161"/>
      <c r="I196" s="162"/>
      <c r="J196" s="163"/>
      <c r="K196" s="163"/>
      <c r="L196" s="163"/>
      <c r="M196" s="269"/>
      <c r="N196" s="262" t="str">
        <f t="shared" si="537"/>
        <v/>
      </c>
      <c r="O196" s="195" t="str">
        <f t="shared" si="538"/>
        <v/>
      </c>
      <c r="P196" s="196" t="str">
        <f t="shared" si="539"/>
        <v/>
      </c>
      <c r="Q196" s="197" t="str">
        <f t="shared" si="540"/>
        <v/>
      </c>
      <c r="R196" s="197" t="str">
        <f t="shared" si="541"/>
        <v/>
      </c>
      <c r="S196" s="198" t="str">
        <f t="shared" si="542"/>
        <v/>
      </c>
      <c r="T196" s="199" t="str">
        <f t="shared" si="543"/>
        <v/>
      </c>
      <c r="U196" s="199" t="str">
        <f t="shared" si="544"/>
        <v/>
      </c>
      <c r="V196" s="199" t="str">
        <f t="shared" si="545"/>
        <v/>
      </c>
      <c r="W196" s="254" t="str">
        <f t="shared" si="546"/>
        <v/>
      </c>
      <c r="Z196" s="423"/>
      <c r="AA196" s="132" t="s">
        <v>15</v>
      </c>
      <c r="AB196" s="157"/>
      <c r="AC196" s="158"/>
      <c r="AD196" s="159"/>
      <c r="AE196" s="160"/>
      <c r="AF196" s="161"/>
      <c r="AG196" s="161"/>
      <c r="AH196" s="162"/>
      <c r="AI196" s="163"/>
      <c r="AJ196" s="163"/>
      <c r="AK196" s="163"/>
      <c r="AL196" s="269"/>
      <c r="AM196" s="262" t="str">
        <f t="shared" si="547"/>
        <v/>
      </c>
      <c r="AN196" s="195" t="str">
        <f t="shared" si="548"/>
        <v/>
      </c>
      <c r="AO196" s="196" t="str">
        <f t="shared" si="549"/>
        <v/>
      </c>
      <c r="AP196" s="197" t="str">
        <f t="shared" si="550"/>
        <v/>
      </c>
      <c r="AQ196" s="197" t="str">
        <f t="shared" si="551"/>
        <v/>
      </c>
      <c r="AR196" s="198" t="str">
        <f t="shared" si="552"/>
        <v/>
      </c>
      <c r="AS196" s="199" t="str">
        <f t="shared" si="553"/>
        <v/>
      </c>
      <c r="AT196" s="199" t="str">
        <f t="shared" si="554"/>
        <v/>
      </c>
      <c r="AU196" s="199" t="str">
        <f t="shared" si="555"/>
        <v/>
      </c>
      <c r="AV196" s="254" t="str">
        <f t="shared" si="556"/>
        <v/>
      </c>
      <c r="AY196" s="423"/>
      <c r="AZ196" s="132" t="s">
        <v>15</v>
      </c>
      <c r="BA196" s="157"/>
      <c r="BB196" s="158"/>
      <c r="BC196" s="159"/>
      <c r="BD196" s="160"/>
      <c r="BE196" s="161"/>
      <c r="BF196" s="161"/>
      <c r="BG196" s="162"/>
      <c r="BH196" s="163"/>
      <c r="BI196" s="163"/>
      <c r="BJ196" s="163"/>
      <c r="BK196" s="269"/>
      <c r="BL196" s="262" t="str">
        <f t="shared" si="557"/>
        <v/>
      </c>
      <c r="BM196" s="195" t="str">
        <f t="shared" si="558"/>
        <v/>
      </c>
      <c r="BN196" s="196" t="str">
        <f t="shared" si="559"/>
        <v/>
      </c>
      <c r="BO196" s="197" t="str">
        <f t="shared" si="560"/>
        <v/>
      </c>
      <c r="BP196" s="197" t="str">
        <f t="shared" si="561"/>
        <v/>
      </c>
      <c r="BQ196" s="198" t="str">
        <f t="shared" si="562"/>
        <v/>
      </c>
      <c r="BR196" s="199" t="str">
        <f t="shared" si="563"/>
        <v/>
      </c>
      <c r="BS196" s="199" t="str">
        <f t="shared" si="564"/>
        <v/>
      </c>
      <c r="BT196" s="199" t="str">
        <f t="shared" si="565"/>
        <v/>
      </c>
      <c r="BU196" s="254" t="str">
        <f t="shared" si="566"/>
        <v/>
      </c>
      <c r="BX196" s="423"/>
      <c r="BY196" s="132" t="s">
        <v>15</v>
      </c>
      <c r="BZ196" s="157"/>
      <c r="CA196" s="158"/>
      <c r="CB196" s="159"/>
      <c r="CC196" s="160"/>
      <c r="CD196" s="161"/>
      <c r="CE196" s="161"/>
      <c r="CF196" s="162"/>
      <c r="CG196" s="163"/>
      <c r="CH196" s="163"/>
      <c r="CI196" s="163"/>
      <c r="CJ196" s="269"/>
      <c r="CK196" s="262" t="str">
        <f t="shared" si="567"/>
        <v/>
      </c>
      <c r="CL196" s="195" t="str">
        <f t="shared" si="568"/>
        <v/>
      </c>
      <c r="CM196" s="196" t="str">
        <f t="shared" si="569"/>
        <v/>
      </c>
      <c r="CN196" s="197" t="str">
        <f t="shared" si="570"/>
        <v/>
      </c>
      <c r="CO196" s="197" t="str">
        <f t="shared" si="571"/>
        <v/>
      </c>
      <c r="CP196" s="198" t="str">
        <f t="shared" si="572"/>
        <v/>
      </c>
      <c r="CQ196" s="199" t="str">
        <f t="shared" si="573"/>
        <v/>
      </c>
      <c r="CR196" s="199" t="str">
        <f t="shared" si="574"/>
        <v/>
      </c>
      <c r="CS196" s="199" t="str">
        <f t="shared" si="575"/>
        <v/>
      </c>
      <c r="CT196" s="254" t="str">
        <f t="shared" si="576"/>
        <v/>
      </c>
      <c r="CW196" s="408"/>
      <c r="CX196" s="132" t="s">
        <v>15</v>
      </c>
      <c r="CY196" s="157"/>
      <c r="CZ196" s="158"/>
      <c r="DA196" s="159"/>
      <c r="DB196" s="160"/>
      <c r="DC196" s="161"/>
      <c r="DD196" s="161"/>
      <c r="DE196" s="162"/>
      <c r="DF196" s="163"/>
      <c r="DG196" s="163"/>
      <c r="DH196" s="163"/>
      <c r="DI196" s="269"/>
      <c r="DJ196" s="262" t="str">
        <f t="shared" si="577"/>
        <v/>
      </c>
      <c r="DK196" s="195" t="str">
        <f t="shared" si="578"/>
        <v/>
      </c>
      <c r="DL196" s="196" t="str">
        <f t="shared" si="579"/>
        <v/>
      </c>
      <c r="DM196" s="197" t="str">
        <f t="shared" si="580"/>
        <v/>
      </c>
      <c r="DN196" s="197" t="str">
        <f t="shared" si="581"/>
        <v/>
      </c>
      <c r="DO196" s="198" t="str">
        <f t="shared" si="582"/>
        <v/>
      </c>
      <c r="DP196" s="199" t="str">
        <f t="shared" si="583"/>
        <v/>
      </c>
      <c r="DQ196" s="199" t="str">
        <f t="shared" si="584"/>
        <v/>
      </c>
      <c r="DR196" s="199" t="str">
        <f t="shared" si="585"/>
        <v/>
      </c>
      <c r="DS196" s="254" t="str">
        <f t="shared" si="586"/>
        <v/>
      </c>
      <c r="DV196" s="408"/>
      <c r="DW196" s="132" t="s">
        <v>15</v>
      </c>
      <c r="DX196" s="157"/>
      <c r="DY196" s="158"/>
      <c r="DZ196" s="159"/>
      <c r="EA196" s="160"/>
      <c r="EB196" s="161"/>
      <c r="EC196" s="161"/>
      <c r="ED196" s="162"/>
      <c r="EE196" s="163"/>
      <c r="EF196" s="163"/>
      <c r="EG196" s="163"/>
      <c r="EH196" s="269"/>
      <c r="EI196" s="262" t="str">
        <f t="shared" si="587"/>
        <v/>
      </c>
      <c r="EJ196" s="195" t="str">
        <f t="shared" si="588"/>
        <v/>
      </c>
      <c r="EK196" s="196" t="str">
        <f t="shared" si="589"/>
        <v/>
      </c>
      <c r="EL196" s="197" t="str">
        <f t="shared" si="590"/>
        <v/>
      </c>
      <c r="EM196" s="197" t="str">
        <f t="shared" si="591"/>
        <v/>
      </c>
      <c r="EN196" s="198" t="str">
        <f t="shared" si="592"/>
        <v/>
      </c>
      <c r="EO196" s="199" t="str">
        <f t="shared" si="593"/>
        <v/>
      </c>
      <c r="EP196" s="199" t="str">
        <f t="shared" si="594"/>
        <v/>
      </c>
      <c r="EQ196" s="199" t="str">
        <f t="shared" si="595"/>
        <v/>
      </c>
      <c r="ER196" s="254" t="str">
        <f t="shared" si="596"/>
        <v/>
      </c>
    </row>
    <row r="197" spans="1:148">
      <c r="A197" s="423"/>
      <c r="B197" s="133" t="s">
        <v>16</v>
      </c>
      <c r="C197" s="164">
        <f t="shared" ref="C197:M197" si="597">IF(COUNT(C194:C196)=0,"",SUM(C194:C196))</f>
        <v>3224669.7349999691</v>
      </c>
      <c r="D197" s="165">
        <f t="shared" si="597"/>
        <v>2963518.6069999752</v>
      </c>
      <c r="E197" s="166">
        <f t="shared" si="597"/>
        <v>242248.20299999809</v>
      </c>
      <c r="F197" s="167">
        <f t="shared" si="597"/>
        <v>155305.2609999995</v>
      </c>
      <c r="G197" s="168">
        <f t="shared" si="597"/>
        <v>155305.2609999995</v>
      </c>
      <c r="H197" s="168">
        <f t="shared" si="597"/>
        <v>0</v>
      </c>
      <c r="I197" s="169">
        <f t="shared" si="597"/>
        <v>86943.625000000116</v>
      </c>
      <c r="J197" s="170">
        <f t="shared" si="597"/>
        <v>81202.302000000345</v>
      </c>
      <c r="K197" s="170">
        <f t="shared" si="597"/>
        <v>1.7079999999999997</v>
      </c>
      <c r="L197" s="170">
        <f t="shared" si="597"/>
        <v>5739.7480000000023</v>
      </c>
      <c r="M197" s="270">
        <f t="shared" si="597"/>
        <v>1984.6870000000019</v>
      </c>
      <c r="N197" s="263">
        <f t="shared" si="537"/>
        <v>0.91901461251504057</v>
      </c>
      <c r="O197" s="200">
        <f t="shared" si="538"/>
        <v>7.5123415080521547E-2</v>
      </c>
      <c r="P197" s="201">
        <f t="shared" si="539"/>
        <v>4.8161602198930613E-2</v>
      </c>
      <c r="Q197" s="202">
        <f t="shared" si="540"/>
        <v>4.8161602198930613E-2</v>
      </c>
      <c r="R197" s="202">
        <f t="shared" si="541"/>
        <v>0</v>
      </c>
      <c r="S197" s="203">
        <f t="shared" si="542"/>
        <v>2.6962024686227579E-2</v>
      </c>
      <c r="T197" s="204">
        <f t="shared" si="543"/>
        <v>2.5181587161824844E-2</v>
      </c>
      <c r="U197" s="204">
        <f t="shared" si="544"/>
        <v>5.2966664507117841E-7</v>
      </c>
      <c r="V197" s="204">
        <f t="shared" si="545"/>
        <v>1.7799491022915737E-3</v>
      </c>
      <c r="W197" s="255">
        <f t="shared" si="546"/>
        <v>6.1546985058921733E-4</v>
      </c>
      <c r="Z197" s="423"/>
      <c r="AA197" s="133" t="s">
        <v>16</v>
      </c>
      <c r="AB197" s="164">
        <f t="shared" ref="AB197:AL197" si="598">IF(COUNT(AB194:AB196)=0,"",SUM(AB194:AB196))</f>
        <v>2641733.725999976</v>
      </c>
      <c r="AC197" s="165">
        <f t="shared" si="598"/>
        <v>2488535.6969999983</v>
      </c>
      <c r="AD197" s="166">
        <f t="shared" si="598"/>
        <v>140115.91699999961</v>
      </c>
      <c r="AE197" s="167">
        <f t="shared" si="598"/>
        <v>66167.338999999862</v>
      </c>
      <c r="AF197" s="168">
        <f t="shared" si="598"/>
        <v>66167.338999999862</v>
      </c>
      <c r="AG197" s="168">
        <f t="shared" si="598"/>
        <v>0</v>
      </c>
      <c r="AH197" s="169">
        <f t="shared" si="598"/>
        <v>73948.830999999933</v>
      </c>
      <c r="AI197" s="170">
        <f t="shared" si="598"/>
        <v>69162.382000000449</v>
      </c>
      <c r="AJ197" s="170">
        <f t="shared" si="598"/>
        <v>0.72100000000000009</v>
      </c>
      <c r="AK197" s="170">
        <f t="shared" si="598"/>
        <v>4785.7940000000081</v>
      </c>
      <c r="AL197" s="270">
        <f t="shared" si="598"/>
        <v>327.12900000000002</v>
      </c>
      <c r="AM197" s="263">
        <f t="shared" si="547"/>
        <v>0.9420085273953992</v>
      </c>
      <c r="AN197" s="200">
        <f t="shared" si="548"/>
        <v>5.3039379261042484E-2</v>
      </c>
      <c r="AO197" s="201">
        <f t="shared" si="549"/>
        <v>2.5046937300599259E-2</v>
      </c>
      <c r="AP197" s="202">
        <f t="shared" si="550"/>
        <v>2.5046937300599259E-2</v>
      </c>
      <c r="AQ197" s="202">
        <f t="shared" si="551"/>
        <v>0</v>
      </c>
      <c r="AR197" s="203">
        <f t="shared" si="552"/>
        <v>2.79925377308828E-2</v>
      </c>
      <c r="AS197" s="204">
        <f t="shared" si="553"/>
        <v>2.6180678741124976E-2</v>
      </c>
      <c r="AT197" s="204">
        <f t="shared" si="554"/>
        <v>2.7292682563117896E-7</v>
      </c>
      <c r="AU197" s="204">
        <f t="shared" si="555"/>
        <v>1.8116110465253043E-3</v>
      </c>
      <c r="AV197" s="255">
        <f t="shared" si="556"/>
        <v>1.2383117828280435E-4</v>
      </c>
      <c r="AY197" s="423"/>
      <c r="AZ197" s="133" t="s">
        <v>16</v>
      </c>
      <c r="BA197" s="164">
        <f t="shared" ref="BA197:BK197" si="599">IF(COUNT(BA194:BA196)=0,"",SUM(BA194:BA196))</f>
        <v>582936.00900000078</v>
      </c>
      <c r="BB197" s="165">
        <f t="shared" si="599"/>
        <v>474982.90999999706</v>
      </c>
      <c r="BC197" s="166">
        <f t="shared" si="599"/>
        <v>102132.28599999991</v>
      </c>
      <c r="BD197" s="167">
        <f t="shared" si="599"/>
        <v>89137.921999999846</v>
      </c>
      <c r="BE197" s="168">
        <f t="shared" si="599"/>
        <v>89137.921999999846</v>
      </c>
      <c r="BF197" s="168">
        <f t="shared" si="599"/>
        <v>0</v>
      </c>
      <c r="BG197" s="169">
        <f t="shared" si="599"/>
        <v>12994.793999999962</v>
      </c>
      <c r="BH197" s="170">
        <f t="shared" si="599"/>
        <v>12039.919999999975</v>
      </c>
      <c r="BI197" s="170">
        <f t="shared" si="599"/>
        <v>0.9870000000000001</v>
      </c>
      <c r="BJ197" s="170">
        <f t="shared" si="599"/>
        <v>953.95399999999927</v>
      </c>
      <c r="BK197" s="270">
        <f t="shared" si="599"/>
        <v>1657.5580000000023</v>
      </c>
      <c r="BL197" s="263">
        <f t="shared" si="557"/>
        <v>0.8148114075416405</v>
      </c>
      <c r="BM197" s="200">
        <f t="shared" si="558"/>
        <v>0.17520325459942512</v>
      </c>
      <c r="BN197" s="201">
        <f t="shared" si="559"/>
        <v>0.15291201885591482</v>
      </c>
      <c r="BO197" s="202">
        <f t="shared" si="560"/>
        <v>0.15291201885591482</v>
      </c>
      <c r="BP197" s="202">
        <f t="shared" si="561"/>
        <v>0</v>
      </c>
      <c r="BQ197" s="203">
        <f t="shared" si="562"/>
        <v>2.2291973388797712E-2</v>
      </c>
      <c r="BR197" s="204">
        <f t="shared" si="563"/>
        <v>2.0653930815929332E-2</v>
      </c>
      <c r="BS197" s="204">
        <f t="shared" si="564"/>
        <v>1.6931532531214739E-6</v>
      </c>
      <c r="BT197" s="204">
        <f t="shared" si="565"/>
        <v>1.6364643550438106E-3</v>
      </c>
      <c r="BU197" s="255">
        <f t="shared" si="566"/>
        <v>2.8434647618414666E-3</v>
      </c>
      <c r="BX197" s="423"/>
      <c r="BY197" s="133" t="s">
        <v>16</v>
      </c>
      <c r="BZ197" s="164">
        <f t="shared" ref="BZ197:CJ197" si="600">IF(COUNT(BZ194:BZ196)=0,"",SUM(BZ194:BZ196))</f>
        <v>82844.232000001793</v>
      </c>
      <c r="CA197" s="165">
        <f t="shared" si="600"/>
        <v>74509.419000002512</v>
      </c>
      <c r="CB197" s="166">
        <f t="shared" si="600"/>
        <v>6308.3790000000035</v>
      </c>
      <c r="CC197" s="167">
        <f t="shared" si="600"/>
        <v>2524.9980000000014</v>
      </c>
      <c r="CD197" s="168">
        <f t="shared" si="600"/>
        <v>2524.9980000000014</v>
      </c>
      <c r="CE197" s="168">
        <f t="shared" si="600"/>
        <v>0</v>
      </c>
      <c r="CF197" s="169">
        <f t="shared" si="600"/>
        <v>3783.4300000000021</v>
      </c>
      <c r="CG197" s="170">
        <f t="shared" si="600"/>
        <v>3632.5089999999991</v>
      </c>
      <c r="CH197" s="170">
        <f t="shared" si="600"/>
        <v>1.2E-2</v>
      </c>
      <c r="CI197" s="170">
        <f t="shared" si="600"/>
        <v>150.90599999999986</v>
      </c>
      <c r="CJ197" s="270">
        <f t="shared" si="600"/>
        <v>15.021000000000001</v>
      </c>
      <c r="CK197" s="263">
        <f t="shared" si="567"/>
        <v>0.89939175246383962</v>
      </c>
      <c r="CL197" s="200">
        <f t="shared" si="568"/>
        <v>7.6147473972597954E-2</v>
      </c>
      <c r="CM197" s="201">
        <f t="shared" si="569"/>
        <v>3.0478863030560133E-2</v>
      </c>
      <c r="CN197" s="202">
        <f t="shared" si="570"/>
        <v>3.0478863030560133E-2</v>
      </c>
      <c r="CO197" s="202">
        <f t="shared" si="571"/>
        <v>0</v>
      </c>
      <c r="CP197" s="203">
        <f t="shared" si="572"/>
        <v>4.5669202413511661E-2</v>
      </c>
      <c r="CQ197" s="204">
        <f t="shared" si="573"/>
        <v>4.3847458203244864E-2</v>
      </c>
      <c r="CR197" s="204">
        <f t="shared" si="574"/>
        <v>1.4485015685823174E-7</v>
      </c>
      <c r="CS197" s="204">
        <f t="shared" si="575"/>
        <v>1.8215631475706913E-3</v>
      </c>
      <c r="CT197" s="255">
        <f t="shared" si="576"/>
        <v>1.8131618384729158E-4</v>
      </c>
      <c r="CW197" s="408"/>
      <c r="CX197" s="133" t="s">
        <v>16</v>
      </c>
      <c r="CY197" s="164">
        <f t="shared" ref="CY197:DI197" si="601">IF(COUNT(CY194:CY196)=0,"",SUM(CY194:CY196))</f>
        <v>73919.909000002561</v>
      </c>
      <c r="CZ197" s="165">
        <f t="shared" si="601"/>
        <v>68492.927000002004</v>
      </c>
      <c r="DA197" s="166">
        <f t="shared" si="601"/>
        <v>5152.3050000000158</v>
      </c>
      <c r="DB197" s="167">
        <f t="shared" si="601"/>
        <v>1634.6869999999999</v>
      </c>
      <c r="DC197" s="168">
        <f t="shared" si="601"/>
        <v>1634.6869999999999</v>
      </c>
      <c r="DD197" s="168">
        <f t="shared" si="601"/>
        <v>0</v>
      </c>
      <c r="DE197" s="169">
        <f t="shared" si="601"/>
        <v>3517.6160000000054</v>
      </c>
      <c r="DF197" s="170">
        <f t="shared" si="601"/>
        <v>3366.7540000000022</v>
      </c>
      <c r="DG197" s="170">
        <f t="shared" si="601"/>
        <v>0</v>
      </c>
      <c r="DH197" s="170">
        <f t="shared" si="601"/>
        <v>150.85999999999987</v>
      </c>
      <c r="DI197" s="270">
        <f t="shared" si="601"/>
        <v>8.4990000000000006</v>
      </c>
      <c r="DJ197" s="263">
        <f t="shared" si="577"/>
        <v>0.92658294533343688</v>
      </c>
      <c r="DK197" s="200">
        <f t="shared" si="578"/>
        <v>6.9701181585597419E-2</v>
      </c>
      <c r="DL197" s="201">
        <f t="shared" si="579"/>
        <v>2.2114299410189255E-2</v>
      </c>
      <c r="DM197" s="202">
        <f t="shared" si="580"/>
        <v>2.2114299410189255E-2</v>
      </c>
      <c r="DN197" s="202">
        <f t="shared" si="581"/>
        <v>0</v>
      </c>
      <c r="DO197" s="203">
        <f t="shared" si="582"/>
        <v>4.7586855119097667E-2</v>
      </c>
      <c r="DP197" s="204">
        <f t="shared" si="583"/>
        <v>4.5545970572013088E-2</v>
      </c>
      <c r="DQ197" s="204">
        <f t="shared" si="584"/>
        <v>0</v>
      </c>
      <c r="DR197" s="204">
        <f t="shared" si="585"/>
        <v>2.0408574907741653E-3</v>
      </c>
      <c r="DS197" s="255">
        <f t="shared" si="586"/>
        <v>1.149757908928122E-4</v>
      </c>
      <c r="DV197" s="408"/>
      <c r="DW197" s="133" t="s">
        <v>16</v>
      </c>
      <c r="DX197" s="164">
        <f t="shared" ref="DX197:EH197" si="602">IF(COUNT(DX194:DX196)=0,"",SUM(DX194:DX196))</f>
        <v>8924.3230000000549</v>
      </c>
      <c r="DY197" s="165">
        <f t="shared" si="602"/>
        <v>6016.4919999999975</v>
      </c>
      <c r="DZ197" s="166">
        <f t="shared" si="602"/>
        <v>1156.0740000000019</v>
      </c>
      <c r="EA197" s="167">
        <f t="shared" si="602"/>
        <v>890.31099999999788</v>
      </c>
      <c r="EB197" s="168">
        <f t="shared" si="602"/>
        <v>890.31099999999788</v>
      </c>
      <c r="EC197" s="168">
        <f t="shared" si="602"/>
        <v>0</v>
      </c>
      <c r="ED197" s="169">
        <f t="shared" si="602"/>
        <v>265.81400000000014</v>
      </c>
      <c r="EE197" s="170">
        <f t="shared" si="602"/>
        <v>265.75500000000017</v>
      </c>
      <c r="EF197" s="170">
        <f t="shared" si="602"/>
        <v>1.2E-2</v>
      </c>
      <c r="EG197" s="170">
        <f t="shared" si="602"/>
        <v>4.5999999999999999E-2</v>
      </c>
      <c r="EH197" s="270">
        <f t="shared" si="602"/>
        <v>6.5220000000000011</v>
      </c>
      <c r="EI197" s="263">
        <f t="shared" si="587"/>
        <v>0.67416788926173565</v>
      </c>
      <c r="EJ197" s="200">
        <f t="shared" si="588"/>
        <v>0.12954192715794741</v>
      </c>
      <c r="EK197" s="201">
        <f t="shared" si="589"/>
        <v>9.976230129725161E-2</v>
      </c>
      <c r="EL197" s="202">
        <f t="shared" si="590"/>
        <v>9.976230129725161E-2</v>
      </c>
      <c r="EM197" s="202">
        <f t="shared" si="591"/>
        <v>0</v>
      </c>
      <c r="EN197" s="203">
        <f t="shared" si="592"/>
        <v>2.978534057989592E-2</v>
      </c>
      <c r="EO197" s="204">
        <f t="shared" si="593"/>
        <v>2.9778729434154112E-2</v>
      </c>
      <c r="EP197" s="204">
        <f t="shared" si="594"/>
        <v>1.3446398118938462E-6</v>
      </c>
      <c r="EQ197" s="204">
        <f t="shared" si="595"/>
        <v>5.1544526122597443E-6</v>
      </c>
      <c r="ER197" s="255">
        <f t="shared" si="596"/>
        <v>7.3081173776430564E-4</v>
      </c>
    </row>
    <row r="198" spans="1:148">
      <c r="A198" s="423"/>
      <c r="B198" s="130" t="s">
        <v>17</v>
      </c>
      <c r="C198" s="171"/>
      <c r="D198" s="172"/>
      <c r="E198" s="173"/>
      <c r="F198" s="174"/>
      <c r="G198" s="175"/>
      <c r="H198" s="175"/>
      <c r="I198" s="176"/>
      <c r="J198" s="177"/>
      <c r="K198" s="177"/>
      <c r="L198" s="177"/>
      <c r="M198" s="271"/>
      <c r="N198" s="264" t="str">
        <f t="shared" si="537"/>
        <v/>
      </c>
      <c r="O198" s="205" t="str">
        <f t="shared" si="538"/>
        <v/>
      </c>
      <c r="P198" s="206" t="str">
        <f t="shared" si="539"/>
        <v/>
      </c>
      <c r="Q198" s="207" t="str">
        <f t="shared" si="540"/>
        <v/>
      </c>
      <c r="R198" s="207" t="str">
        <f t="shared" si="541"/>
        <v/>
      </c>
      <c r="S198" s="208" t="str">
        <f t="shared" si="542"/>
        <v/>
      </c>
      <c r="T198" s="209" t="str">
        <f t="shared" si="543"/>
        <v/>
      </c>
      <c r="U198" s="209" t="str">
        <f t="shared" si="544"/>
        <v/>
      </c>
      <c r="V198" s="209" t="str">
        <f t="shared" si="545"/>
        <v/>
      </c>
      <c r="W198" s="256" t="str">
        <f t="shared" si="546"/>
        <v/>
      </c>
      <c r="Z198" s="423"/>
      <c r="AA198" s="130" t="s">
        <v>17</v>
      </c>
      <c r="AB198" s="171"/>
      <c r="AC198" s="172"/>
      <c r="AD198" s="173"/>
      <c r="AE198" s="174"/>
      <c r="AF198" s="175"/>
      <c r="AG198" s="175"/>
      <c r="AH198" s="176"/>
      <c r="AI198" s="177"/>
      <c r="AJ198" s="177"/>
      <c r="AK198" s="177"/>
      <c r="AL198" s="271"/>
      <c r="AM198" s="264" t="str">
        <f t="shared" si="547"/>
        <v/>
      </c>
      <c r="AN198" s="205" t="str">
        <f t="shared" si="548"/>
        <v/>
      </c>
      <c r="AO198" s="206" t="str">
        <f t="shared" si="549"/>
        <v/>
      </c>
      <c r="AP198" s="207" t="str">
        <f t="shared" si="550"/>
        <v/>
      </c>
      <c r="AQ198" s="207" t="str">
        <f t="shared" si="551"/>
        <v/>
      </c>
      <c r="AR198" s="208" t="str">
        <f t="shared" si="552"/>
        <v/>
      </c>
      <c r="AS198" s="209" t="str">
        <f t="shared" si="553"/>
        <v/>
      </c>
      <c r="AT198" s="209" t="str">
        <f t="shared" si="554"/>
        <v/>
      </c>
      <c r="AU198" s="209" t="str">
        <f t="shared" si="555"/>
        <v/>
      </c>
      <c r="AV198" s="256" t="str">
        <f t="shared" si="556"/>
        <v/>
      </c>
      <c r="AY198" s="423"/>
      <c r="AZ198" s="130" t="s">
        <v>17</v>
      </c>
      <c r="BA198" s="171"/>
      <c r="BB198" s="172"/>
      <c r="BC198" s="173"/>
      <c r="BD198" s="174"/>
      <c r="BE198" s="175"/>
      <c r="BF198" s="175"/>
      <c r="BG198" s="176"/>
      <c r="BH198" s="177"/>
      <c r="BI198" s="177"/>
      <c r="BJ198" s="177"/>
      <c r="BK198" s="271"/>
      <c r="BL198" s="264" t="str">
        <f t="shared" si="557"/>
        <v/>
      </c>
      <c r="BM198" s="205" t="str">
        <f t="shared" si="558"/>
        <v/>
      </c>
      <c r="BN198" s="206" t="str">
        <f t="shared" si="559"/>
        <v/>
      </c>
      <c r="BO198" s="207" t="str">
        <f t="shared" si="560"/>
        <v/>
      </c>
      <c r="BP198" s="207" t="str">
        <f t="shared" si="561"/>
        <v/>
      </c>
      <c r="BQ198" s="208" t="str">
        <f t="shared" si="562"/>
        <v/>
      </c>
      <c r="BR198" s="209" t="str">
        <f t="shared" si="563"/>
        <v/>
      </c>
      <c r="BS198" s="209" t="str">
        <f t="shared" si="564"/>
        <v/>
      </c>
      <c r="BT198" s="209" t="str">
        <f t="shared" si="565"/>
        <v/>
      </c>
      <c r="BU198" s="256" t="str">
        <f t="shared" si="566"/>
        <v/>
      </c>
      <c r="BX198" s="423"/>
      <c r="BY198" s="130" t="s">
        <v>17</v>
      </c>
      <c r="BZ198" s="171"/>
      <c r="CA198" s="172"/>
      <c r="CB198" s="173"/>
      <c r="CC198" s="174"/>
      <c r="CD198" s="175"/>
      <c r="CE198" s="175"/>
      <c r="CF198" s="176"/>
      <c r="CG198" s="177"/>
      <c r="CH198" s="177"/>
      <c r="CI198" s="177"/>
      <c r="CJ198" s="271"/>
      <c r="CK198" s="264" t="str">
        <f t="shared" si="567"/>
        <v/>
      </c>
      <c r="CL198" s="205" t="str">
        <f t="shared" si="568"/>
        <v/>
      </c>
      <c r="CM198" s="206" t="str">
        <f t="shared" si="569"/>
        <v/>
      </c>
      <c r="CN198" s="207" t="str">
        <f t="shared" si="570"/>
        <v/>
      </c>
      <c r="CO198" s="207" t="str">
        <f t="shared" si="571"/>
        <v/>
      </c>
      <c r="CP198" s="208" t="str">
        <f t="shared" si="572"/>
        <v/>
      </c>
      <c r="CQ198" s="209" t="str">
        <f t="shared" si="573"/>
        <v/>
      </c>
      <c r="CR198" s="209" t="str">
        <f t="shared" si="574"/>
        <v/>
      </c>
      <c r="CS198" s="209" t="str">
        <f t="shared" si="575"/>
        <v/>
      </c>
      <c r="CT198" s="256" t="str">
        <f t="shared" si="576"/>
        <v/>
      </c>
      <c r="CW198" s="408"/>
      <c r="CX198" s="130" t="s">
        <v>17</v>
      </c>
      <c r="CY198" s="171"/>
      <c r="CZ198" s="172"/>
      <c r="DA198" s="173"/>
      <c r="DB198" s="174"/>
      <c r="DC198" s="175"/>
      <c r="DD198" s="175"/>
      <c r="DE198" s="176"/>
      <c r="DF198" s="177"/>
      <c r="DG198" s="177"/>
      <c r="DH198" s="177"/>
      <c r="DI198" s="271"/>
      <c r="DJ198" s="264" t="str">
        <f t="shared" si="577"/>
        <v/>
      </c>
      <c r="DK198" s="205" t="str">
        <f t="shared" si="578"/>
        <v/>
      </c>
      <c r="DL198" s="206" t="str">
        <f t="shared" si="579"/>
        <v/>
      </c>
      <c r="DM198" s="207" t="str">
        <f t="shared" si="580"/>
        <v/>
      </c>
      <c r="DN198" s="207" t="str">
        <f t="shared" si="581"/>
        <v/>
      </c>
      <c r="DO198" s="208" t="str">
        <f t="shared" si="582"/>
        <v/>
      </c>
      <c r="DP198" s="209" t="str">
        <f t="shared" si="583"/>
        <v/>
      </c>
      <c r="DQ198" s="209" t="str">
        <f t="shared" si="584"/>
        <v/>
      </c>
      <c r="DR198" s="209" t="str">
        <f t="shared" si="585"/>
        <v/>
      </c>
      <c r="DS198" s="256" t="str">
        <f t="shared" si="586"/>
        <v/>
      </c>
      <c r="DV198" s="408"/>
      <c r="DW198" s="130" t="s">
        <v>17</v>
      </c>
      <c r="DX198" s="171"/>
      <c r="DY198" s="172"/>
      <c r="DZ198" s="173"/>
      <c r="EA198" s="174"/>
      <c r="EB198" s="175"/>
      <c r="EC198" s="175"/>
      <c r="ED198" s="176"/>
      <c r="EE198" s="177"/>
      <c r="EF198" s="177"/>
      <c r="EG198" s="177"/>
      <c r="EH198" s="271"/>
      <c r="EI198" s="264" t="str">
        <f t="shared" si="587"/>
        <v/>
      </c>
      <c r="EJ198" s="205" t="str">
        <f t="shared" si="588"/>
        <v/>
      </c>
      <c r="EK198" s="206" t="str">
        <f t="shared" si="589"/>
        <v/>
      </c>
      <c r="EL198" s="207" t="str">
        <f t="shared" si="590"/>
        <v/>
      </c>
      <c r="EM198" s="207" t="str">
        <f t="shared" si="591"/>
        <v/>
      </c>
      <c r="EN198" s="208" t="str">
        <f t="shared" si="592"/>
        <v/>
      </c>
      <c r="EO198" s="209" t="str">
        <f t="shared" si="593"/>
        <v/>
      </c>
      <c r="EP198" s="209" t="str">
        <f t="shared" si="594"/>
        <v/>
      </c>
      <c r="EQ198" s="209" t="str">
        <f t="shared" si="595"/>
        <v/>
      </c>
      <c r="ER198" s="256" t="str">
        <f t="shared" si="596"/>
        <v/>
      </c>
    </row>
    <row r="199" spans="1:148">
      <c r="A199" s="423"/>
      <c r="B199" s="131" t="s">
        <v>18</v>
      </c>
      <c r="C199" s="150"/>
      <c r="D199" s="151"/>
      <c r="E199" s="152"/>
      <c r="F199" s="153"/>
      <c r="G199" s="154"/>
      <c r="H199" s="154"/>
      <c r="I199" s="155"/>
      <c r="J199" s="156"/>
      <c r="K199" s="156"/>
      <c r="L199" s="156"/>
      <c r="M199" s="268"/>
      <c r="N199" s="261" t="str">
        <f t="shared" si="537"/>
        <v/>
      </c>
      <c r="O199" s="190" t="str">
        <f t="shared" si="538"/>
        <v/>
      </c>
      <c r="P199" s="191" t="str">
        <f t="shared" si="539"/>
        <v/>
      </c>
      <c r="Q199" s="192" t="str">
        <f t="shared" si="540"/>
        <v/>
      </c>
      <c r="R199" s="192" t="str">
        <f t="shared" si="541"/>
        <v/>
      </c>
      <c r="S199" s="193" t="str">
        <f t="shared" si="542"/>
        <v/>
      </c>
      <c r="T199" s="194" t="str">
        <f t="shared" si="543"/>
        <v/>
      </c>
      <c r="U199" s="194" t="str">
        <f t="shared" si="544"/>
        <v/>
      </c>
      <c r="V199" s="194" t="str">
        <f t="shared" si="545"/>
        <v/>
      </c>
      <c r="W199" s="253" t="str">
        <f t="shared" si="546"/>
        <v/>
      </c>
      <c r="Z199" s="423"/>
      <c r="AA199" s="131" t="s">
        <v>18</v>
      </c>
      <c r="AB199" s="150"/>
      <c r="AC199" s="151"/>
      <c r="AD199" s="152"/>
      <c r="AE199" s="153"/>
      <c r="AF199" s="154"/>
      <c r="AG199" s="154"/>
      <c r="AH199" s="155"/>
      <c r="AI199" s="156"/>
      <c r="AJ199" s="156"/>
      <c r="AK199" s="156"/>
      <c r="AL199" s="268"/>
      <c r="AM199" s="261" t="str">
        <f t="shared" si="547"/>
        <v/>
      </c>
      <c r="AN199" s="190" t="str">
        <f t="shared" si="548"/>
        <v/>
      </c>
      <c r="AO199" s="191" t="str">
        <f t="shared" si="549"/>
        <v/>
      </c>
      <c r="AP199" s="192" t="str">
        <f t="shared" si="550"/>
        <v/>
      </c>
      <c r="AQ199" s="192" t="str">
        <f t="shared" si="551"/>
        <v/>
      </c>
      <c r="AR199" s="193" t="str">
        <f t="shared" si="552"/>
        <v/>
      </c>
      <c r="AS199" s="194" t="str">
        <f t="shared" si="553"/>
        <v/>
      </c>
      <c r="AT199" s="194" t="str">
        <f t="shared" si="554"/>
        <v/>
      </c>
      <c r="AU199" s="194" t="str">
        <f t="shared" si="555"/>
        <v/>
      </c>
      <c r="AV199" s="253" t="str">
        <f t="shared" si="556"/>
        <v/>
      </c>
      <c r="AY199" s="423"/>
      <c r="AZ199" s="131" t="s">
        <v>18</v>
      </c>
      <c r="BA199" s="150"/>
      <c r="BB199" s="151"/>
      <c r="BC199" s="152"/>
      <c r="BD199" s="153"/>
      <c r="BE199" s="154"/>
      <c r="BF199" s="154"/>
      <c r="BG199" s="155"/>
      <c r="BH199" s="156"/>
      <c r="BI199" s="156"/>
      <c r="BJ199" s="156"/>
      <c r="BK199" s="268"/>
      <c r="BL199" s="261" t="str">
        <f t="shared" si="557"/>
        <v/>
      </c>
      <c r="BM199" s="190" t="str">
        <f t="shared" si="558"/>
        <v/>
      </c>
      <c r="BN199" s="191" t="str">
        <f t="shared" si="559"/>
        <v/>
      </c>
      <c r="BO199" s="192" t="str">
        <f t="shared" si="560"/>
        <v/>
      </c>
      <c r="BP199" s="192" t="str">
        <f t="shared" si="561"/>
        <v/>
      </c>
      <c r="BQ199" s="193" t="str">
        <f t="shared" si="562"/>
        <v/>
      </c>
      <c r="BR199" s="194" t="str">
        <f t="shared" si="563"/>
        <v/>
      </c>
      <c r="BS199" s="194" t="str">
        <f t="shared" si="564"/>
        <v/>
      </c>
      <c r="BT199" s="194" t="str">
        <f t="shared" si="565"/>
        <v/>
      </c>
      <c r="BU199" s="253" t="str">
        <f t="shared" si="566"/>
        <v/>
      </c>
      <c r="BX199" s="423"/>
      <c r="BY199" s="131" t="s">
        <v>18</v>
      </c>
      <c r="BZ199" s="150"/>
      <c r="CA199" s="151"/>
      <c r="CB199" s="152"/>
      <c r="CC199" s="153"/>
      <c r="CD199" s="154"/>
      <c r="CE199" s="154"/>
      <c r="CF199" s="155"/>
      <c r="CG199" s="156"/>
      <c r="CH199" s="156"/>
      <c r="CI199" s="156"/>
      <c r="CJ199" s="268"/>
      <c r="CK199" s="261" t="str">
        <f t="shared" si="567"/>
        <v/>
      </c>
      <c r="CL199" s="190" t="str">
        <f t="shared" si="568"/>
        <v/>
      </c>
      <c r="CM199" s="191" t="str">
        <f t="shared" si="569"/>
        <v/>
      </c>
      <c r="CN199" s="192" t="str">
        <f t="shared" si="570"/>
        <v/>
      </c>
      <c r="CO199" s="192" t="str">
        <f t="shared" si="571"/>
        <v/>
      </c>
      <c r="CP199" s="193" t="str">
        <f t="shared" si="572"/>
        <v/>
      </c>
      <c r="CQ199" s="194" t="str">
        <f t="shared" si="573"/>
        <v/>
      </c>
      <c r="CR199" s="194" t="str">
        <f t="shared" si="574"/>
        <v/>
      </c>
      <c r="CS199" s="194" t="str">
        <f t="shared" si="575"/>
        <v/>
      </c>
      <c r="CT199" s="253" t="str">
        <f t="shared" si="576"/>
        <v/>
      </c>
      <c r="CW199" s="408"/>
      <c r="CX199" s="131" t="s">
        <v>18</v>
      </c>
      <c r="CY199" s="150"/>
      <c r="CZ199" s="151"/>
      <c r="DA199" s="152"/>
      <c r="DB199" s="153"/>
      <c r="DC199" s="154"/>
      <c r="DD199" s="154"/>
      <c r="DE199" s="155"/>
      <c r="DF199" s="156"/>
      <c r="DG199" s="156"/>
      <c r="DH199" s="156"/>
      <c r="DI199" s="268"/>
      <c r="DJ199" s="261" t="str">
        <f t="shared" si="577"/>
        <v/>
      </c>
      <c r="DK199" s="190" t="str">
        <f t="shared" si="578"/>
        <v/>
      </c>
      <c r="DL199" s="191" t="str">
        <f t="shared" si="579"/>
        <v/>
      </c>
      <c r="DM199" s="192" t="str">
        <f t="shared" si="580"/>
        <v/>
      </c>
      <c r="DN199" s="192" t="str">
        <f t="shared" si="581"/>
        <v/>
      </c>
      <c r="DO199" s="193" t="str">
        <f t="shared" si="582"/>
        <v/>
      </c>
      <c r="DP199" s="194" t="str">
        <f t="shared" si="583"/>
        <v/>
      </c>
      <c r="DQ199" s="194" t="str">
        <f t="shared" si="584"/>
        <v/>
      </c>
      <c r="DR199" s="194" t="str">
        <f t="shared" si="585"/>
        <v/>
      </c>
      <c r="DS199" s="253" t="str">
        <f t="shared" si="586"/>
        <v/>
      </c>
      <c r="DV199" s="408"/>
      <c r="DW199" s="131" t="s">
        <v>18</v>
      </c>
      <c r="DX199" s="150"/>
      <c r="DY199" s="151"/>
      <c r="DZ199" s="152"/>
      <c r="EA199" s="153"/>
      <c r="EB199" s="154"/>
      <c r="EC199" s="154"/>
      <c r="ED199" s="155"/>
      <c r="EE199" s="156"/>
      <c r="EF199" s="156"/>
      <c r="EG199" s="156"/>
      <c r="EH199" s="268"/>
      <c r="EI199" s="261" t="str">
        <f t="shared" si="587"/>
        <v/>
      </c>
      <c r="EJ199" s="190" t="str">
        <f t="shared" si="588"/>
        <v/>
      </c>
      <c r="EK199" s="191" t="str">
        <f t="shared" si="589"/>
        <v/>
      </c>
      <c r="EL199" s="192" t="str">
        <f t="shared" si="590"/>
        <v/>
      </c>
      <c r="EM199" s="192" t="str">
        <f t="shared" si="591"/>
        <v/>
      </c>
      <c r="EN199" s="193" t="str">
        <f t="shared" si="592"/>
        <v/>
      </c>
      <c r="EO199" s="194" t="str">
        <f t="shared" si="593"/>
        <v/>
      </c>
      <c r="EP199" s="194" t="str">
        <f t="shared" si="594"/>
        <v/>
      </c>
      <c r="EQ199" s="194" t="str">
        <f t="shared" si="595"/>
        <v/>
      </c>
      <c r="ER199" s="253" t="str">
        <f t="shared" si="596"/>
        <v/>
      </c>
    </row>
    <row r="200" spans="1:148">
      <c r="A200" s="423"/>
      <c r="B200" s="132" t="s">
        <v>19</v>
      </c>
      <c r="C200" s="157"/>
      <c r="D200" s="158"/>
      <c r="E200" s="159"/>
      <c r="F200" s="160"/>
      <c r="G200" s="161"/>
      <c r="H200" s="161"/>
      <c r="I200" s="162"/>
      <c r="J200" s="163"/>
      <c r="K200" s="163"/>
      <c r="L200" s="163"/>
      <c r="M200" s="269"/>
      <c r="N200" s="262" t="str">
        <f t="shared" si="537"/>
        <v/>
      </c>
      <c r="O200" s="195" t="str">
        <f t="shared" si="538"/>
        <v/>
      </c>
      <c r="P200" s="196" t="str">
        <f t="shared" si="539"/>
        <v/>
      </c>
      <c r="Q200" s="197" t="str">
        <f t="shared" si="540"/>
        <v/>
      </c>
      <c r="R200" s="197" t="str">
        <f t="shared" si="541"/>
        <v/>
      </c>
      <c r="S200" s="198" t="str">
        <f t="shared" si="542"/>
        <v/>
      </c>
      <c r="T200" s="199" t="str">
        <f t="shared" si="543"/>
        <v/>
      </c>
      <c r="U200" s="199" t="str">
        <f t="shared" si="544"/>
        <v/>
      </c>
      <c r="V200" s="199" t="str">
        <f t="shared" si="545"/>
        <v/>
      </c>
      <c r="W200" s="254" t="str">
        <f t="shared" si="546"/>
        <v/>
      </c>
      <c r="Z200" s="423"/>
      <c r="AA200" s="132" t="s">
        <v>19</v>
      </c>
      <c r="AB200" s="157"/>
      <c r="AC200" s="158"/>
      <c r="AD200" s="159"/>
      <c r="AE200" s="160"/>
      <c r="AF200" s="161"/>
      <c r="AG200" s="161"/>
      <c r="AH200" s="162"/>
      <c r="AI200" s="163"/>
      <c r="AJ200" s="163"/>
      <c r="AK200" s="163"/>
      <c r="AL200" s="269"/>
      <c r="AM200" s="262" t="str">
        <f t="shared" si="547"/>
        <v/>
      </c>
      <c r="AN200" s="195" t="str">
        <f t="shared" si="548"/>
        <v/>
      </c>
      <c r="AO200" s="196" t="str">
        <f t="shared" si="549"/>
        <v/>
      </c>
      <c r="AP200" s="197" t="str">
        <f t="shared" si="550"/>
        <v/>
      </c>
      <c r="AQ200" s="197" t="str">
        <f t="shared" si="551"/>
        <v/>
      </c>
      <c r="AR200" s="198" t="str">
        <f t="shared" si="552"/>
        <v/>
      </c>
      <c r="AS200" s="199" t="str">
        <f t="shared" si="553"/>
        <v/>
      </c>
      <c r="AT200" s="199" t="str">
        <f t="shared" si="554"/>
        <v/>
      </c>
      <c r="AU200" s="199" t="str">
        <f t="shared" si="555"/>
        <v/>
      </c>
      <c r="AV200" s="254" t="str">
        <f t="shared" si="556"/>
        <v/>
      </c>
      <c r="AY200" s="423"/>
      <c r="AZ200" s="132" t="s">
        <v>19</v>
      </c>
      <c r="BA200" s="157"/>
      <c r="BB200" s="158"/>
      <c r="BC200" s="159"/>
      <c r="BD200" s="160"/>
      <c r="BE200" s="161"/>
      <c r="BF200" s="161"/>
      <c r="BG200" s="162"/>
      <c r="BH200" s="163"/>
      <c r="BI200" s="163"/>
      <c r="BJ200" s="163"/>
      <c r="BK200" s="269"/>
      <c r="BL200" s="262" t="str">
        <f t="shared" si="557"/>
        <v/>
      </c>
      <c r="BM200" s="195" t="str">
        <f t="shared" si="558"/>
        <v/>
      </c>
      <c r="BN200" s="196" t="str">
        <f t="shared" si="559"/>
        <v/>
      </c>
      <c r="BO200" s="197" t="str">
        <f t="shared" si="560"/>
        <v/>
      </c>
      <c r="BP200" s="197" t="str">
        <f t="shared" si="561"/>
        <v/>
      </c>
      <c r="BQ200" s="198" t="str">
        <f t="shared" si="562"/>
        <v/>
      </c>
      <c r="BR200" s="199" t="str">
        <f t="shared" si="563"/>
        <v/>
      </c>
      <c r="BS200" s="199" t="str">
        <f t="shared" si="564"/>
        <v/>
      </c>
      <c r="BT200" s="199" t="str">
        <f t="shared" si="565"/>
        <v/>
      </c>
      <c r="BU200" s="254" t="str">
        <f t="shared" si="566"/>
        <v/>
      </c>
      <c r="BX200" s="423"/>
      <c r="BY200" s="132" t="s">
        <v>19</v>
      </c>
      <c r="BZ200" s="157"/>
      <c r="CA200" s="158"/>
      <c r="CB200" s="159"/>
      <c r="CC200" s="160"/>
      <c r="CD200" s="161"/>
      <c r="CE200" s="161"/>
      <c r="CF200" s="162"/>
      <c r="CG200" s="163"/>
      <c r="CH200" s="163"/>
      <c r="CI200" s="163"/>
      <c r="CJ200" s="269"/>
      <c r="CK200" s="262" t="str">
        <f t="shared" si="567"/>
        <v/>
      </c>
      <c r="CL200" s="195" t="str">
        <f t="shared" si="568"/>
        <v/>
      </c>
      <c r="CM200" s="196" t="str">
        <f t="shared" si="569"/>
        <v/>
      </c>
      <c r="CN200" s="197" t="str">
        <f t="shared" si="570"/>
        <v/>
      </c>
      <c r="CO200" s="197" t="str">
        <f t="shared" si="571"/>
        <v/>
      </c>
      <c r="CP200" s="198" t="str">
        <f t="shared" si="572"/>
        <v/>
      </c>
      <c r="CQ200" s="199" t="str">
        <f t="shared" si="573"/>
        <v/>
      </c>
      <c r="CR200" s="199" t="str">
        <f t="shared" si="574"/>
        <v/>
      </c>
      <c r="CS200" s="199" t="str">
        <f t="shared" si="575"/>
        <v/>
      </c>
      <c r="CT200" s="254" t="str">
        <f t="shared" si="576"/>
        <v/>
      </c>
      <c r="CW200" s="408"/>
      <c r="CX200" s="132" t="s">
        <v>19</v>
      </c>
      <c r="CY200" s="157"/>
      <c r="CZ200" s="158"/>
      <c r="DA200" s="159"/>
      <c r="DB200" s="160"/>
      <c r="DC200" s="161"/>
      <c r="DD200" s="161"/>
      <c r="DE200" s="162"/>
      <c r="DF200" s="163"/>
      <c r="DG200" s="163"/>
      <c r="DH200" s="163"/>
      <c r="DI200" s="269"/>
      <c r="DJ200" s="262" t="str">
        <f t="shared" si="577"/>
        <v/>
      </c>
      <c r="DK200" s="195" t="str">
        <f t="shared" si="578"/>
        <v/>
      </c>
      <c r="DL200" s="196" t="str">
        <f t="shared" si="579"/>
        <v/>
      </c>
      <c r="DM200" s="197" t="str">
        <f t="shared" si="580"/>
        <v/>
      </c>
      <c r="DN200" s="197" t="str">
        <f t="shared" si="581"/>
        <v/>
      </c>
      <c r="DO200" s="198" t="str">
        <f t="shared" si="582"/>
        <v/>
      </c>
      <c r="DP200" s="199" t="str">
        <f t="shared" si="583"/>
        <v/>
      </c>
      <c r="DQ200" s="199" t="str">
        <f t="shared" si="584"/>
        <v/>
      </c>
      <c r="DR200" s="199" t="str">
        <f t="shared" si="585"/>
        <v/>
      </c>
      <c r="DS200" s="254" t="str">
        <f t="shared" si="586"/>
        <v/>
      </c>
      <c r="DV200" s="408"/>
      <c r="DW200" s="132" t="s">
        <v>19</v>
      </c>
      <c r="DX200" s="157"/>
      <c r="DY200" s="158"/>
      <c r="DZ200" s="159"/>
      <c r="EA200" s="160"/>
      <c r="EB200" s="161"/>
      <c r="EC200" s="161"/>
      <c r="ED200" s="162"/>
      <c r="EE200" s="163"/>
      <c r="EF200" s="163"/>
      <c r="EG200" s="163"/>
      <c r="EH200" s="269"/>
      <c r="EI200" s="262" t="str">
        <f t="shared" si="587"/>
        <v/>
      </c>
      <c r="EJ200" s="195" t="str">
        <f t="shared" si="588"/>
        <v/>
      </c>
      <c r="EK200" s="196" t="str">
        <f t="shared" si="589"/>
        <v/>
      </c>
      <c r="EL200" s="197" t="str">
        <f t="shared" si="590"/>
        <v/>
      </c>
      <c r="EM200" s="197" t="str">
        <f t="shared" si="591"/>
        <v/>
      </c>
      <c r="EN200" s="198" t="str">
        <f t="shared" si="592"/>
        <v/>
      </c>
      <c r="EO200" s="199" t="str">
        <f t="shared" si="593"/>
        <v/>
      </c>
      <c r="EP200" s="199" t="str">
        <f t="shared" si="594"/>
        <v/>
      </c>
      <c r="EQ200" s="199" t="str">
        <f t="shared" si="595"/>
        <v/>
      </c>
      <c r="ER200" s="254" t="str">
        <f t="shared" si="596"/>
        <v/>
      </c>
    </row>
    <row r="201" spans="1:148">
      <c r="A201" s="423"/>
      <c r="B201" s="133" t="s">
        <v>20</v>
      </c>
      <c r="C201" s="164" t="str">
        <f t="shared" ref="C201:M201" si="603">IF(COUNT(C198:C200)=0,"",SUM(C198:C200))</f>
        <v/>
      </c>
      <c r="D201" s="165" t="str">
        <f t="shared" si="603"/>
        <v/>
      </c>
      <c r="E201" s="166" t="str">
        <f t="shared" si="603"/>
        <v/>
      </c>
      <c r="F201" s="167" t="str">
        <f t="shared" si="603"/>
        <v/>
      </c>
      <c r="G201" s="168" t="str">
        <f t="shared" si="603"/>
        <v/>
      </c>
      <c r="H201" s="168" t="str">
        <f t="shared" si="603"/>
        <v/>
      </c>
      <c r="I201" s="169" t="str">
        <f t="shared" si="603"/>
        <v/>
      </c>
      <c r="J201" s="170" t="str">
        <f t="shared" si="603"/>
        <v/>
      </c>
      <c r="K201" s="170" t="str">
        <f t="shared" si="603"/>
        <v/>
      </c>
      <c r="L201" s="170" t="str">
        <f t="shared" si="603"/>
        <v/>
      </c>
      <c r="M201" s="270" t="str">
        <f t="shared" si="603"/>
        <v/>
      </c>
      <c r="N201" s="263" t="str">
        <f t="shared" si="537"/>
        <v/>
      </c>
      <c r="O201" s="200" t="str">
        <f t="shared" si="538"/>
        <v/>
      </c>
      <c r="P201" s="201" t="str">
        <f t="shared" si="539"/>
        <v/>
      </c>
      <c r="Q201" s="202" t="str">
        <f t="shared" si="540"/>
        <v/>
      </c>
      <c r="R201" s="202" t="str">
        <f t="shared" si="541"/>
        <v/>
      </c>
      <c r="S201" s="203" t="str">
        <f t="shared" si="542"/>
        <v/>
      </c>
      <c r="T201" s="204" t="str">
        <f t="shared" si="543"/>
        <v/>
      </c>
      <c r="U201" s="204" t="str">
        <f t="shared" si="544"/>
        <v/>
      </c>
      <c r="V201" s="204" t="str">
        <f t="shared" si="545"/>
        <v/>
      </c>
      <c r="W201" s="255" t="str">
        <f t="shared" si="546"/>
        <v/>
      </c>
      <c r="Z201" s="423"/>
      <c r="AA201" s="133" t="s">
        <v>20</v>
      </c>
      <c r="AB201" s="164" t="str">
        <f t="shared" ref="AB201:AL201" si="604">IF(COUNT(AB198:AB200)=0,"",SUM(AB198:AB200))</f>
        <v/>
      </c>
      <c r="AC201" s="165" t="str">
        <f t="shared" si="604"/>
        <v/>
      </c>
      <c r="AD201" s="166" t="str">
        <f t="shared" si="604"/>
        <v/>
      </c>
      <c r="AE201" s="167" t="str">
        <f t="shared" si="604"/>
        <v/>
      </c>
      <c r="AF201" s="168" t="str">
        <f t="shared" si="604"/>
        <v/>
      </c>
      <c r="AG201" s="168" t="str">
        <f t="shared" si="604"/>
        <v/>
      </c>
      <c r="AH201" s="169" t="str">
        <f t="shared" si="604"/>
        <v/>
      </c>
      <c r="AI201" s="170" t="str">
        <f t="shared" si="604"/>
        <v/>
      </c>
      <c r="AJ201" s="170" t="str">
        <f t="shared" si="604"/>
        <v/>
      </c>
      <c r="AK201" s="170" t="str">
        <f t="shared" si="604"/>
        <v/>
      </c>
      <c r="AL201" s="270" t="str">
        <f t="shared" si="604"/>
        <v/>
      </c>
      <c r="AM201" s="263" t="str">
        <f t="shared" si="547"/>
        <v/>
      </c>
      <c r="AN201" s="200" t="str">
        <f t="shared" si="548"/>
        <v/>
      </c>
      <c r="AO201" s="201" t="str">
        <f t="shared" si="549"/>
        <v/>
      </c>
      <c r="AP201" s="202" t="str">
        <f t="shared" si="550"/>
        <v/>
      </c>
      <c r="AQ201" s="202" t="str">
        <f t="shared" si="551"/>
        <v/>
      </c>
      <c r="AR201" s="203" t="str">
        <f t="shared" si="552"/>
        <v/>
      </c>
      <c r="AS201" s="204" t="str">
        <f t="shared" si="553"/>
        <v/>
      </c>
      <c r="AT201" s="204" t="str">
        <f t="shared" si="554"/>
        <v/>
      </c>
      <c r="AU201" s="204" t="str">
        <f t="shared" si="555"/>
        <v/>
      </c>
      <c r="AV201" s="255" t="str">
        <f t="shared" si="556"/>
        <v/>
      </c>
      <c r="AY201" s="423"/>
      <c r="AZ201" s="133" t="s">
        <v>20</v>
      </c>
      <c r="BA201" s="164" t="str">
        <f t="shared" ref="BA201:BK201" si="605">IF(COUNT(BA198:BA200)=0,"",SUM(BA198:BA200))</f>
        <v/>
      </c>
      <c r="BB201" s="165" t="str">
        <f t="shared" si="605"/>
        <v/>
      </c>
      <c r="BC201" s="166" t="str">
        <f t="shared" si="605"/>
        <v/>
      </c>
      <c r="BD201" s="167" t="str">
        <f t="shared" si="605"/>
        <v/>
      </c>
      <c r="BE201" s="168" t="str">
        <f t="shared" si="605"/>
        <v/>
      </c>
      <c r="BF201" s="168" t="str">
        <f t="shared" si="605"/>
        <v/>
      </c>
      <c r="BG201" s="169" t="str">
        <f t="shared" si="605"/>
        <v/>
      </c>
      <c r="BH201" s="170" t="str">
        <f t="shared" si="605"/>
        <v/>
      </c>
      <c r="BI201" s="170" t="str">
        <f t="shared" si="605"/>
        <v/>
      </c>
      <c r="BJ201" s="170" t="str">
        <f t="shared" si="605"/>
        <v/>
      </c>
      <c r="BK201" s="270" t="str">
        <f t="shared" si="605"/>
        <v/>
      </c>
      <c r="BL201" s="263" t="str">
        <f t="shared" si="557"/>
        <v/>
      </c>
      <c r="BM201" s="200" t="str">
        <f t="shared" si="558"/>
        <v/>
      </c>
      <c r="BN201" s="201" t="str">
        <f t="shared" si="559"/>
        <v/>
      </c>
      <c r="BO201" s="202" t="str">
        <f t="shared" si="560"/>
        <v/>
      </c>
      <c r="BP201" s="202" t="str">
        <f t="shared" si="561"/>
        <v/>
      </c>
      <c r="BQ201" s="203" t="str">
        <f t="shared" si="562"/>
        <v/>
      </c>
      <c r="BR201" s="204" t="str">
        <f t="shared" si="563"/>
        <v/>
      </c>
      <c r="BS201" s="204" t="str">
        <f t="shared" si="564"/>
        <v/>
      </c>
      <c r="BT201" s="204" t="str">
        <f t="shared" si="565"/>
        <v/>
      </c>
      <c r="BU201" s="255" t="str">
        <f t="shared" si="566"/>
        <v/>
      </c>
      <c r="BX201" s="423"/>
      <c r="BY201" s="133" t="s">
        <v>20</v>
      </c>
      <c r="BZ201" s="164" t="str">
        <f t="shared" ref="BZ201:CJ201" si="606">IF(COUNT(BZ198:BZ200)=0,"",SUM(BZ198:BZ200))</f>
        <v/>
      </c>
      <c r="CA201" s="165" t="str">
        <f t="shared" si="606"/>
        <v/>
      </c>
      <c r="CB201" s="166" t="str">
        <f t="shared" si="606"/>
        <v/>
      </c>
      <c r="CC201" s="167" t="str">
        <f t="shared" si="606"/>
        <v/>
      </c>
      <c r="CD201" s="168" t="str">
        <f t="shared" si="606"/>
        <v/>
      </c>
      <c r="CE201" s="168" t="str">
        <f t="shared" si="606"/>
        <v/>
      </c>
      <c r="CF201" s="169" t="str">
        <f t="shared" si="606"/>
        <v/>
      </c>
      <c r="CG201" s="170" t="str">
        <f t="shared" si="606"/>
        <v/>
      </c>
      <c r="CH201" s="170" t="str">
        <f t="shared" si="606"/>
        <v/>
      </c>
      <c r="CI201" s="170" t="str">
        <f t="shared" si="606"/>
        <v/>
      </c>
      <c r="CJ201" s="270" t="str">
        <f t="shared" si="606"/>
        <v/>
      </c>
      <c r="CK201" s="263" t="str">
        <f t="shared" si="567"/>
        <v/>
      </c>
      <c r="CL201" s="200" t="str">
        <f t="shared" si="568"/>
        <v/>
      </c>
      <c r="CM201" s="201" t="str">
        <f t="shared" si="569"/>
        <v/>
      </c>
      <c r="CN201" s="202" t="str">
        <f t="shared" si="570"/>
        <v/>
      </c>
      <c r="CO201" s="202" t="str">
        <f t="shared" si="571"/>
        <v/>
      </c>
      <c r="CP201" s="203" t="str">
        <f t="shared" si="572"/>
        <v/>
      </c>
      <c r="CQ201" s="204" t="str">
        <f t="shared" si="573"/>
        <v/>
      </c>
      <c r="CR201" s="204" t="str">
        <f t="shared" si="574"/>
        <v/>
      </c>
      <c r="CS201" s="204" t="str">
        <f t="shared" si="575"/>
        <v/>
      </c>
      <c r="CT201" s="255" t="str">
        <f t="shared" si="576"/>
        <v/>
      </c>
      <c r="CW201" s="408"/>
      <c r="CX201" s="133" t="s">
        <v>20</v>
      </c>
      <c r="CY201" s="164" t="str">
        <f t="shared" ref="CY201:DI201" si="607">IF(COUNT(CY198:CY200)=0,"",SUM(CY198:CY200))</f>
        <v/>
      </c>
      <c r="CZ201" s="165" t="str">
        <f t="shared" si="607"/>
        <v/>
      </c>
      <c r="DA201" s="166" t="str">
        <f t="shared" si="607"/>
        <v/>
      </c>
      <c r="DB201" s="167" t="str">
        <f t="shared" si="607"/>
        <v/>
      </c>
      <c r="DC201" s="168" t="str">
        <f t="shared" si="607"/>
        <v/>
      </c>
      <c r="DD201" s="168" t="str">
        <f t="shared" si="607"/>
        <v/>
      </c>
      <c r="DE201" s="169" t="str">
        <f t="shared" si="607"/>
        <v/>
      </c>
      <c r="DF201" s="170" t="str">
        <f t="shared" si="607"/>
        <v/>
      </c>
      <c r="DG201" s="170" t="str">
        <f t="shared" si="607"/>
        <v/>
      </c>
      <c r="DH201" s="170" t="str">
        <f t="shared" si="607"/>
        <v/>
      </c>
      <c r="DI201" s="270" t="str">
        <f t="shared" si="607"/>
        <v/>
      </c>
      <c r="DJ201" s="263" t="str">
        <f t="shared" si="577"/>
        <v/>
      </c>
      <c r="DK201" s="200" t="str">
        <f t="shared" si="578"/>
        <v/>
      </c>
      <c r="DL201" s="201" t="str">
        <f t="shared" si="579"/>
        <v/>
      </c>
      <c r="DM201" s="202" t="str">
        <f t="shared" si="580"/>
        <v/>
      </c>
      <c r="DN201" s="202" t="str">
        <f t="shared" si="581"/>
        <v/>
      </c>
      <c r="DO201" s="203" t="str">
        <f t="shared" si="582"/>
        <v/>
      </c>
      <c r="DP201" s="204" t="str">
        <f t="shared" si="583"/>
        <v/>
      </c>
      <c r="DQ201" s="204" t="str">
        <f t="shared" si="584"/>
        <v/>
      </c>
      <c r="DR201" s="204" t="str">
        <f t="shared" si="585"/>
        <v/>
      </c>
      <c r="DS201" s="255" t="str">
        <f t="shared" si="586"/>
        <v/>
      </c>
      <c r="DV201" s="408"/>
      <c r="DW201" s="133" t="s">
        <v>20</v>
      </c>
      <c r="DX201" s="164" t="str">
        <f t="shared" ref="DX201:EH201" si="608">IF(COUNT(DX198:DX200)=0,"",SUM(DX198:DX200))</f>
        <v/>
      </c>
      <c r="DY201" s="165" t="str">
        <f t="shared" si="608"/>
        <v/>
      </c>
      <c r="DZ201" s="166" t="str">
        <f t="shared" si="608"/>
        <v/>
      </c>
      <c r="EA201" s="167" t="str">
        <f t="shared" si="608"/>
        <v/>
      </c>
      <c r="EB201" s="168" t="str">
        <f t="shared" si="608"/>
        <v/>
      </c>
      <c r="EC201" s="168" t="str">
        <f t="shared" si="608"/>
        <v/>
      </c>
      <c r="ED201" s="169" t="str">
        <f t="shared" si="608"/>
        <v/>
      </c>
      <c r="EE201" s="170" t="str">
        <f t="shared" si="608"/>
        <v/>
      </c>
      <c r="EF201" s="170" t="str">
        <f t="shared" si="608"/>
        <v/>
      </c>
      <c r="EG201" s="170" t="str">
        <f t="shared" si="608"/>
        <v/>
      </c>
      <c r="EH201" s="270" t="str">
        <f t="shared" si="608"/>
        <v/>
      </c>
      <c r="EI201" s="263" t="str">
        <f t="shared" si="587"/>
        <v/>
      </c>
      <c r="EJ201" s="200" t="str">
        <f t="shared" si="588"/>
        <v/>
      </c>
      <c r="EK201" s="201" t="str">
        <f t="shared" si="589"/>
        <v/>
      </c>
      <c r="EL201" s="202" t="str">
        <f t="shared" si="590"/>
        <v/>
      </c>
      <c r="EM201" s="202" t="str">
        <f t="shared" si="591"/>
        <v/>
      </c>
      <c r="EN201" s="203" t="str">
        <f t="shared" si="592"/>
        <v/>
      </c>
      <c r="EO201" s="204" t="str">
        <f t="shared" si="593"/>
        <v/>
      </c>
      <c r="EP201" s="204" t="str">
        <f t="shared" si="594"/>
        <v/>
      </c>
      <c r="EQ201" s="204" t="str">
        <f t="shared" si="595"/>
        <v/>
      </c>
      <c r="ER201" s="255" t="str">
        <f t="shared" si="596"/>
        <v/>
      </c>
    </row>
    <row r="202" spans="1:148">
      <c r="A202" s="423"/>
      <c r="B202" s="130" t="s">
        <v>21</v>
      </c>
      <c r="C202" s="171"/>
      <c r="D202" s="172"/>
      <c r="E202" s="173"/>
      <c r="F202" s="174"/>
      <c r="G202" s="175"/>
      <c r="H202" s="175"/>
      <c r="I202" s="176"/>
      <c r="J202" s="177"/>
      <c r="K202" s="177"/>
      <c r="L202" s="177"/>
      <c r="M202" s="271"/>
      <c r="N202" s="264" t="str">
        <f t="shared" si="537"/>
        <v/>
      </c>
      <c r="O202" s="205" t="str">
        <f t="shared" si="538"/>
        <v/>
      </c>
      <c r="P202" s="206" t="str">
        <f t="shared" si="539"/>
        <v/>
      </c>
      <c r="Q202" s="207" t="str">
        <f t="shared" si="540"/>
        <v/>
      </c>
      <c r="R202" s="207" t="str">
        <f t="shared" si="541"/>
        <v/>
      </c>
      <c r="S202" s="208" t="str">
        <f t="shared" si="542"/>
        <v/>
      </c>
      <c r="T202" s="209" t="str">
        <f t="shared" si="543"/>
        <v/>
      </c>
      <c r="U202" s="209" t="str">
        <f t="shared" si="544"/>
        <v/>
      </c>
      <c r="V202" s="209" t="str">
        <f t="shared" si="545"/>
        <v/>
      </c>
      <c r="W202" s="256" t="str">
        <f t="shared" si="546"/>
        <v/>
      </c>
      <c r="Z202" s="423"/>
      <c r="AA202" s="130" t="s">
        <v>21</v>
      </c>
      <c r="AB202" s="171"/>
      <c r="AC202" s="172"/>
      <c r="AD202" s="173"/>
      <c r="AE202" s="174"/>
      <c r="AF202" s="175"/>
      <c r="AG202" s="175"/>
      <c r="AH202" s="176"/>
      <c r="AI202" s="177"/>
      <c r="AJ202" s="177"/>
      <c r="AK202" s="177"/>
      <c r="AL202" s="271"/>
      <c r="AM202" s="264" t="str">
        <f t="shared" si="547"/>
        <v/>
      </c>
      <c r="AN202" s="205" t="str">
        <f t="shared" si="548"/>
        <v/>
      </c>
      <c r="AO202" s="206" t="str">
        <f t="shared" si="549"/>
        <v/>
      </c>
      <c r="AP202" s="207" t="str">
        <f t="shared" si="550"/>
        <v/>
      </c>
      <c r="AQ202" s="207" t="str">
        <f t="shared" si="551"/>
        <v/>
      </c>
      <c r="AR202" s="208" t="str">
        <f t="shared" si="552"/>
        <v/>
      </c>
      <c r="AS202" s="209" t="str">
        <f t="shared" si="553"/>
        <v/>
      </c>
      <c r="AT202" s="209" t="str">
        <f t="shared" si="554"/>
        <v/>
      </c>
      <c r="AU202" s="209" t="str">
        <f t="shared" si="555"/>
        <v/>
      </c>
      <c r="AV202" s="256" t="str">
        <f t="shared" si="556"/>
        <v/>
      </c>
      <c r="AY202" s="423"/>
      <c r="AZ202" s="130" t="s">
        <v>21</v>
      </c>
      <c r="BA202" s="171"/>
      <c r="BB202" s="172"/>
      <c r="BC202" s="173"/>
      <c r="BD202" s="174"/>
      <c r="BE202" s="175"/>
      <c r="BF202" s="175"/>
      <c r="BG202" s="176"/>
      <c r="BH202" s="177"/>
      <c r="BI202" s="177"/>
      <c r="BJ202" s="177"/>
      <c r="BK202" s="271"/>
      <c r="BL202" s="264" t="str">
        <f t="shared" si="557"/>
        <v/>
      </c>
      <c r="BM202" s="205" t="str">
        <f t="shared" si="558"/>
        <v/>
      </c>
      <c r="BN202" s="206" t="str">
        <f t="shared" si="559"/>
        <v/>
      </c>
      <c r="BO202" s="207" t="str">
        <f t="shared" si="560"/>
        <v/>
      </c>
      <c r="BP202" s="207" t="str">
        <f t="shared" si="561"/>
        <v/>
      </c>
      <c r="BQ202" s="208" t="str">
        <f t="shared" si="562"/>
        <v/>
      </c>
      <c r="BR202" s="209" t="str">
        <f t="shared" si="563"/>
        <v/>
      </c>
      <c r="BS202" s="209" t="str">
        <f t="shared" si="564"/>
        <v/>
      </c>
      <c r="BT202" s="209" t="str">
        <f t="shared" si="565"/>
        <v/>
      </c>
      <c r="BU202" s="256" t="str">
        <f t="shared" si="566"/>
        <v/>
      </c>
      <c r="BX202" s="423"/>
      <c r="BY202" s="130" t="s">
        <v>21</v>
      </c>
      <c r="BZ202" s="171"/>
      <c r="CA202" s="172"/>
      <c r="CB202" s="173"/>
      <c r="CC202" s="174"/>
      <c r="CD202" s="175"/>
      <c r="CE202" s="175"/>
      <c r="CF202" s="176"/>
      <c r="CG202" s="177"/>
      <c r="CH202" s="177"/>
      <c r="CI202" s="177"/>
      <c r="CJ202" s="271"/>
      <c r="CK202" s="264" t="str">
        <f t="shared" si="567"/>
        <v/>
      </c>
      <c r="CL202" s="205" t="str">
        <f t="shared" si="568"/>
        <v/>
      </c>
      <c r="CM202" s="206" t="str">
        <f t="shared" si="569"/>
        <v/>
      </c>
      <c r="CN202" s="207" t="str">
        <f t="shared" si="570"/>
        <v/>
      </c>
      <c r="CO202" s="207" t="str">
        <f t="shared" si="571"/>
        <v/>
      </c>
      <c r="CP202" s="208" t="str">
        <f t="shared" si="572"/>
        <v/>
      </c>
      <c r="CQ202" s="209" t="str">
        <f t="shared" si="573"/>
        <v/>
      </c>
      <c r="CR202" s="209" t="str">
        <f t="shared" si="574"/>
        <v/>
      </c>
      <c r="CS202" s="209" t="str">
        <f t="shared" si="575"/>
        <v/>
      </c>
      <c r="CT202" s="256" t="str">
        <f t="shared" si="576"/>
        <v/>
      </c>
      <c r="CW202" s="408"/>
      <c r="CX202" s="130" t="s">
        <v>21</v>
      </c>
      <c r="CY202" s="171"/>
      <c r="CZ202" s="172"/>
      <c r="DA202" s="173"/>
      <c r="DB202" s="174"/>
      <c r="DC202" s="175"/>
      <c r="DD202" s="175"/>
      <c r="DE202" s="176"/>
      <c r="DF202" s="177"/>
      <c r="DG202" s="177"/>
      <c r="DH202" s="177"/>
      <c r="DI202" s="271"/>
      <c r="DJ202" s="264" t="str">
        <f t="shared" si="577"/>
        <v/>
      </c>
      <c r="DK202" s="205" t="str">
        <f t="shared" si="578"/>
        <v/>
      </c>
      <c r="DL202" s="206" t="str">
        <f t="shared" si="579"/>
        <v/>
      </c>
      <c r="DM202" s="207" t="str">
        <f t="shared" si="580"/>
        <v/>
      </c>
      <c r="DN202" s="207" t="str">
        <f t="shared" si="581"/>
        <v/>
      </c>
      <c r="DO202" s="208" t="str">
        <f t="shared" si="582"/>
        <v/>
      </c>
      <c r="DP202" s="209" t="str">
        <f t="shared" si="583"/>
        <v/>
      </c>
      <c r="DQ202" s="209" t="str">
        <f t="shared" si="584"/>
        <v/>
      </c>
      <c r="DR202" s="209" t="str">
        <f t="shared" si="585"/>
        <v/>
      </c>
      <c r="DS202" s="256" t="str">
        <f t="shared" si="586"/>
        <v/>
      </c>
      <c r="DV202" s="408"/>
      <c r="DW202" s="130" t="s">
        <v>21</v>
      </c>
      <c r="DX202" s="171"/>
      <c r="DY202" s="172"/>
      <c r="DZ202" s="173"/>
      <c r="EA202" s="174"/>
      <c r="EB202" s="175"/>
      <c r="EC202" s="175"/>
      <c r="ED202" s="176"/>
      <c r="EE202" s="177"/>
      <c r="EF202" s="177"/>
      <c r="EG202" s="177"/>
      <c r="EH202" s="271"/>
      <c r="EI202" s="264" t="str">
        <f t="shared" si="587"/>
        <v/>
      </c>
      <c r="EJ202" s="205" t="str">
        <f t="shared" si="588"/>
        <v/>
      </c>
      <c r="EK202" s="206" t="str">
        <f t="shared" si="589"/>
        <v/>
      </c>
      <c r="EL202" s="207" t="str">
        <f t="shared" si="590"/>
        <v/>
      </c>
      <c r="EM202" s="207" t="str">
        <f t="shared" si="591"/>
        <v/>
      </c>
      <c r="EN202" s="208" t="str">
        <f t="shared" si="592"/>
        <v/>
      </c>
      <c r="EO202" s="209" t="str">
        <f t="shared" si="593"/>
        <v/>
      </c>
      <c r="EP202" s="209" t="str">
        <f t="shared" si="594"/>
        <v/>
      </c>
      <c r="EQ202" s="209" t="str">
        <f t="shared" si="595"/>
        <v/>
      </c>
      <c r="ER202" s="256" t="str">
        <f t="shared" si="596"/>
        <v/>
      </c>
    </row>
    <row r="203" spans="1:148">
      <c r="A203" s="423"/>
      <c r="B203" s="131" t="s">
        <v>22</v>
      </c>
      <c r="C203" s="150"/>
      <c r="D203" s="151"/>
      <c r="E203" s="152"/>
      <c r="F203" s="153"/>
      <c r="G203" s="154"/>
      <c r="H203" s="154"/>
      <c r="I203" s="155"/>
      <c r="J203" s="156"/>
      <c r="K203" s="156"/>
      <c r="L203" s="156"/>
      <c r="M203" s="268"/>
      <c r="N203" s="261" t="str">
        <f t="shared" si="537"/>
        <v/>
      </c>
      <c r="O203" s="190" t="str">
        <f t="shared" si="538"/>
        <v/>
      </c>
      <c r="P203" s="191" t="str">
        <f t="shared" si="539"/>
        <v/>
      </c>
      <c r="Q203" s="192" t="str">
        <f t="shared" si="540"/>
        <v/>
      </c>
      <c r="R203" s="192" t="str">
        <f t="shared" si="541"/>
        <v/>
      </c>
      <c r="S203" s="193" t="str">
        <f t="shared" si="542"/>
        <v/>
      </c>
      <c r="T203" s="194" t="str">
        <f t="shared" si="543"/>
        <v/>
      </c>
      <c r="U203" s="194" t="str">
        <f t="shared" si="544"/>
        <v/>
      </c>
      <c r="V203" s="194" t="str">
        <f t="shared" si="545"/>
        <v/>
      </c>
      <c r="W203" s="253" t="str">
        <f t="shared" si="546"/>
        <v/>
      </c>
      <c r="Z203" s="423"/>
      <c r="AA203" s="131" t="s">
        <v>22</v>
      </c>
      <c r="AB203" s="150"/>
      <c r="AC203" s="151"/>
      <c r="AD203" s="152"/>
      <c r="AE203" s="153"/>
      <c r="AF203" s="154"/>
      <c r="AG203" s="154"/>
      <c r="AH203" s="155"/>
      <c r="AI203" s="156"/>
      <c r="AJ203" s="156"/>
      <c r="AK203" s="156"/>
      <c r="AL203" s="268"/>
      <c r="AM203" s="261" t="str">
        <f t="shared" si="547"/>
        <v/>
      </c>
      <c r="AN203" s="190" t="str">
        <f t="shared" si="548"/>
        <v/>
      </c>
      <c r="AO203" s="191" t="str">
        <f t="shared" si="549"/>
        <v/>
      </c>
      <c r="AP203" s="192" t="str">
        <f t="shared" si="550"/>
        <v/>
      </c>
      <c r="AQ203" s="192" t="str">
        <f t="shared" si="551"/>
        <v/>
      </c>
      <c r="AR203" s="193" t="str">
        <f t="shared" si="552"/>
        <v/>
      </c>
      <c r="AS203" s="194" t="str">
        <f t="shared" si="553"/>
        <v/>
      </c>
      <c r="AT203" s="194" t="str">
        <f t="shared" si="554"/>
        <v/>
      </c>
      <c r="AU203" s="194" t="str">
        <f t="shared" si="555"/>
        <v/>
      </c>
      <c r="AV203" s="253" t="str">
        <f t="shared" si="556"/>
        <v/>
      </c>
      <c r="AY203" s="423"/>
      <c r="AZ203" s="131" t="s">
        <v>22</v>
      </c>
      <c r="BA203" s="150"/>
      <c r="BB203" s="151"/>
      <c r="BC203" s="152"/>
      <c r="BD203" s="153"/>
      <c r="BE203" s="154"/>
      <c r="BF203" s="154"/>
      <c r="BG203" s="155"/>
      <c r="BH203" s="156"/>
      <c r="BI203" s="156"/>
      <c r="BJ203" s="156"/>
      <c r="BK203" s="268"/>
      <c r="BL203" s="261" t="str">
        <f t="shared" si="557"/>
        <v/>
      </c>
      <c r="BM203" s="190" t="str">
        <f t="shared" si="558"/>
        <v/>
      </c>
      <c r="BN203" s="191" t="str">
        <f t="shared" si="559"/>
        <v/>
      </c>
      <c r="BO203" s="192" t="str">
        <f t="shared" si="560"/>
        <v/>
      </c>
      <c r="BP203" s="192" t="str">
        <f t="shared" si="561"/>
        <v/>
      </c>
      <c r="BQ203" s="193" t="str">
        <f t="shared" si="562"/>
        <v/>
      </c>
      <c r="BR203" s="194" t="str">
        <f t="shared" si="563"/>
        <v/>
      </c>
      <c r="BS203" s="194" t="str">
        <f t="shared" si="564"/>
        <v/>
      </c>
      <c r="BT203" s="194" t="str">
        <f t="shared" si="565"/>
        <v/>
      </c>
      <c r="BU203" s="253" t="str">
        <f t="shared" si="566"/>
        <v/>
      </c>
      <c r="BX203" s="423"/>
      <c r="BY203" s="131" t="s">
        <v>22</v>
      </c>
      <c r="BZ203" s="150"/>
      <c r="CA203" s="151"/>
      <c r="CB203" s="152"/>
      <c r="CC203" s="153"/>
      <c r="CD203" s="154"/>
      <c r="CE203" s="154"/>
      <c r="CF203" s="155"/>
      <c r="CG203" s="156"/>
      <c r="CH203" s="156"/>
      <c r="CI203" s="156"/>
      <c r="CJ203" s="268"/>
      <c r="CK203" s="261" t="str">
        <f t="shared" si="567"/>
        <v/>
      </c>
      <c r="CL203" s="190" t="str">
        <f t="shared" si="568"/>
        <v/>
      </c>
      <c r="CM203" s="191" t="str">
        <f t="shared" si="569"/>
        <v/>
      </c>
      <c r="CN203" s="192" t="str">
        <f t="shared" si="570"/>
        <v/>
      </c>
      <c r="CO203" s="192" t="str">
        <f t="shared" si="571"/>
        <v/>
      </c>
      <c r="CP203" s="193" t="str">
        <f t="shared" si="572"/>
        <v/>
      </c>
      <c r="CQ203" s="194" t="str">
        <f t="shared" si="573"/>
        <v/>
      </c>
      <c r="CR203" s="194" t="str">
        <f t="shared" si="574"/>
        <v/>
      </c>
      <c r="CS203" s="194" t="str">
        <f t="shared" si="575"/>
        <v/>
      </c>
      <c r="CT203" s="253" t="str">
        <f t="shared" si="576"/>
        <v/>
      </c>
      <c r="CW203" s="408"/>
      <c r="CX203" s="131" t="s">
        <v>22</v>
      </c>
      <c r="CY203" s="150"/>
      <c r="CZ203" s="151"/>
      <c r="DA203" s="152"/>
      <c r="DB203" s="153"/>
      <c r="DC203" s="154"/>
      <c r="DD203" s="154"/>
      <c r="DE203" s="155"/>
      <c r="DF203" s="156"/>
      <c r="DG203" s="156"/>
      <c r="DH203" s="156"/>
      <c r="DI203" s="268"/>
      <c r="DJ203" s="261" t="str">
        <f t="shared" si="577"/>
        <v/>
      </c>
      <c r="DK203" s="190" t="str">
        <f t="shared" si="578"/>
        <v/>
      </c>
      <c r="DL203" s="191" t="str">
        <f t="shared" si="579"/>
        <v/>
      </c>
      <c r="DM203" s="192" t="str">
        <f t="shared" si="580"/>
        <v/>
      </c>
      <c r="DN203" s="192" t="str">
        <f t="shared" si="581"/>
        <v/>
      </c>
      <c r="DO203" s="193" t="str">
        <f t="shared" si="582"/>
        <v/>
      </c>
      <c r="DP203" s="194" t="str">
        <f t="shared" si="583"/>
        <v/>
      </c>
      <c r="DQ203" s="194" t="str">
        <f t="shared" si="584"/>
        <v/>
      </c>
      <c r="DR203" s="194" t="str">
        <f t="shared" si="585"/>
        <v/>
      </c>
      <c r="DS203" s="253" t="str">
        <f t="shared" si="586"/>
        <v/>
      </c>
      <c r="DV203" s="408"/>
      <c r="DW203" s="131" t="s">
        <v>22</v>
      </c>
      <c r="DX203" s="150"/>
      <c r="DY203" s="151"/>
      <c r="DZ203" s="152"/>
      <c r="EA203" s="153"/>
      <c r="EB203" s="154"/>
      <c r="EC203" s="154"/>
      <c r="ED203" s="155"/>
      <c r="EE203" s="156"/>
      <c r="EF203" s="156"/>
      <c r="EG203" s="156"/>
      <c r="EH203" s="268"/>
      <c r="EI203" s="261" t="str">
        <f t="shared" si="587"/>
        <v/>
      </c>
      <c r="EJ203" s="190" t="str">
        <f t="shared" si="588"/>
        <v/>
      </c>
      <c r="EK203" s="191" t="str">
        <f t="shared" si="589"/>
        <v/>
      </c>
      <c r="EL203" s="192" t="str">
        <f t="shared" si="590"/>
        <v/>
      </c>
      <c r="EM203" s="192" t="str">
        <f t="shared" si="591"/>
        <v/>
      </c>
      <c r="EN203" s="193" t="str">
        <f t="shared" si="592"/>
        <v/>
      </c>
      <c r="EO203" s="194" t="str">
        <f t="shared" si="593"/>
        <v/>
      </c>
      <c r="EP203" s="194" t="str">
        <f t="shared" si="594"/>
        <v/>
      </c>
      <c r="EQ203" s="194" t="str">
        <f t="shared" si="595"/>
        <v/>
      </c>
      <c r="ER203" s="253" t="str">
        <f t="shared" si="596"/>
        <v/>
      </c>
    </row>
    <row r="204" spans="1:148">
      <c r="A204" s="423"/>
      <c r="B204" s="132" t="s">
        <v>23</v>
      </c>
      <c r="C204" s="157"/>
      <c r="D204" s="158"/>
      <c r="E204" s="159"/>
      <c r="F204" s="160"/>
      <c r="G204" s="161"/>
      <c r="H204" s="161"/>
      <c r="I204" s="162"/>
      <c r="J204" s="163"/>
      <c r="K204" s="163"/>
      <c r="L204" s="163"/>
      <c r="M204" s="269"/>
      <c r="N204" s="262" t="str">
        <f t="shared" si="537"/>
        <v/>
      </c>
      <c r="O204" s="195" t="str">
        <f t="shared" si="538"/>
        <v/>
      </c>
      <c r="P204" s="196" t="str">
        <f t="shared" si="539"/>
        <v/>
      </c>
      <c r="Q204" s="197" t="str">
        <f t="shared" si="540"/>
        <v/>
      </c>
      <c r="R204" s="197" t="str">
        <f t="shared" si="541"/>
        <v/>
      </c>
      <c r="S204" s="198" t="str">
        <f t="shared" si="542"/>
        <v/>
      </c>
      <c r="T204" s="199" t="str">
        <f t="shared" si="543"/>
        <v/>
      </c>
      <c r="U204" s="199" t="str">
        <f t="shared" si="544"/>
        <v/>
      </c>
      <c r="V204" s="199" t="str">
        <f t="shared" si="545"/>
        <v/>
      </c>
      <c r="W204" s="254" t="str">
        <f t="shared" si="546"/>
        <v/>
      </c>
      <c r="Z204" s="423"/>
      <c r="AA204" s="132" t="s">
        <v>23</v>
      </c>
      <c r="AB204" s="157"/>
      <c r="AC204" s="158"/>
      <c r="AD204" s="159"/>
      <c r="AE204" s="160"/>
      <c r="AF204" s="161"/>
      <c r="AG204" s="161"/>
      <c r="AH204" s="162"/>
      <c r="AI204" s="163"/>
      <c r="AJ204" s="163"/>
      <c r="AK204" s="163"/>
      <c r="AL204" s="269"/>
      <c r="AM204" s="262" t="str">
        <f t="shared" si="547"/>
        <v/>
      </c>
      <c r="AN204" s="195" t="str">
        <f t="shared" si="548"/>
        <v/>
      </c>
      <c r="AO204" s="196" t="str">
        <f t="shared" si="549"/>
        <v/>
      </c>
      <c r="AP204" s="197" t="str">
        <f t="shared" si="550"/>
        <v/>
      </c>
      <c r="AQ204" s="197" t="str">
        <f t="shared" si="551"/>
        <v/>
      </c>
      <c r="AR204" s="198" t="str">
        <f t="shared" si="552"/>
        <v/>
      </c>
      <c r="AS204" s="199" t="str">
        <f t="shared" si="553"/>
        <v/>
      </c>
      <c r="AT204" s="199" t="str">
        <f t="shared" si="554"/>
        <v/>
      </c>
      <c r="AU204" s="199" t="str">
        <f t="shared" si="555"/>
        <v/>
      </c>
      <c r="AV204" s="254" t="str">
        <f t="shared" si="556"/>
        <v/>
      </c>
      <c r="AY204" s="423"/>
      <c r="AZ204" s="132" t="s">
        <v>23</v>
      </c>
      <c r="BA204" s="157"/>
      <c r="BB204" s="158"/>
      <c r="BC204" s="159"/>
      <c r="BD204" s="160"/>
      <c r="BE204" s="161"/>
      <c r="BF204" s="161"/>
      <c r="BG204" s="162"/>
      <c r="BH204" s="163"/>
      <c r="BI204" s="163"/>
      <c r="BJ204" s="163"/>
      <c r="BK204" s="269"/>
      <c r="BL204" s="262" t="str">
        <f t="shared" si="557"/>
        <v/>
      </c>
      <c r="BM204" s="195" t="str">
        <f t="shared" si="558"/>
        <v/>
      </c>
      <c r="BN204" s="196" t="str">
        <f t="shared" si="559"/>
        <v/>
      </c>
      <c r="BO204" s="197" t="str">
        <f t="shared" si="560"/>
        <v/>
      </c>
      <c r="BP204" s="197" t="str">
        <f t="shared" si="561"/>
        <v/>
      </c>
      <c r="BQ204" s="198" t="str">
        <f t="shared" si="562"/>
        <v/>
      </c>
      <c r="BR204" s="199" t="str">
        <f t="shared" si="563"/>
        <v/>
      </c>
      <c r="BS204" s="199" t="str">
        <f t="shared" si="564"/>
        <v/>
      </c>
      <c r="BT204" s="199" t="str">
        <f t="shared" si="565"/>
        <v/>
      </c>
      <c r="BU204" s="254" t="str">
        <f t="shared" si="566"/>
        <v/>
      </c>
      <c r="BX204" s="423"/>
      <c r="BY204" s="132" t="s">
        <v>23</v>
      </c>
      <c r="BZ204" s="157"/>
      <c r="CA204" s="158"/>
      <c r="CB204" s="159"/>
      <c r="CC204" s="160"/>
      <c r="CD204" s="161"/>
      <c r="CE204" s="161"/>
      <c r="CF204" s="162"/>
      <c r="CG204" s="163"/>
      <c r="CH204" s="163"/>
      <c r="CI204" s="163"/>
      <c r="CJ204" s="269"/>
      <c r="CK204" s="262" t="str">
        <f t="shared" si="567"/>
        <v/>
      </c>
      <c r="CL204" s="195" t="str">
        <f t="shared" si="568"/>
        <v/>
      </c>
      <c r="CM204" s="196" t="str">
        <f t="shared" si="569"/>
        <v/>
      </c>
      <c r="CN204" s="197" t="str">
        <f t="shared" si="570"/>
        <v/>
      </c>
      <c r="CO204" s="197" t="str">
        <f t="shared" si="571"/>
        <v/>
      </c>
      <c r="CP204" s="198" t="str">
        <f t="shared" si="572"/>
        <v/>
      </c>
      <c r="CQ204" s="199" t="str">
        <f t="shared" si="573"/>
        <v/>
      </c>
      <c r="CR204" s="199" t="str">
        <f t="shared" si="574"/>
        <v/>
      </c>
      <c r="CS204" s="199" t="str">
        <f t="shared" si="575"/>
        <v/>
      </c>
      <c r="CT204" s="254" t="str">
        <f t="shared" si="576"/>
        <v/>
      </c>
      <c r="CW204" s="408"/>
      <c r="CX204" s="132" t="s">
        <v>23</v>
      </c>
      <c r="CY204" s="157"/>
      <c r="CZ204" s="158"/>
      <c r="DA204" s="159"/>
      <c r="DB204" s="160"/>
      <c r="DC204" s="161"/>
      <c r="DD204" s="161"/>
      <c r="DE204" s="162"/>
      <c r="DF204" s="163"/>
      <c r="DG204" s="163"/>
      <c r="DH204" s="163"/>
      <c r="DI204" s="269"/>
      <c r="DJ204" s="262" t="str">
        <f t="shared" si="577"/>
        <v/>
      </c>
      <c r="DK204" s="195" t="str">
        <f t="shared" si="578"/>
        <v/>
      </c>
      <c r="DL204" s="196" t="str">
        <f t="shared" si="579"/>
        <v/>
      </c>
      <c r="DM204" s="197" t="str">
        <f t="shared" si="580"/>
        <v/>
      </c>
      <c r="DN204" s="197" t="str">
        <f t="shared" si="581"/>
        <v/>
      </c>
      <c r="DO204" s="198" t="str">
        <f t="shared" si="582"/>
        <v/>
      </c>
      <c r="DP204" s="199" t="str">
        <f t="shared" si="583"/>
        <v/>
      </c>
      <c r="DQ204" s="199" t="str">
        <f t="shared" si="584"/>
        <v/>
      </c>
      <c r="DR204" s="199" t="str">
        <f t="shared" si="585"/>
        <v/>
      </c>
      <c r="DS204" s="254" t="str">
        <f t="shared" si="586"/>
        <v/>
      </c>
      <c r="DV204" s="408"/>
      <c r="DW204" s="132" t="s">
        <v>23</v>
      </c>
      <c r="DX204" s="157"/>
      <c r="DY204" s="158"/>
      <c r="DZ204" s="159"/>
      <c r="EA204" s="160"/>
      <c r="EB204" s="161"/>
      <c r="EC204" s="161"/>
      <c r="ED204" s="162"/>
      <c r="EE204" s="163"/>
      <c r="EF204" s="163"/>
      <c r="EG204" s="163"/>
      <c r="EH204" s="269"/>
      <c r="EI204" s="262" t="str">
        <f t="shared" si="587"/>
        <v/>
      </c>
      <c r="EJ204" s="195" t="str">
        <f t="shared" si="588"/>
        <v/>
      </c>
      <c r="EK204" s="196" t="str">
        <f t="shared" si="589"/>
        <v/>
      </c>
      <c r="EL204" s="197" t="str">
        <f t="shared" si="590"/>
        <v/>
      </c>
      <c r="EM204" s="197" t="str">
        <f t="shared" si="591"/>
        <v/>
      </c>
      <c r="EN204" s="198" t="str">
        <f t="shared" si="592"/>
        <v/>
      </c>
      <c r="EO204" s="199" t="str">
        <f t="shared" si="593"/>
        <v/>
      </c>
      <c r="EP204" s="199" t="str">
        <f t="shared" si="594"/>
        <v/>
      </c>
      <c r="EQ204" s="199" t="str">
        <f t="shared" si="595"/>
        <v/>
      </c>
      <c r="ER204" s="254" t="str">
        <f t="shared" si="596"/>
        <v/>
      </c>
    </row>
    <row r="205" spans="1:148">
      <c r="A205" s="423"/>
      <c r="B205" s="133" t="s">
        <v>24</v>
      </c>
      <c r="C205" s="164" t="str">
        <f t="shared" ref="C205:M205" si="609">IF(COUNT(C202:C204)=0,"",SUM(C202:C204))</f>
        <v/>
      </c>
      <c r="D205" s="165" t="str">
        <f t="shared" si="609"/>
        <v/>
      </c>
      <c r="E205" s="166" t="str">
        <f t="shared" si="609"/>
        <v/>
      </c>
      <c r="F205" s="167" t="str">
        <f t="shared" si="609"/>
        <v/>
      </c>
      <c r="G205" s="168" t="str">
        <f t="shared" si="609"/>
        <v/>
      </c>
      <c r="H205" s="168" t="str">
        <f t="shared" si="609"/>
        <v/>
      </c>
      <c r="I205" s="169" t="str">
        <f t="shared" si="609"/>
        <v/>
      </c>
      <c r="J205" s="170" t="str">
        <f t="shared" si="609"/>
        <v/>
      </c>
      <c r="K205" s="170" t="str">
        <f t="shared" si="609"/>
        <v/>
      </c>
      <c r="L205" s="170" t="str">
        <f t="shared" si="609"/>
        <v/>
      </c>
      <c r="M205" s="270" t="str">
        <f t="shared" si="609"/>
        <v/>
      </c>
      <c r="N205" s="263" t="str">
        <f t="shared" si="537"/>
        <v/>
      </c>
      <c r="O205" s="200" t="str">
        <f t="shared" si="538"/>
        <v/>
      </c>
      <c r="P205" s="201" t="str">
        <f t="shared" si="539"/>
        <v/>
      </c>
      <c r="Q205" s="202" t="str">
        <f t="shared" si="540"/>
        <v/>
      </c>
      <c r="R205" s="202" t="str">
        <f t="shared" si="541"/>
        <v/>
      </c>
      <c r="S205" s="203" t="str">
        <f t="shared" si="542"/>
        <v/>
      </c>
      <c r="T205" s="204" t="str">
        <f t="shared" si="543"/>
        <v/>
      </c>
      <c r="U205" s="204" t="str">
        <f t="shared" si="544"/>
        <v/>
      </c>
      <c r="V205" s="204" t="str">
        <f t="shared" si="545"/>
        <v/>
      </c>
      <c r="W205" s="255" t="str">
        <f t="shared" si="546"/>
        <v/>
      </c>
      <c r="Z205" s="423"/>
      <c r="AA205" s="133" t="s">
        <v>24</v>
      </c>
      <c r="AB205" s="164" t="str">
        <f t="shared" ref="AB205:AL205" si="610">IF(COUNT(AB202:AB204)=0,"",SUM(AB202:AB204))</f>
        <v/>
      </c>
      <c r="AC205" s="165" t="str">
        <f t="shared" si="610"/>
        <v/>
      </c>
      <c r="AD205" s="166" t="str">
        <f t="shared" si="610"/>
        <v/>
      </c>
      <c r="AE205" s="167" t="str">
        <f t="shared" si="610"/>
        <v/>
      </c>
      <c r="AF205" s="168" t="str">
        <f t="shared" si="610"/>
        <v/>
      </c>
      <c r="AG205" s="168" t="str">
        <f t="shared" si="610"/>
        <v/>
      </c>
      <c r="AH205" s="169" t="str">
        <f t="shared" si="610"/>
        <v/>
      </c>
      <c r="AI205" s="170" t="str">
        <f t="shared" si="610"/>
        <v/>
      </c>
      <c r="AJ205" s="170" t="str">
        <f t="shared" si="610"/>
        <v/>
      </c>
      <c r="AK205" s="170" t="str">
        <f t="shared" si="610"/>
        <v/>
      </c>
      <c r="AL205" s="270" t="str">
        <f t="shared" si="610"/>
        <v/>
      </c>
      <c r="AM205" s="263" t="str">
        <f t="shared" si="547"/>
        <v/>
      </c>
      <c r="AN205" s="200" t="str">
        <f t="shared" si="548"/>
        <v/>
      </c>
      <c r="AO205" s="201" t="str">
        <f t="shared" si="549"/>
        <v/>
      </c>
      <c r="AP205" s="202" t="str">
        <f t="shared" si="550"/>
        <v/>
      </c>
      <c r="AQ205" s="202" t="str">
        <f t="shared" si="551"/>
        <v/>
      </c>
      <c r="AR205" s="203" t="str">
        <f t="shared" si="552"/>
        <v/>
      </c>
      <c r="AS205" s="204" t="str">
        <f t="shared" si="553"/>
        <v/>
      </c>
      <c r="AT205" s="204" t="str">
        <f t="shared" si="554"/>
        <v/>
      </c>
      <c r="AU205" s="204" t="str">
        <f t="shared" si="555"/>
        <v/>
      </c>
      <c r="AV205" s="255" t="str">
        <f t="shared" si="556"/>
        <v/>
      </c>
      <c r="AY205" s="423"/>
      <c r="AZ205" s="133" t="s">
        <v>24</v>
      </c>
      <c r="BA205" s="164" t="str">
        <f t="shared" ref="BA205:BK205" si="611">IF(COUNT(BA202:BA204)=0,"",SUM(BA202:BA204))</f>
        <v/>
      </c>
      <c r="BB205" s="165" t="str">
        <f t="shared" si="611"/>
        <v/>
      </c>
      <c r="BC205" s="166" t="str">
        <f t="shared" si="611"/>
        <v/>
      </c>
      <c r="BD205" s="167" t="str">
        <f t="shared" si="611"/>
        <v/>
      </c>
      <c r="BE205" s="168" t="str">
        <f t="shared" si="611"/>
        <v/>
      </c>
      <c r="BF205" s="168" t="str">
        <f t="shared" si="611"/>
        <v/>
      </c>
      <c r="BG205" s="169" t="str">
        <f t="shared" si="611"/>
        <v/>
      </c>
      <c r="BH205" s="170" t="str">
        <f t="shared" si="611"/>
        <v/>
      </c>
      <c r="BI205" s="170" t="str">
        <f t="shared" si="611"/>
        <v/>
      </c>
      <c r="BJ205" s="170" t="str">
        <f t="shared" si="611"/>
        <v/>
      </c>
      <c r="BK205" s="270" t="str">
        <f t="shared" si="611"/>
        <v/>
      </c>
      <c r="BL205" s="263" t="str">
        <f t="shared" si="557"/>
        <v/>
      </c>
      <c r="BM205" s="200" t="str">
        <f t="shared" si="558"/>
        <v/>
      </c>
      <c r="BN205" s="201" t="str">
        <f t="shared" si="559"/>
        <v/>
      </c>
      <c r="BO205" s="202" t="str">
        <f t="shared" si="560"/>
        <v/>
      </c>
      <c r="BP205" s="202" t="str">
        <f t="shared" si="561"/>
        <v/>
      </c>
      <c r="BQ205" s="203" t="str">
        <f t="shared" si="562"/>
        <v/>
      </c>
      <c r="BR205" s="204" t="str">
        <f t="shared" si="563"/>
        <v/>
      </c>
      <c r="BS205" s="204" t="str">
        <f t="shared" si="564"/>
        <v/>
      </c>
      <c r="BT205" s="204" t="str">
        <f t="shared" si="565"/>
        <v/>
      </c>
      <c r="BU205" s="255" t="str">
        <f t="shared" si="566"/>
        <v/>
      </c>
      <c r="BX205" s="423"/>
      <c r="BY205" s="133" t="s">
        <v>24</v>
      </c>
      <c r="BZ205" s="164" t="str">
        <f t="shared" ref="BZ205:CJ205" si="612">IF(COUNT(BZ202:BZ204)=0,"",SUM(BZ202:BZ204))</f>
        <v/>
      </c>
      <c r="CA205" s="165" t="str">
        <f t="shared" si="612"/>
        <v/>
      </c>
      <c r="CB205" s="166" t="str">
        <f t="shared" si="612"/>
        <v/>
      </c>
      <c r="CC205" s="167" t="str">
        <f t="shared" si="612"/>
        <v/>
      </c>
      <c r="CD205" s="168" t="str">
        <f t="shared" si="612"/>
        <v/>
      </c>
      <c r="CE205" s="168" t="str">
        <f t="shared" si="612"/>
        <v/>
      </c>
      <c r="CF205" s="169" t="str">
        <f t="shared" si="612"/>
        <v/>
      </c>
      <c r="CG205" s="170" t="str">
        <f t="shared" si="612"/>
        <v/>
      </c>
      <c r="CH205" s="170" t="str">
        <f t="shared" si="612"/>
        <v/>
      </c>
      <c r="CI205" s="170" t="str">
        <f t="shared" si="612"/>
        <v/>
      </c>
      <c r="CJ205" s="270" t="str">
        <f t="shared" si="612"/>
        <v/>
      </c>
      <c r="CK205" s="263" t="str">
        <f t="shared" si="567"/>
        <v/>
      </c>
      <c r="CL205" s="200" t="str">
        <f t="shared" si="568"/>
        <v/>
      </c>
      <c r="CM205" s="201" t="str">
        <f t="shared" si="569"/>
        <v/>
      </c>
      <c r="CN205" s="202" t="str">
        <f t="shared" si="570"/>
        <v/>
      </c>
      <c r="CO205" s="202" t="str">
        <f t="shared" si="571"/>
        <v/>
      </c>
      <c r="CP205" s="203" t="str">
        <f t="shared" si="572"/>
        <v/>
      </c>
      <c r="CQ205" s="204" t="str">
        <f t="shared" si="573"/>
        <v/>
      </c>
      <c r="CR205" s="204" t="str">
        <f t="shared" si="574"/>
        <v/>
      </c>
      <c r="CS205" s="204" t="str">
        <f t="shared" si="575"/>
        <v/>
      </c>
      <c r="CT205" s="255" t="str">
        <f t="shared" si="576"/>
        <v/>
      </c>
      <c r="CW205" s="408"/>
      <c r="CX205" s="133" t="s">
        <v>24</v>
      </c>
      <c r="CY205" s="164" t="str">
        <f t="shared" ref="CY205:DI205" si="613">IF(COUNT(CY202:CY204)=0,"",SUM(CY202:CY204))</f>
        <v/>
      </c>
      <c r="CZ205" s="165" t="str">
        <f t="shared" si="613"/>
        <v/>
      </c>
      <c r="DA205" s="166" t="str">
        <f t="shared" si="613"/>
        <v/>
      </c>
      <c r="DB205" s="167" t="str">
        <f t="shared" si="613"/>
        <v/>
      </c>
      <c r="DC205" s="168" t="str">
        <f t="shared" si="613"/>
        <v/>
      </c>
      <c r="DD205" s="168" t="str">
        <f t="shared" si="613"/>
        <v/>
      </c>
      <c r="DE205" s="169" t="str">
        <f t="shared" si="613"/>
        <v/>
      </c>
      <c r="DF205" s="170" t="str">
        <f t="shared" si="613"/>
        <v/>
      </c>
      <c r="DG205" s="170" t="str">
        <f t="shared" si="613"/>
        <v/>
      </c>
      <c r="DH205" s="170" t="str">
        <f t="shared" si="613"/>
        <v/>
      </c>
      <c r="DI205" s="270" t="str">
        <f t="shared" si="613"/>
        <v/>
      </c>
      <c r="DJ205" s="263" t="str">
        <f t="shared" si="577"/>
        <v/>
      </c>
      <c r="DK205" s="200" t="str">
        <f t="shared" si="578"/>
        <v/>
      </c>
      <c r="DL205" s="201" t="str">
        <f t="shared" si="579"/>
        <v/>
      </c>
      <c r="DM205" s="202" t="str">
        <f t="shared" si="580"/>
        <v/>
      </c>
      <c r="DN205" s="202" t="str">
        <f t="shared" si="581"/>
        <v/>
      </c>
      <c r="DO205" s="203" t="str">
        <f t="shared" si="582"/>
        <v/>
      </c>
      <c r="DP205" s="204" t="str">
        <f t="shared" si="583"/>
        <v/>
      </c>
      <c r="DQ205" s="204" t="str">
        <f t="shared" si="584"/>
        <v/>
      </c>
      <c r="DR205" s="204" t="str">
        <f t="shared" si="585"/>
        <v/>
      </c>
      <c r="DS205" s="255" t="str">
        <f t="shared" si="586"/>
        <v/>
      </c>
      <c r="DV205" s="408"/>
      <c r="DW205" s="133" t="s">
        <v>24</v>
      </c>
      <c r="DX205" s="164" t="str">
        <f t="shared" ref="DX205:EH205" si="614">IF(COUNT(DX202:DX204)=0,"",SUM(DX202:DX204))</f>
        <v/>
      </c>
      <c r="DY205" s="165" t="str">
        <f t="shared" si="614"/>
        <v/>
      </c>
      <c r="DZ205" s="166" t="str">
        <f t="shared" si="614"/>
        <v/>
      </c>
      <c r="EA205" s="167" t="str">
        <f t="shared" si="614"/>
        <v/>
      </c>
      <c r="EB205" s="168" t="str">
        <f t="shared" si="614"/>
        <v/>
      </c>
      <c r="EC205" s="168" t="str">
        <f t="shared" si="614"/>
        <v/>
      </c>
      <c r="ED205" s="169" t="str">
        <f t="shared" si="614"/>
        <v/>
      </c>
      <c r="EE205" s="170" t="str">
        <f t="shared" si="614"/>
        <v/>
      </c>
      <c r="EF205" s="170" t="str">
        <f t="shared" si="614"/>
        <v/>
      </c>
      <c r="EG205" s="170" t="str">
        <f t="shared" si="614"/>
        <v/>
      </c>
      <c r="EH205" s="270" t="str">
        <f t="shared" si="614"/>
        <v/>
      </c>
      <c r="EI205" s="263" t="str">
        <f t="shared" si="587"/>
        <v/>
      </c>
      <c r="EJ205" s="200" t="str">
        <f t="shared" si="588"/>
        <v/>
      </c>
      <c r="EK205" s="201" t="str">
        <f t="shared" si="589"/>
        <v/>
      </c>
      <c r="EL205" s="202" t="str">
        <f t="shared" si="590"/>
        <v/>
      </c>
      <c r="EM205" s="202" t="str">
        <f t="shared" si="591"/>
        <v/>
      </c>
      <c r="EN205" s="203" t="str">
        <f t="shared" si="592"/>
        <v/>
      </c>
      <c r="EO205" s="204" t="str">
        <f t="shared" si="593"/>
        <v/>
      </c>
      <c r="EP205" s="204" t="str">
        <f t="shared" si="594"/>
        <v/>
      </c>
      <c r="EQ205" s="204" t="str">
        <f t="shared" si="595"/>
        <v/>
      </c>
      <c r="ER205" s="255" t="str">
        <f t="shared" si="596"/>
        <v/>
      </c>
    </row>
    <row r="206" spans="1:148">
      <c r="A206" s="423"/>
      <c r="B206" s="130" t="s">
        <v>25</v>
      </c>
      <c r="C206" s="171"/>
      <c r="D206" s="172"/>
      <c r="E206" s="173"/>
      <c r="F206" s="174"/>
      <c r="G206" s="175"/>
      <c r="H206" s="175"/>
      <c r="I206" s="176"/>
      <c r="J206" s="177"/>
      <c r="K206" s="177"/>
      <c r="L206" s="177"/>
      <c r="M206" s="271"/>
      <c r="N206" s="264" t="str">
        <f t="shared" si="537"/>
        <v/>
      </c>
      <c r="O206" s="205" t="str">
        <f t="shared" si="538"/>
        <v/>
      </c>
      <c r="P206" s="206" t="str">
        <f t="shared" si="539"/>
        <v/>
      </c>
      <c r="Q206" s="207" t="str">
        <f t="shared" si="540"/>
        <v/>
      </c>
      <c r="R206" s="207" t="str">
        <f t="shared" si="541"/>
        <v/>
      </c>
      <c r="S206" s="208" t="str">
        <f t="shared" si="542"/>
        <v/>
      </c>
      <c r="T206" s="209" t="str">
        <f t="shared" si="543"/>
        <v/>
      </c>
      <c r="U206" s="209" t="str">
        <f t="shared" si="544"/>
        <v/>
      </c>
      <c r="V206" s="209" t="str">
        <f t="shared" si="545"/>
        <v/>
      </c>
      <c r="W206" s="256" t="str">
        <f t="shared" si="546"/>
        <v/>
      </c>
      <c r="Z206" s="423"/>
      <c r="AA206" s="130" t="s">
        <v>25</v>
      </c>
      <c r="AB206" s="171"/>
      <c r="AC206" s="172"/>
      <c r="AD206" s="173"/>
      <c r="AE206" s="174"/>
      <c r="AF206" s="175"/>
      <c r="AG206" s="175"/>
      <c r="AH206" s="176"/>
      <c r="AI206" s="177"/>
      <c r="AJ206" s="177"/>
      <c r="AK206" s="177"/>
      <c r="AL206" s="271"/>
      <c r="AM206" s="264" t="str">
        <f t="shared" si="547"/>
        <v/>
      </c>
      <c r="AN206" s="205" t="str">
        <f t="shared" si="548"/>
        <v/>
      </c>
      <c r="AO206" s="206" t="str">
        <f t="shared" si="549"/>
        <v/>
      </c>
      <c r="AP206" s="207" t="str">
        <f t="shared" si="550"/>
        <v/>
      </c>
      <c r="AQ206" s="207" t="str">
        <f t="shared" si="551"/>
        <v/>
      </c>
      <c r="AR206" s="208" t="str">
        <f t="shared" si="552"/>
        <v/>
      </c>
      <c r="AS206" s="209" t="str">
        <f t="shared" si="553"/>
        <v/>
      </c>
      <c r="AT206" s="209" t="str">
        <f t="shared" si="554"/>
        <v/>
      </c>
      <c r="AU206" s="209" t="str">
        <f t="shared" si="555"/>
        <v/>
      </c>
      <c r="AV206" s="256" t="str">
        <f t="shared" si="556"/>
        <v/>
      </c>
      <c r="AY206" s="423"/>
      <c r="AZ206" s="130" t="s">
        <v>25</v>
      </c>
      <c r="BA206" s="171"/>
      <c r="BB206" s="172"/>
      <c r="BC206" s="173"/>
      <c r="BD206" s="174"/>
      <c r="BE206" s="175"/>
      <c r="BF206" s="175"/>
      <c r="BG206" s="176"/>
      <c r="BH206" s="177"/>
      <c r="BI206" s="177"/>
      <c r="BJ206" s="177"/>
      <c r="BK206" s="271"/>
      <c r="BL206" s="264" t="str">
        <f t="shared" si="557"/>
        <v/>
      </c>
      <c r="BM206" s="205" t="str">
        <f t="shared" si="558"/>
        <v/>
      </c>
      <c r="BN206" s="206" t="str">
        <f t="shared" si="559"/>
        <v/>
      </c>
      <c r="BO206" s="207" t="str">
        <f t="shared" si="560"/>
        <v/>
      </c>
      <c r="BP206" s="207" t="str">
        <f t="shared" si="561"/>
        <v/>
      </c>
      <c r="BQ206" s="208" t="str">
        <f t="shared" si="562"/>
        <v/>
      </c>
      <c r="BR206" s="209" t="str">
        <f t="shared" si="563"/>
        <v/>
      </c>
      <c r="BS206" s="209" t="str">
        <f t="shared" si="564"/>
        <v/>
      </c>
      <c r="BT206" s="209" t="str">
        <f t="shared" si="565"/>
        <v/>
      </c>
      <c r="BU206" s="256" t="str">
        <f t="shared" si="566"/>
        <v/>
      </c>
      <c r="BX206" s="423"/>
      <c r="BY206" s="130" t="s">
        <v>25</v>
      </c>
      <c r="BZ206" s="171"/>
      <c r="CA206" s="172"/>
      <c r="CB206" s="173"/>
      <c r="CC206" s="174"/>
      <c r="CD206" s="175"/>
      <c r="CE206" s="175"/>
      <c r="CF206" s="176"/>
      <c r="CG206" s="177"/>
      <c r="CH206" s="177"/>
      <c r="CI206" s="177"/>
      <c r="CJ206" s="271"/>
      <c r="CK206" s="264" t="str">
        <f t="shared" si="567"/>
        <v/>
      </c>
      <c r="CL206" s="205" t="str">
        <f t="shared" si="568"/>
        <v/>
      </c>
      <c r="CM206" s="206" t="str">
        <f t="shared" si="569"/>
        <v/>
      </c>
      <c r="CN206" s="207" t="str">
        <f t="shared" si="570"/>
        <v/>
      </c>
      <c r="CO206" s="207" t="str">
        <f t="shared" si="571"/>
        <v/>
      </c>
      <c r="CP206" s="208" t="str">
        <f t="shared" si="572"/>
        <v/>
      </c>
      <c r="CQ206" s="209" t="str">
        <f t="shared" si="573"/>
        <v/>
      </c>
      <c r="CR206" s="209" t="str">
        <f t="shared" si="574"/>
        <v/>
      </c>
      <c r="CS206" s="209" t="str">
        <f t="shared" si="575"/>
        <v/>
      </c>
      <c r="CT206" s="256" t="str">
        <f t="shared" si="576"/>
        <v/>
      </c>
      <c r="CW206" s="408"/>
      <c r="CX206" s="130" t="s">
        <v>25</v>
      </c>
      <c r="CY206" s="171"/>
      <c r="CZ206" s="172"/>
      <c r="DA206" s="173"/>
      <c r="DB206" s="174"/>
      <c r="DC206" s="175"/>
      <c r="DD206" s="175"/>
      <c r="DE206" s="176"/>
      <c r="DF206" s="177"/>
      <c r="DG206" s="177"/>
      <c r="DH206" s="177"/>
      <c r="DI206" s="271"/>
      <c r="DJ206" s="264" t="str">
        <f t="shared" si="577"/>
        <v/>
      </c>
      <c r="DK206" s="205" t="str">
        <f t="shared" si="578"/>
        <v/>
      </c>
      <c r="DL206" s="206" t="str">
        <f t="shared" si="579"/>
        <v/>
      </c>
      <c r="DM206" s="207" t="str">
        <f t="shared" si="580"/>
        <v/>
      </c>
      <c r="DN206" s="207" t="str">
        <f t="shared" si="581"/>
        <v/>
      </c>
      <c r="DO206" s="208" t="str">
        <f t="shared" si="582"/>
        <v/>
      </c>
      <c r="DP206" s="209" t="str">
        <f t="shared" si="583"/>
        <v/>
      </c>
      <c r="DQ206" s="209" t="str">
        <f t="shared" si="584"/>
        <v/>
      </c>
      <c r="DR206" s="209" t="str">
        <f t="shared" si="585"/>
        <v/>
      </c>
      <c r="DS206" s="256" t="str">
        <f t="shared" si="586"/>
        <v/>
      </c>
      <c r="DV206" s="408"/>
      <c r="DW206" s="130" t="s">
        <v>25</v>
      </c>
      <c r="DX206" s="171"/>
      <c r="DY206" s="172"/>
      <c r="DZ206" s="173"/>
      <c r="EA206" s="174"/>
      <c r="EB206" s="175"/>
      <c r="EC206" s="175"/>
      <c r="ED206" s="176"/>
      <c r="EE206" s="177"/>
      <c r="EF206" s="177"/>
      <c r="EG206" s="177"/>
      <c r="EH206" s="271"/>
      <c r="EI206" s="264" t="str">
        <f t="shared" si="587"/>
        <v/>
      </c>
      <c r="EJ206" s="205" t="str">
        <f t="shared" si="588"/>
        <v/>
      </c>
      <c r="EK206" s="206" t="str">
        <f t="shared" si="589"/>
        <v/>
      </c>
      <c r="EL206" s="207" t="str">
        <f t="shared" si="590"/>
        <v/>
      </c>
      <c r="EM206" s="207" t="str">
        <f t="shared" si="591"/>
        <v/>
      </c>
      <c r="EN206" s="208" t="str">
        <f t="shared" si="592"/>
        <v/>
      </c>
      <c r="EO206" s="209" t="str">
        <f t="shared" si="593"/>
        <v/>
      </c>
      <c r="EP206" s="209" t="str">
        <f t="shared" si="594"/>
        <v/>
      </c>
      <c r="EQ206" s="209" t="str">
        <f t="shared" si="595"/>
        <v/>
      </c>
      <c r="ER206" s="256" t="str">
        <f t="shared" si="596"/>
        <v/>
      </c>
    </row>
    <row r="207" spans="1:148">
      <c r="A207" s="423"/>
      <c r="B207" s="131" t="s">
        <v>26</v>
      </c>
      <c r="C207" s="150"/>
      <c r="D207" s="151"/>
      <c r="E207" s="152"/>
      <c r="F207" s="153"/>
      <c r="G207" s="154"/>
      <c r="H207" s="154"/>
      <c r="I207" s="155"/>
      <c r="J207" s="156"/>
      <c r="K207" s="156"/>
      <c r="L207" s="156"/>
      <c r="M207" s="268"/>
      <c r="N207" s="261" t="str">
        <f t="shared" si="537"/>
        <v/>
      </c>
      <c r="O207" s="190" t="str">
        <f t="shared" si="538"/>
        <v/>
      </c>
      <c r="P207" s="191" t="str">
        <f t="shared" si="539"/>
        <v/>
      </c>
      <c r="Q207" s="192" t="str">
        <f t="shared" si="540"/>
        <v/>
      </c>
      <c r="R207" s="192" t="str">
        <f t="shared" si="541"/>
        <v/>
      </c>
      <c r="S207" s="193" t="str">
        <f t="shared" si="542"/>
        <v/>
      </c>
      <c r="T207" s="194" t="str">
        <f t="shared" si="543"/>
        <v/>
      </c>
      <c r="U207" s="194" t="str">
        <f t="shared" si="544"/>
        <v/>
      </c>
      <c r="V207" s="194" t="str">
        <f t="shared" si="545"/>
        <v/>
      </c>
      <c r="W207" s="253" t="str">
        <f t="shared" si="546"/>
        <v/>
      </c>
      <c r="Z207" s="423"/>
      <c r="AA207" s="131" t="s">
        <v>26</v>
      </c>
      <c r="AB207" s="150"/>
      <c r="AC207" s="151"/>
      <c r="AD207" s="152"/>
      <c r="AE207" s="153"/>
      <c r="AF207" s="154"/>
      <c r="AG207" s="154"/>
      <c r="AH207" s="155"/>
      <c r="AI207" s="156"/>
      <c r="AJ207" s="156"/>
      <c r="AK207" s="156"/>
      <c r="AL207" s="268"/>
      <c r="AM207" s="261" t="str">
        <f t="shared" si="547"/>
        <v/>
      </c>
      <c r="AN207" s="190" t="str">
        <f t="shared" si="548"/>
        <v/>
      </c>
      <c r="AO207" s="191" t="str">
        <f t="shared" si="549"/>
        <v/>
      </c>
      <c r="AP207" s="192" t="str">
        <f t="shared" si="550"/>
        <v/>
      </c>
      <c r="AQ207" s="192" t="str">
        <f t="shared" si="551"/>
        <v/>
      </c>
      <c r="AR207" s="193" t="str">
        <f t="shared" si="552"/>
        <v/>
      </c>
      <c r="AS207" s="194" t="str">
        <f t="shared" si="553"/>
        <v/>
      </c>
      <c r="AT207" s="194" t="str">
        <f t="shared" si="554"/>
        <v/>
      </c>
      <c r="AU207" s="194" t="str">
        <f t="shared" si="555"/>
        <v/>
      </c>
      <c r="AV207" s="253" t="str">
        <f t="shared" si="556"/>
        <v/>
      </c>
      <c r="AY207" s="423"/>
      <c r="AZ207" s="131" t="s">
        <v>26</v>
      </c>
      <c r="BA207" s="150"/>
      <c r="BB207" s="151"/>
      <c r="BC207" s="152"/>
      <c r="BD207" s="153"/>
      <c r="BE207" s="154"/>
      <c r="BF207" s="154"/>
      <c r="BG207" s="155"/>
      <c r="BH207" s="156"/>
      <c r="BI207" s="156"/>
      <c r="BJ207" s="156"/>
      <c r="BK207" s="268"/>
      <c r="BL207" s="261" t="str">
        <f t="shared" si="557"/>
        <v/>
      </c>
      <c r="BM207" s="190" t="str">
        <f t="shared" si="558"/>
        <v/>
      </c>
      <c r="BN207" s="191" t="str">
        <f t="shared" si="559"/>
        <v/>
      </c>
      <c r="BO207" s="192" t="str">
        <f t="shared" si="560"/>
        <v/>
      </c>
      <c r="BP207" s="192" t="str">
        <f t="shared" si="561"/>
        <v/>
      </c>
      <c r="BQ207" s="193" t="str">
        <f t="shared" si="562"/>
        <v/>
      </c>
      <c r="BR207" s="194" t="str">
        <f t="shared" si="563"/>
        <v/>
      </c>
      <c r="BS207" s="194" t="str">
        <f t="shared" si="564"/>
        <v/>
      </c>
      <c r="BT207" s="194" t="str">
        <f t="shared" si="565"/>
        <v/>
      </c>
      <c r="BU207" s="253" t="str">
        <f t="shared" si="566"/>
        <v/>
      </c>
      <c r="BX207" s="423"/>
      <c r="BY207" s="131" t="s">
        <v>26</v>
      </c>
      <c r="BZ207" s="150"/>
      <c r="CA207" s="151"/>
      <c r="CB207" s="152"/>
      <c r="CC207" s="153"/>
      <c r="CD207" s="154"/>
      <c r="CE207" s="154"/>
      <c r="CF207" s="155"/>
      <c r="CG207" s="156"/>
      <c r="CH207" s="156"/>
      <c r="CI207" s="156"/>
      <c r="CJ207" s="268"/>
      <c r="CK207" s="261" t="str">
        <f t="shared" si="567"/>
        <v/>
      </c>
      <c r="CL207" s="190" t="str">
        <f t="shared" si="568"/>
        <v/>
      </c>
      <c r="CM207" s="191" t="str">
        <f t="shared" si="569"/>
        <v/>
      </c>
      <c r="CN207" s="192" t="str">
        <f t="shared" si="570"/>
        <v/>
      </c>
      <c r="CO207" s="192" t="str">
        <f t="shared" si="571"/>
        <v/>
      </c>
      <c r="CP207" s="193" t="str">
        <f t="shared" si="572"/>
        <v/>
      </c>
      <c r="CQ207" s="194" t="str">
        <f t="shared" si="573"/>
        <v/>
      </c>
      <c r="CR207" s="194" t="str">
        <f t="shared" si="574"/>
        <v/>
      </c>
      <c r="CS207" s="194" t="str">
        <f t="shared" si="575"/>
        <v/>
      </c>
      <c r="CT207" s="253" t="str">
        <f t="shared" si="576"/>
        <v/>
      </c>
      <c r="CW207" s="408"/>
      <c r="CX207" s="131" t="s">
        <v>26</v>
      </c>
      <c r="CY207" s="150"/>
      <c r="CZ207" s="151"/>
      <c r="DA207" s="152"/>
      <c r="DB207" s="153"/>
      <c r="DC207" s="154"/>
      <c r="DD207" s="154"/>
      <c r="DE207" s="155"/>
      <c r="DF207" s="156"/>
      <c r="DG207" s="156"/>
      <c r="DH207" s="156"/>
      <c r="DI207" s="268"/>
      <c r="DJ207" s="261" t="str">
        <f t="shared" si="577"/>
        <v/>
      </c>
      <c r="DK207" s="190" t="str">
        <f t="shared" si="578"/>
        <v/>
      </c>
      <c r="DL207" s="191" t="str">
        <f t="shared" si="579"/>
        <v/>
      </c>
      <c r="DM207" s="192" t="str">
        <f t="shared" si="580"/>
        <v/>
      </c>
      <c r="DN207" s="192" t="str">
        <f t="shared" si="581"/>
        <v/>
      </c>
      <c r="DO207" s="193" t="str">
        <f t="shared" si="582"/>
        <v/>
      </c>
      <c r="DP207" s="194" t="str">
        <f t="shared" si="583"/>
        <v/>
      </c>
      <c r="DQ207" s="194" t="str">
        <f t="shared" si="584"/>
        <v/>
      </c>
      <c r="DR207" s="194" t="str">
        <f t="shared" si="585"/>
        <v/>
      </c>
      <c r="DS207" s="253" t="str">
        <f t="shared" si="586"/>
        <v/>
      </c>
      <c r="DV207" s="408"/>
      <c r="DW207" s="131" t="s">
        <v>26</v>
      </c>
      <c r="DX207" s="150"/>
      <c r="DY207" s="151"/>
      <c r="DZ207" s="152"/>
      <c r="EA207" s="153"/>
      <c r="EB207" s="154"/>
      <c r="EC207" s="154"/>
      <c r="ED207" s="155"/>
      <c r="EE207" s="156"/>
      <c r="EF207" s="156"/>
      <c r="EG207" s="156"/>
      <c r="EH207" s="268"/>
      <c r="EI207" s="261" t="str">
        <f t="shared" si="587"/>
        <v/>
      </c>
      <c r="EJ207" s="190" t="str">
        <f t="shared" si="588"/>
        <v/>
      </c>
      <c r="EK207" s="191" t="str">
        <f t="shared" si="589"/>
        <v/>
      </c>
      <c r="EL207" s="192" t="str">
        <f t="shared" si="590"/>
        <v/>
      </c>
      <c r="EM207" s="192" t="str">
        <f t="shared" si="591"/>
        <v/>
      </c>
      <c r="EN207" s="193" t="str">
        <f t="shared" si="592"/>
        <v/>
      </c>
      <c r="EO207" s="194" t="str">
        <f t="shared" si="593"/>
        <v/>
      </c>
      <c r="EP207" s="194" t="str">
        <f t="shared" si="594"/>
        <v/>
      </c>
      <c r="EQ207" s="194" t="str">
        <f t="shared" si="595"/>
        <v/>
      </c>
      <c r="ER207" s="253" t="str">
        <f t="shared" si="596"/>
        <v/>
      </c>
    </row>
    <row r="208" spans="1:148">
      <c r="A208" s="423"/>
      <c r="B208" s="132" t="s">
        <v>27</v>
      </c>
      <c r="C208" s="157"/>
      <c r="D208" s="158"/>
      <c r="E208" s="159"/>
      <c r="F208" s="160"/>
      <c r="G208" s="161"/>
      <c r="H208" s="161"/>
      <c r="I208" s="162"/>
      <c r="J208" s="163"/>
      <c r="K208" s="163"/>
      <c r="L208" s="163"/>
      <c r="M208" s="269"/>
      <c r="N208" s="262" t="str">
        <f t="shared" si="537"/>
        <v/>
      </c>
      <c r="O208" s="195" t="str">
        <f t="shared" si="538"/>
        <v/>
      </c>
      <c r="P208" s="196" t="str">
        <f t="shared" si="539"/>
        <v/>
      </c>
      <c r="Q208" s="197" t="str">
        <f t="shared" si="540"/>
        <v/>
      </c>
      <c r="R208" s="197" t="str">
        <f t="shared" si="541"/>
        <v/>
      </c>
      <c r="S208" s="198" t="str">
        <f t="shared" si="542"/>
        <v/>
      </c>
      <c r="T208" s="199" t="str">
        <f t="shared" si="543"/>
        <v/>
      </c>
      <c r="U208" s="199" t="str">
        <f t="shared" si="544"/>
        <v/>
      </c>
      <c r="V208" s="199" t="str">
        <f t="shared" si="545"/>
        <v/>
      </c>
      <c r="W208" s="254" t="str">
        <f t="shared" si="546"/>
        <v/>
      </c>
      <c r="Z208" s="423"/>
      <c r="AA208" s="132" t="s">
        <v>27</v>
      </c>
      <c r="AB208" s="157"/>
      <c r="AC208" s="158"/>
      <c r="AD208" s="159"/>
      <c r="AE208" s="160"/>
      <c r="AF208" s="161"/>
      <c r="AG208" s="161"/>
      <c r="AH208" s="162"/>
      <c r="AI208" s="163"/>
      <c r="AJ208" s="163"/>
      <c r="AK208" s="163"/>
      <c r="AL208" s="269"/>
      <c r="AM208" s="262" t="str">
        <f t="shared" si="547"/>
        <v/>
      </c>
      <c r="AN208" s="195" t="str">
        <f t="shared" si="548"/>
        <v/>
      </c>
      <c r="AO208" s="196" t="str">
        <f t="shared" si="549"/>
        <v/>
      </c>
      <c r="AP208" s="197" t="str">
        <f t="shared" si="550"/>
        <v/>
      </c>
      <c r="AQ208" s="197" t="str">
        <f t="shared" si="551"/>
        <v/>
      </c>
      <c r="AR208" s="198" t="str">
        <f t="shared" si="552"/>
        <v/>
      </c>
      <c r="AS208" s="199" t="str">
        <f t="shared" si="553"/>
        <v/>
      </c>
      <c r="AT208" s="199" t="str">
        <f t="shared" si="554"/>
        <v/>
      </c>
      <c r="AU208" s="199" t="str">
        <f t="shared" si="555"/>
        <v/>
      </c>
      <c r="AV208" s="254" t="str">
        <f t="shared" si="556"/>
        <v/>
      </c>
      <c r="AY208" s="423"/>
      <c r="AZ208" s="132" t="s">
        <v>27</v>
      </c>
      <c r="BA208" s="157"/>
      <c r="BB208" s="158"/>
      <c r="BC208" s="159"/>
      <c r="BD208" s="160"/>
      <c r="BE208" s="161"/>
      <c r="BF208" s="161"/>
      <c r="BG208" s="162"/>
      <c r="BH208" s="163"/>
      <c r="BI208" s="163"/>
      <c r="BJ208" s="163"/>
      <c r="BK208" s="269"/>
      <c r="BL208" s="262" t="str">
        <f t="shared" si="557"/>
        <v/>
      </c>
      <c r="BM208" s="195" t="str">
        <f t="shared" si="558"/>
        <v/>
      </c>
      <c r="BN208" s="196" t="str">
        <f t="shared" si="559"/>
        <v/>
      </c>
      <c r="BO208" s="197" t="str">
        <f t="shared" si="560"/>
        <v/>
      </c>
      <c r="BP208" s="197" t="str">
        <f t="shared" si="561"/>
        <v/>
      </c>
      <c r="BQ208" s="198" t="str">
        <f t="shared" si="562"/>
        <v/>
      </c>
      <c r="BR208" s="199" t="str">
        <f t="shared" si="563"/>
        <v/>
      </c>
      <c r="BS208" s="199" t="str">
        <f t="shared" si="564"/>
        <v/>
      </c>
      <c r="BT208" s="199" t="str">
        <f t="shared" si="565"/>
        <v/>
      </c>
      <c r="BU208" s="254" t="str">
        <f t="shared" si="566"/>
        <v/>
      </c>
      <c r="BX208" s="423"/>
      <c r="BY208" s="132" t="s">
        <v>27</v>
      </c>
      <c r="BZ208" s="157"/>
      <c r="CA208" s="158"/>
      <c r="CB208" s="159"/>
      <c r="CC208" s="160"/>
      <c r="CD208" s="161"/>
      <c r="CE208" s="161"/>
      <c r="CF208" s="162"/>
      <c r="CG208" s="163"/>
      <c r="CH208" s="163"/>
      <c r="CI208" s="163"/>
      <c r="CJ208" s="269"/>
      <c r="CK208" s="262" t="str">
        <f t="shared" si="567"/>
        <v/>
      </c>
      <c r="CL208" s="195" t="str">
        <f t="shared" si="568"/>
        <v/>
      </c>
      <c r="CM208" s="196" t="str">
        <f t="shared" si="569"/>
        <v/>
      </c>
      <c r="CN208" s="197" t="str">
        <f t="shared" si="570"/>
        <v/>
      </c>
      <c r="CO208" s="197" t="str">
        <f t="shared" si="571"/>
        <v/>
      </c>
      <c r="CP208" s="198" t="str">
        <f t="shared" si="572"/>
        <v/>
      </c>
      <c r="CQ208" s="199" t="str">
        <f t="shared" si="573"/>
        <v/>
      </c>
      <c r="CR208" s="199" t="str">
        <f t="shared" si="574"/>
        <v/>
      </c>
      <c r="CS208" s="199" t="str">
        <f t="shared" si="575"/>
        <v/>
      </c>
      <c r="CT208" s="254" t="str">
        <f t="shared" si="576"/>
        <v/>
      </c>
      <c r="CW208" s="408"/>
      <c r="CX208" s="132" t="s">
        <v>27</v>
      </c>
      <c r="CY208" s="157"/>
      <c r="CZ208" s="158"/>
      <c r="DA208" s="159"/>
      <c r="DB208" s="160"/>
      <c r="DC208" s="161"/>
      <c r="DD208" s="161"/>
      <c r="DE208" s="162"/>
      <c r="DF208" s="163"/>
      <c r="DG208" s="163"/>
      <c r="DH208" s="163"/>
      <c r="DI208" s="269"/>
      <c r="DJ208" s="262" t="str">
        <f t="shared" si="577"/>
        <v/>
      </c>
      <c r="DK208" s="195" t="str">
        <f t="shared" si="578"/>
        <v/>
      </c>
      <c r="DL208" s="196" t="str">
        <f t="shared" si="579"/>
        <v/>
      </c>
      <c r="DM208" s="197" t="str">
        <f t="shared" si="580"/>
        <v/>
      </c>
      <c r="DN208" s="197" t="str">
        <f t="shared" si="581"/>
        <v/>
      </c>
      <c r="DO208" s="198" t="str">
        <f t="shared" si="582"/>
        <v/>
      </c>
      <c r="DP208" s="199" t="str">
        <f t="shared" si="583"/>
        <v/>
      </c>
      <c r="DQ208" s="199" t="str">
        <f t="shared" si="584"/>
        <v/>
      </c>
      <c r="DR208" s="199" t="str">
        <f t="shared" si="585"/>
        <v/>
      </c>
      <c r="DS208" s="254" t="str">
        <f t="shared" si="586"/>
        <v/>
      </c>
      <c r="DV208" s="408"/>
      <c r="DW208" s="132" t="s">
        <v>27</v>
      </c>
      <c r="DX208" s="157"/>
      <c r="DY208" s="158"/>
      <c r="DZ208" s="159"/>
      <c r="EA208" s="160"/>
      <c r="EB208" s="161"/>
      <c r="EC208" s="161"/>
      <c r="ED208" s="162"/>
      <c r="EE208" s="163"/>
      <c r="EF208" s="163"/>
      <c r="EG208" s="163"/>
      <c r="EH208" s="269"/>
      <c r="EI208" s="262" t="str">
        <f t="shared" si="587"/>
        <v/>
      </c>
      <c r="EJ208" s="195" t="str">
        <f t="shared" si="588"/>
        <v/>
      </c>
      <c r="EK208" s="196" t="str">
        <f t="shared" si="589"/>
        <v/>
      </c>
      <c r="EL208" s="197" t="str">
        <f t="shared" si="590"/>
        <v/>
      </c>
      <c r="EM208" s="197" t="str">
        <f t="shared" si="591"/>
        <v/>
      </c>
      <c r="EN208" s="198" t="str">
        <f t="shared" si="592"/>
        <v/>
      </c>
      <c r="EO208" s="199" t="str">
        <f t="shared" si="593"/>
        <v/>
      </c>
      <c r="EP208" s="199" t="str">
        <f t="shared" si="594"/>
        <v/>
      </c>
      <c r="EQ208" s="199" t="str">
        <f t="shared" si="595"/>
        <v/>
      </c>
      <c r="ER208" s="254" t="str">
        <f t="shared" si="596"/>
        <v/>
      </c>
    </row>
    <row r="209" spans="1:148">
      <c r="A209" s="423"/>
      <c r="B209" s="133" t="s">
        <v>28</v>
      </c>
      <c r="C209" s="164" t="str">
        <f t="shared" ref="C209:M209" si="615">IF(COUNT(C206:C208)=0,"",SUM(C206:C208))</f>
        <v/>
      </c>
      <c r="D209" s="165" t="str">
        <f t="shared" si="615"/>
        <v/>
      </c>
      <c r="E209" s="166" t="str">
        <f t="shared" si="615"/>
        <v/>
      </c>
      <c r="F209" s="167" t="str">
        <f t="shared" si="615"/>
        <v/>
      </c>
      <c r="G209" s="168" t="str">
        <f t="shared" si="615"/>
        <v/>
      </c>
      <c r="H209" s="168" t="str">
        <f t="shared" si="615"/>
        <v/>
      </c>
      <c r="I209" s="169" t="str">
        <f t="shared" si="615"/>
        <v/>
      </c>
      <c r="J209" s="170" t="str">
        <f t="shared" si="615"/>
        <v/>
      </c>
      <c r="K209" s="170" t="str">
        <f t="shared" si="615"/>
        <v/>
      </c>
      <c r="L209" s="170" t="str">
        <f t="shared" si="615"/>
        <v/>
      </c>
      <c r="M209" s="270" t="str">
        <f t="shared" si="615"/>
        <v/>
      </c>
      <c r="N209" s="263" t="str">
        <f t="shared" si="537"/>
        <v/>
      </c>
      <c r="O209" s="200" t="str">
        <f t="shared" si="538"/>
        <v/>
      </c>
      <c r="P209" s="201" t="str">
        <f t="shared" si="539"/>
        <v/>
      </c>
      <c r="Q209" s="202" t="str">
        <f t="shared" si="540"/>
        <v/>
      </c>
      <c r="R209" s="202" t="str">
        <f t="shared" si="541"/>
        <v/>
      </c>
      <c r="S209" s="203" t="str">
        <f t="shared" si="542"/>
        <v/>
      </c>
      <c r="T209" s="204" t="str">
        <f t="shared" si="543"/>
        <v/>
      </c>
      <c r="U209" s="204" t="str">
        <f t="shared" si="544"/>
        <v/>
      </c>
      <c r="V209" s="204" t="str">
        <f t="shared" si="545"/>
        <v/>
      </c>
      <c r="W209" s="255" t="str">
        <f t="shared" si="546"/>
        <v/>
      </c>
      <c r="Z209" s="423"/>
      <c r="AA209" s="133" t="s">
        <v>28</v>
      </c>
      <c r="AB209" s="164" t="str">
        <f t="shared" ref="AB209:AL209" si="616">IF(COUNT(AB206:AB208)=0,"",SUM(AB206:AB208))</f>
        <v/>
      </c>
      <c r="AC209" s="165" t="str">
        <f t="shared" si="616"/>
        <v/>
      </c>
      <c r="AD209" s="166" t="str">
        <f t="shared" si="616"/>
        <v/>
      </c>
      <c r="AE209" s="167" t="str">
        <f t="shared" si="616"/>
        <v/>
      </c>
      <c r="AF209" s="168" t="str">
        <f t="shared" si="616"/>
        <v/>
      </c>
      <c r="AG209" s="168" t="str">
        <f t="shared" si="616"/>
        <v/>
      </c>
      <c r="AH209" s="169" t="str">
        <f t="shared" si="616"/>
        <v/>
      </c>
      <c r="AI209" s="170" t="str">
        <f t="shared" si="616"/>
        <v/>
      </c>
      <c r="AJ209" s="170" t="str">
        <f t="shared" si="616"/>
        <v/>
      </c>
      <c r="AK209" s="170" t="str">
        <f t="shared" si="616"/>
        <v/>
      </c>
      <c r="AL209" s="270" t="str">
        <f t="shared" si="616"/>
        <v/>
      </c>
      <c r="AM209" s="263" t="str">
        <f t="shared" si="547"/>
        <v/>
      </c>
      <c r="AN209" s="200" t="str">
        <f t="shared" si="548"/>
        <v/>
      </c>
      <c r="AO209" s="201" t="str">
        <f t="shared" si="549"/>
        <v/>
      </c>
      <c r="AP209" s="202" t="str">
        <f t="shared" si="550"/>
        <v/>
      </c>
      <c r="AQ209" s="202" t="str">
        <f t="shared" si="551"/>
        <v/>
      </c>
      <c r="AR209" s="203" t="str">
        <f t="shared" si="552"/>
        <v/>
      </c>
      <c r="AS209" s="204" t="str">
        <f t="shared" si="553"/>
        <v/>
      </c>
      <c r="AT209" s="204" t="str">
        <f t="shared" si="554"/>
        <v/>
      </c>
      <c r="AU209" s="204" t="str">
        <f t="shared" si="555"/>
        <v/>
      </c>
      <c r="AV209" s="255" t="str">
        <f t="shared" si="556"/>
        <v/>
      </c>
      <c r="AY209" s="423"/>
      <c r="AZ209" s="133" t="s">
        <v>28</v>
      </c>
      <c r="BA209" s="164" t="str">
        <f t="shared" ref="BA209:BK209" si="617">IF(COUNT(BA206:BA208)=0,"",SUM(BA206:BA208))</f>
        <v/>
      </c>
      <c r="BB209" s="165" t="str">
        <f t="shared" si="617"/>
        <v/>
      </c>
      <c r="BC209" s="166" t="str">
        <f t="shared" si="617"/>
        <v/>
      </c>
      <c r="BD209" s="167" t="str">
        <f t="shared" si="617"/>
        <v/>
      </c>
      <c r="BE209" s="168" t="str">
        <f t="shared" si="617"/>
        <v/>
      </c>
      <c r="BF209" s="168" t="str">
        <f t="shared" si="617"/>
        <v/>
      </c>
      <c r="BG209" s="169" t="str">
        <f t="shared" si="617"/>
        <v/>
      </c>
      <c r="BH209" s="170" t="str">
        <f t="shared" si="617"/>
        <v/>
      </c>
      <c r="BI209" s="170" t="str">
        <f t="shared" si="617"/>
        <v/>
      </c>
      <c r="BJ209" s="170" t="str">
        <f t="shared" si="617"/>
        <v/>
      </c>
      <c r="BK209" s="270" t="str">
        <f t="shared" si="617"/>
        <v/>
      </c>
      <c r="BL209" s="263" t="str">
        <f t="shared" si="557"/>
        <v/>
      </c>
      <c r="BM209" s="200" t="str">
        <f t="shared" si="558"/>
        <v/>
      </c>
      <c r="BN209" s="201" t="str">
        <f t="shared" si="559"/>
        <v/>
      </c>
      <c r="BO209" s="202" t="str">
        <f t="shared" si="560"/>
        <v/>
      </c>
      <c r="BP209" s="202" t="str">
        <f t="shared" si="561"/>
        <v/>
      </c>
      <c r="BQ209" s="203" t="str">
        <f t="shared" si="562"/>
        <v/>
      </c>
      <c r="BR209" s="204" t="str">
        <f t="shared" si="563"/>
        <v/>
      </c>
      <c r="BS209" s="204" t="str">
        <f t="shared" si="564"/>
        <v/>
      </c>
      <c r="BT209" s="204" t="str">
        <f t="shared" si="565"/>
        <v/>
      </c>
      <c r="BU209" s="255" t="str">
        <f t="shared" si="566"/>
        <v/>
      </c>
      <c r="BX209" s="423"/>
      <c r="BY209" s="133" t="s">
        <v>28</v>
      </c>
      <c r="BZ209" s="164" t="str">
        <f t="shared" ref="BZ209:CJ209" si="618">IF(COUNT(BZ206:BZ208)=0,"",SUM(BZ206:BZ208))</f>
        <v/>
      </c>
      <c r="CA209" s="165" t="str">
        <f t="shared" si="618"/>
        <v/>
      </c>
      <c r="CB209" s="166" t="str">
        <f t="shared" si="618"/>
        <v/>
      </c>
      <c r="CC209" s="167" t="str">
        <f t="shared" si="618"/>
        <v/>
      </c>
      <c r="CD209" s="168" t="str">
        <f t="shared" si="618"/>
        <v/>
      </c>
      <c r="CE209" s="168" t="str">
        <f t="shared" si="618"/>
        <v/>
      </c>
      <c r="CF209" s="169" t="str">
        <f t="shared" si="618"/>
        <v/>
      </c>
      <c r="CG209" s="170" t="str">
        <f t="shared" si="618"/>
        <v/>
      </c>
      <c r="CH209" s="170" t="str">
        <f t="shared" si="618"/>
        <v/>
      </c>
      <c r="CI209" s="170" t="str">
        <f t="shared" si="618"/>
        <v/>
      </c>
      <c r="CJ209" s="270" t="str">
        <f t="shared" si="618"/>
        <v/>
      </c>
      <c r="CK209" s="263" t="str">
        <f t="shared" si="567"/>
        <v/>
      </c>
      <c r="CL209" s="200" t="str">
        <f t="shared" si="568"/>
        <v/>
      </c>
      <c r="CM209" s="201" t="str">
        <f t="shared" si="569"/>
        <v/>
      </c>
      <c r="CN209" s="202" t="str">
        <f t="shared" si="570"/>
        <v/>
      </c>
      <c r="CO209" s="202" t="str">
        <f t="shared" si="571"/>
        <v/>
      </c>
      <c r="CP209" s="203" t="str">
        <f t="shared" si="572"/>
        <v/>
      </c>
      <c r="CQ209" s="204" t="str">
        <f t="shared" si="573"/>
        <v/>
      </c>
      <c r="CR209" s="204" t="str">
        <f t="shared" si="574"/>
        <v/>
      </c>
      <c r="CS209" s="204" t="str">
        <f t="shared" si="575"/>
        <v/>
      </c>
      <c r="CT209" s="255" t="str">
        <f t="shared" si="576"/>
        <v/>
      </c>
      <c r="CW209" s="408"/>
      <c r="CX209" s="133" t="s">
        <v>28</v>
      </c>
      <c r="CY209" s="164" t="str">
        <f t="shared" ref="CY209:DI209" si="619">IF(COUNT(CY206:CY208)=0,"",SUM(CY206:CY208))</f>
        <v/>
      </c>
      <c r="CZ209" s="165" t="str">
        <f t="shared" si="619"/>
        <v/>
      </c>
      <c r="DA209" s="166" t="str">
        <f t="shared" si="619"/>
        <v/>
      </c>
      <c r="DB209" s="167" t="str">
        <f t="shared" si="619"/>
        <v/>
      </c>
      <c r="DC209" s="168" t="str">
        <f t="shared" si="619"/>
        <v/>
      </c>
      <c r="DD209" s="168" t="str">
        <f t="shared" si="619"/>
        <v/>
      </c>
      <c r="DE209" s="169" t="str">
        <f t="shared" si="619"/>
        <v/>
      </c>
      <c r="DF209" s="170" t="str">
        <f t="shared" si="619"/>
        <v/>
      </c>
      <c r="DG209" s="170" t="str">
        <f t="shared" si="619"/>
        <v/>
      </c>
      <c r="DH209" s="170" t="str">
        <f t="shared" si="619"/>
        <v/>
      </c>
      <c r="DI209" s="270" t="str">
        <f t="shared" si="619"/>
        <v/>
      </c>
      <c r="DJ209" s="263" t="str">
        <f t="shared" si="577"/>
        <v/>
      </c>
      <c r="DK209" s="200" t="str">
        <f t="shared" si="578"/>
        <v/>
      </c>
      <c r="DL209" s="201" t="str">
        <f t="shared" si="579"/>
        <v/>
      </c>
      <c r="DM209" s="202" t="str">
        <f t="shared" si="580"/>
        <v/>
      </c>
      <c r="DN209" s="202" t="str">
        <f t="shared" si="581"/>
        <v/>
      </c>
      <c r="DO209" s="203" t="str">
        <f t="shared" si="582"/>
        <v/>
      </c>
      <c r="DP209" s="204" t="str">
        <f t="shared" si="583"/>
        <v/>
      </c>
      <c r="DQ209" s="204" t="str">
        <f t="shared" si="584"/>
        <v/>
      </c>
      <c r="DR209" s="204" t="str">
        <f t="shared" si="585"/>
        <v/>
      </c>
      <c r="DS209" s="255" t="str">
        <f t="shared" si="586"/>
        <v/>
      </c>
      <c r="DV209" s="408"/>
      <c r="DW209" s="133" t="s">
        <v>28</v>
      </c>
      <c r="DX209" s="164" t="str">
        <f t="shared" ref="DX209:EH209" si="620">IF(COUNT(DX206:DX208)=0,"",SUM(DX206:DX208))</f>
        <v/>
      </c>
      <c r="DY209" s="165" t="str">
        <f t="shared" si="620"/>
        <v/>
      </c>
      <c r="DZ209" s="166" t="str">
        <f t="shared" si="620"/>
        <v/>
      </c>
      <c r="EA209" s="167" t="str">
        <f t="shared" si="620"/>
        <v/>
      </c>
      <c r="EB209" s="168" t="str">
        <f t="shared" si="620"/>
        <v/>
      </c>
      <c r="EC209" s="168" t="str">
        <f t="shared" si="620"/>
        <v/>
      </c>
      <c r="ED209" s="169" t="str">
        <f t="shared" si="620"/>
        <v/>
      </c>
      <c r="EE209" s="170" t="str">
        <f t="shared" si="620"/>
        <v/>
      </c>
      <c r="EF209" s="170" t="str">
        <f t="shared" si="620"/>
        <v/>
      </c>
      <c r="EG209" s="170" t="str">
        <f t="shared" si="620"/>
        <v/>
      </c>
      <c r="EH209" s="270" t="str">
        <f t="shared" si="620"/>
        <v/>
      </c>
      <c r="EI209" s="263" t="str">
        <f t="shared" si="587"/>
        <v/>
      </c>
      <c r="EJ209" s="200" t="str">
        <f t="shared" si="588"/>
        <v/>
      </c>
      <c r="EK209" s="201" t="str">
        <f t="shared" si="589"/>
        <v/>
      </c>
      <c r="EL209" s="202" t="str">
        <f t="shared" si="590"/>
        <v/>
      </c>
      <c r="EM209" s="202" t="str">
        <f t="shared" si="591"/>
        <v/>
      </c>
      <c r="EN209" s="203" t="str">
        <f t="shared" si="592"/>
        <v/>
      </c>
      <c r="EO209" s="204" t="str">
        <f t="shared" si="593"/>
        <v/>
      </c>
      <c r="EP209" s="204" t="str">
        <f t="shared" si="594"/>
        <v/>
      </c>
      <c r="EQ209" s="204" t="str">
        <f t="shared" si="595"/>
        <v/>
      </c>
      <c r="ER209" s="255" t="str">
        <f t="shared" si="596"/>
        <v/>
      </c>
    </row>
    <row r="210" spans="1:148" ht="14.5" thickBot="1">
      <c r="A210" s="424"/>
      <c r="B210" s="134" t="s">
        <v>55</v>
      </c>
      <c r="C210" s="178">
        <f t="shared" ref="C210:M210" si="621">SUM(C209,C205,C201,C197)</f>
        <v>3224669.7349999691</v>
      </c>
      <c r="D210" s="179">
        <f t="shared" si="621"/>
        <v>2963518.6069999752</v>
      </c>
      <c r="E210" s="180">
        <f t="shared" si="621"/>
        <v>242248.20299999809</v>
      </c>
      <c r="F210" s="181">
        <f t="shared" si="621"/>
        <v>155305.2609999995</v>
      </c>
      <c r="G210" s="182">
        <f t="shared" si="621"/>
        <v>155305.2609999995</v>
      </c>
      <c r="H210" s="182">
        <f t="shared" si="621"/>
        <v>0</v>
      </c>
      <c r="I210" s="183">
        <f t="shared" si="621"/>
        <v>86943.625000000116</v>
      </c>
      <c r="J210" s="184">
        <f t="shared" si="621"/>
        <v>81202.302000000345</v>
      </c>
      <c r="K210" s="184">
        <f t="shared" si="621"/>
        <v>1.7079999999999997</v>
      </c>
      <c r="L210" s="184">
        <f t="shared" si="621"/>
        <v>5739.7480000000023</v>
      </c>
      <c r="M210" s="272">
        <f t="shared" si="621"/>
        <v>1984.6870000000019</v>
      </c>
      <c r="N210" s="265">
        <f t="shared" si="537"/>
        <v>0.91901461251504057</v>
      </c>
      <c r="O210" s="210">
        <f t="shared" si="538"/>
        <v>7.5123415080521547E-2</v>
      </c>
      <c r="P210" s="211">
        <f t="shared" si="539"/>
        <v>4.8161602198930613E-2</v>
      </c>
      <c r="Q210" s="212">
        <f t="shared" si="540"/>
        <v>4.8161602198930613E-2</v>
      </c>
      <c r="R210" s="212">
        <f t="shared" si="541"/>
        <v>0</v>
      </c>
      <c r="S210" s="213">
        <f t="shared" si="542"/>
        <v>2.6962024686227579E-2</v>
      </c>
      <c r="T210" s="214">
        <f t="shared" si="543"/>
        <v>2.5181587161824844E-2</v>
      </c>
      <c r="U210" s="214">
        <f t="shared" si="544"/>
        <v>5.2966664507117841E-7</v>
      </c>
      <c r="V210" s="214">
        <f t="shared" si="545"/>
        <v>1.7799491022915737E-3</v>
      </c>
      <c r="W210" s="257">
        <f t="shared" si="546"/>
        <v>6.1546985058921733E-4</v>
      </c>
      <c r="Z210" s="424"/>
      <c r="AA210" s="134" t="s">
        <v>55</v>
      </c>
      <c r="AB210" s="178">
        <f t="shared" ref="AB210:AL210" si="622">SUM(AB209,AB205,AB201,AB197)</f>
        <v>2641733.725999976</v>
      </c>
      <c r="AC210" s="179">
        <f t="shared" si="622"/>
        <v>2488535.6969999983</v>
      </c>
      <c r="AD210" s="180">
        <f t="shared" si="622"/>
        <v>140115.91699999961</v>
      </c>
      <c r="AE210" s="181">
        <f t="shared" si="622"/>
        <v>66167.338999999862</v>
      </c>
      <c r="AF210" s="182">
        <f t="shared" si="622"/>
        <v>66167.338999999862</v>
      </c>
      <c r="AG210" s="182">
        <f t="shared" si="622"/>
        <v>0</v>
      </c>
      <c r="AH210" s="183">
        <f t="shared" si="622"/>
        <v>73948.830999999933</v>
      </c>
      <c r="AI210" s="184">
        <f t="shared" si="622"/>
        <v>69162.382000000449</v>
      </c>
      <c r="AJ210" s="184">
        <f t="shared" si="622"/>
        <v>0.72100000000000009</v>
      </c>
      <c r="AK210" s="184">
        <f t="shared" si="622"/>
        <v>4785.7940000000081</v>
      </c>
      <c r="AL210" s="272">
        <f t="shared" si="622"/>
        <v>327.12900000000002</v>
      </c>
      <c r="AM210" s="265">
        <f t="shared" si="547"/>
        <v>0.9420085273953992</v>
      </c>
      <c r="AN210" s="210">
        <f t="shared" si="548"/>
        <v>5.3039379261042484E-2</v>
      </c>
      <c r="AO210" s="211">
        <f t="shared" si="549"/>
        <v>2.5046937300599259E-2</v>
      </c>
      <c r="AP210" s="212">
        <f t="shared" si="550"/>
        <v>2.5046937300599259E-2</v>
      </c>
      <c r="AQ210" s="212">
        <f t="shared" si="551"/>
        <v>0</v>
      </c>
      <c r="AR210" s="213">
        <f t="shared" si="552"/>
        <v>2.79925377308828E-2</v>
      </c>
      <c r="AS210" s="214">
        <f t="shared" si="553"/>
        <v>2.6180678741124976E-2</v>
      </c>
      <c r="AT210" s="214">
        <f t="shared" si="554"/>
        <v>2.7292682563117896E-7</v>
      </c>
      <c r="AU210" s="214">
        <f t="shared" si="555"/>
        <v>1.8116110465253043E-3</v>
      </c>
      <c r="AV210" s="257">
        <f t="shared" si="556"/>
        <v>1.2383117828280435E-4</v>
      </c>
      <c r="AY210" s="424"/>
      <c r="AZ210" s="134" t="s">
        <v>55</v>
      </c>
      <c r="BA210" s="178">
        <f t="shared" ref="BA210:BK210" si="623">SUM(BA209,BA205,BA201,BA197)</f>
        <v>582936.00900000078</v>
      </c>
      <c r="BB210" s="179">
        <f t="shared" si="623"/>
        <v>474982.90999999706</v>
      </c>
      <c r="BC210" s="180">
        <f t="shared" si="623"/>
        <v>102132.28599999991</v>
      </c>
      <c r="BD210" s="181">
        <f t="shared" si="623"/>
        <v>89137.921999999846</v>
      </c>
      <c r="BE210" s="182">
        <f t="shared" si="623"/>
        <v>89137.921999999846</v>
      </c>
      <c r="BF210" s="182">
        <f t="shared" si="623"/>
        <v>0</v>
      </c>
      <c r="BG210" s="183">
        <f t="shared" si="623"/>
        <v>12994.793999999962</v>
      </c>
      <c r="BH210" s="184">
        <f t="shared" si="623"/>
        <v>12039.919999999975</v>
      </c>
      <c r="BI210" s="184">
        <f t="shared" si="623"/>
        <v>0.9870000000000001</v>
      </c>
      <c r="BJ210" s="184">
        <f t="shared" si="623"/>
        <v>953.95399999999927</v>
      </c>
      <c r="BK210" s="272">
        <f t="shared" si="623"/>
        <v>1657.5580000000023</v>
      </c>
      <c r="BL210" s="265">
        <f t="shared" si="557"/>
        <v>0.8148114075416405</v>
      </c>
      <c r="BM210" s="210">
        <f t="shared" si="558"/>
        <v>0.17520325459942512</v>
      </c>
      <c r="BN210" s="211">
        <f t="shared" si="559"/>
        <v>0.15291201885591482</v>
      </c>
      <c r="BO210" s="212">
        <f t="shared" si="560"/>
        <v>0.15291201885591482</v>
      </c>
      <c r="BP210" s="212">
        <f t="shared" si="561"/>
        <v>0</v>
      </c>
      <c r="BQ210" s="213">
        <f t="shared" si="562"/>
        <v>2.2291973388797712E-2</v>
      </c>
      <c r="BR210" s="214">
        <f t="shared" si="563"/>
        <v>2.0653930815929332E-2</v>
      </c>
      <c r="BS210" s="214">
        <f t="shared" si="564"/>
        <v>1.6931532531214739E-6</v>
      </c>
      <c r="BT210" s="214">
        <f t="shared" si="565"/>
        <v>1.6364643550438106E-3</v>
      </c>
      <c r="BU210" s="257">
        <f t="shared" si="566"/>
        <v>2.8434647618414666E-3</v>
      </c>
      <c r="BX210" s="424"/>
      <c r="BY210" s="134" t="s">
        <v>55</v>
      </c>
      <c r="BZ210" s="178">
        <f t="shared" ref="BZ210:CJ210" si="624">SUM(BZ209,BZ205,BZ201,BZ197)</f>
        <v>82844.232000001793</v>
      </c>
      <c r="CA210" s="179">
        <f t="shared" si="624"/>
        <v>74509.419000002512</v>
      </c>
      <c r="CB210" s="180">
        <f t="shared" si="624"/>
        <v>6308.3790000000035</v>
      </c>
      <c r="CC210" s="181">
        <f t="shared" si="624"/>
        <v>2524.9980000000014</v>
      </c>
      <c r="CD210" s="182">
        <f t="shared" si="624"/>
        <v>2524.9980000000014</v>
      </c>
      <c r="CE210" s="182">
        <f t="shared" si="624"/>
        <v>0</v>
      </c>
      <c r="CF210" s="183">
        <f t="shared" si="624"/>
        <v>3783.4300000000021</v>
      </c>
      <c r="CG210" s="184">
        <f t="shared" si="624"/>
        <v>3632.5089999999991</v>
      </c>
      <c r="CH210" s="184">
        <f t="shared" si="624"/>
        <v>1.2E-2</v>
      </c>
      <c r="CI210" s="184">
        <f t="shared" si="624"/>
        <v>150.90599999999986</v>
      </c>
      <c r="CJ210" s="272">
        <f t="shared" si="624"/>
        <v>15.021000000000001</v>
      </c>
      <c r="CK210" s="265">
        <f t="shared" si="567"/>
        <v>0.89939175246383962</v>
      </c>
      <c r="CL210" s="210">
        <f t="shared" si="568"/>
        <v>7.6147473972597954E-2</v>
      </c>
      <c r="CM210" s="211">
        <f t="shared" si="569"/>
        <v>3.0478863030560133E-2</v>
      </c>
      <c r="CN210" s="212">
        <f t="shared" si="570"/>
        <v>3.0478863030560133E-2</v>
      </c>
      <c r="CO210" s="212">
        <f t="shared" si="571"/>
        <v>0</v>
      </c>
      <c r="CP210" s="213">
        <f t="shared" si="572"/>
        <v>4.5669202413511661E-2</v>
      </c>
      <c r="CQ210" s="214">
        <f t="shared" si="573"/>
        <v>4.3847458203244864E-2</v>
      </c>
      <c r="CR210" s="214">
        <f t="shared" si="574"/>
        <v>1.4485015685823174E-7</v>
      </c>
      <c r="CS210" s="214">
        <f t="shared" si="575"/>
        <v>1.8215631475706913E-3</v>
      </c>
      <c r="CT210" s="257">
        <f t="shared" si="576"/>
        <v>1.8131618384729158E-4</v>
      </c>
      <c r="CW210" s="409"/>
      <c r="CX210" s="134" t="s">
        <v>55</v>
      </c>
      <c r="CY210" s="178">
        <f t="shared" ref="CY210:DI210" si="625">SUM(CY209,CY205,CY201,CY197)</f>
        <v>73919.909000002561</v>
      </c>
      <c r="CZ210" s="179">
        <f t="shared" si="625"/>
        <v>68492.927000002004</v>
      </c>
      <c r="DA210" s="180">
        <f t="shared" si="625"/>
        <v>5152.3050000000158</v>
      </c>
      <c r="DB210" s="181">
        <f t="shared" si="625"/>
        <v>1634.6869999999999</v>
      </c>
      <c r="DC210" s="182">
        <f t="shared" si="625"/>
        <v>1634.6869999999999</v>
      </c>
      <c r="DD210" s="182">
        <f t="shared" si="625"/>
        <v>0</v>
      </c>
      <c r="DE210" s="183">
        <f t="shared" si="625"/>
        <v>3517.6160000000054</v>
      </c>
      <c r="DF210" s="184">
        <f t="shared" si="625"/>
        <v>3366.7540000000022</v>
      </c>
      <c r="DG210" s="184">
        <f t="shared" si="625"/>
        <v>0</v>
      </c>
      <c r="DH210" s="184">
        <f t="shared" si="625"/>
        <v>150.85999999999987</v>
      </c>
      <c r="DI210" s="272">
        <f t="shared" si="625"/>
        <v>8.4990000000000006</v>
      </c>
      <c r="DJ210" s="265">
        <f t="shared" si="577"/>
        <v>0.92658294533343688</v>
      </c>
      <c r="DK210" s="210">
        <f t="shared" si="578"/>
        <v>6.9701181585597419E-2</v>
      </c>
      <c r="DL210" s="211">
        <f t="shared" si="579"/>
        <v>2.2114299410189255E-2</v>
      </c>
      <c r="DM210" s="212">
        <f t="shared" si="580"/>
        <v>2.2114299410189255E-2</v>
      </c>
      <c r="DN210" s="212">
        <f t="shared" si="581"/>
        <v>0</v>
      </c>
      <c r="DO210" s="213">
        <f t="shared" si="582"/>
        <v>4.7586855119097667E-2</v>
      </c>
      <c r="DP210" s="214">
        <f t="shared" si="583"/>
        <v>4.5545970572013088E-2</v>
      </c>
      <c r="DQ210" s="214">
        <f t="shared" si="584"/>
        <v>0</v>
      </c>
      <c r="DR210" s="214">
        <f t="shared" si="585"/>
        <v>2.0408574907741653E-3</v>
      </c>
      <c r="DS210" s="257">
        <f t="shared" si="586"/>
        <v>1.149757908928122E-4</v>
      </c>
      <c r="DV210" s="409"/>
      <c r="DW210" s="134" t="s">
        <v>55</v>
      </c>
      <c r="DX210" s="178">
        <f t="shared" ref="DX210:EH210" si="626">SUM(DX209,DX205,DX201,DX197)</f>
        <v>8924.3230000000549</v>
      </c>
      <c r="DY210" s="179">
        <f t="shared" si="626"/>
        <v>6016.4919999999975</v>
      </c>
      <c r="DZ210" s="180">
        <f t="shared" si="626"/>
        <v>1156.0740000000019</v>
      </c>
      <c r="EA210" s="181">
        <f t="shared" si="626"/>
        <v>890.31099999999788</v>
      </c>
      <c r="EB210" s="182">
        <f t="shared" si="626"/>
        <v>890.31099999999788</v>
      </c>
      <c r="EC210" s="182">
        <f t="shared" si="626"/>
        <v>0</v>
      </c>
      <c r="ED210" s="183">
        <f t="shared" si="626"/>
        <v>265.81400000000014</v>
      </c>
      <c r="EE210" s="184">
        <f t="shared" si="626"/>
        <v>265.75500000000017</v>
      </c>
      <c r="EF210" s="184">
        <f t="shared" si="626"/>
        <v>1.2E-2</v>
      </c>
      <c r="EG210" s="184">
        <f t="shared" si="626"/>
        <v>4.5999999999999999E-2</v>
      </c>
      <c r="EH210" s="272">
        <f t="shared" si="626"/>
        <v>6.5220000000000011</v>
      </c>
      <c r="EI210" s="265">
        <f t="shared" si="587"/>
        <v>0.67416788926173565</v>
      </c>
      <c r="EJ210" s="210">
        <f t="shared" si="588"/>
        <v>0.12954192715794741</v>
      </c>
      <c r="EK210" s="211">
        <f t="shared" si="589"/>
        <v>9.976230129725161E-2</v>
      </c>
      <c r="EL210" s="212">
        <f t="shared" si="590"/>
        <v>9.976230129725161E-2</v>
      </c>
      <c r="EM210" s="212">
        <f t="shared" si="591"/>
        <v>0</v>
      </c>
      <c r="EN210" s="213">
        <f t="shared" si="592"/>
        <v>2.978534057989592E-2</v>
      </c>
      <c r="EO210" s="214">
        <f t="shared" si="593"/>
        <v>2.9778729434154112E-2</v>
      </c>
      <c r="EP210" s="214">
        <f t="shared" si="594"/>
        <v>1.3446398118938462E-6</v>
      </c>
      <c r="EQ210" s="214">
        <f t="shared" si="595"/>
        <v>5.1544526122597443E-6</v>
      </c>
      <c r="ER210" s="257">
        <f t="shared" si="596"/>
        <v>7.3081173776430564E-4</v>
      </c>
    </row>
    <row r="212" spans="1:148">
      <c r="A212" t="s">
        <v>345</v>
      </c>
    </row>
    <row r="213" spans="1:148">
      <c r="A213" t="s">
        <v>343</v>
      </c>
    </row>
    <row r="214" spans="1:148">
      <c r="A214" t="s">
        <v>344</v>
      </c>
    </row>
    <row r="215" spans="1:148" ht="14.5">
      <c r="A215" s="258" t="s">
        <v>346</v>
      </c>
    </row>
  </sheetData>
  <mergeCells count="17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 ref="DX192:EH192"/>
    <mergeCell ref="EI192:ER192"/>
    <mergeCell ref="A192:B193"/>
    <mergeCell ref="C192:M192"/>
    <mergeCell ref="N192:W192"/>
    <mergeCell ref="Z192:AA193"/>
    <mergeCell ref="AB192:AL192"/>
    <mergeCell ref="AM192:AV192"/>
    <mergeCell ref="AY192:AZ193"/>
    <mergeCell ref="BA192:BK192"/>
    <mergeCell ref="BL192:BU192"/>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36" t="s">
        <v>393</v>
      </c>
      <c r="B3" s="437"/>
      <c r="C3" s="433" t="s">
        <v>0</v>
      </c>
      <c r="D3" s="434"/>
      <c r="E3" s="434"/>
      <c r="F3" s="435"/>
      <c r="G3" s="433" t="s">
        <v>9</v>
      </c>
      <c r="H3" s="434"/>
      <c r="I3" s="434"/>
      <c r="J3" s="435"/>
      <c r="K3" s="433" t="s">
        <v>394</v>
      </c>
      <c r="L3" s="434"/>
      <c r="M3" s="434"/>
      <c r="N3" s="435"/>
      <c r="O3" s="433" t="s">
        <v>376</v>
      </c>
      <c r="P3" s="434"/>
      <c r="Q3" s="434"/>
      <c r="R3" s="435"/>
      <c r="S3" s="433" t="s">
        <v>378</v>
      </c>
      <c r="T3" s="434"/>
      <c r="U3" s="434"/>
      <c r="V3" s="435"/>
      <c r="W3" s="433" t="s">
        <v>377</v>
      </c>
      <c r="X3" s="434"/>
      <c r="Y3" s="434"/>
      <c r="Z3" s="435"/>
      <c r="AC3" s="436" t="s">
        <v>395</v>
      </c>
      <c r="AD3" s="437"/>
      <c r="AE3" s="433" t="s">
        <v>0</v>
      </c>
      <c r="AF3" s="434"/>
      <c r="AG3" s="434"/>
      <c r="AH3" s="435"/>
      <c r="AI3" s="433" t="s">
        <v>9</v>
      </c>
      <c r="AJ3" s="434"/>
      <c r="AK3" s="434"/>
      <c r="AL3" s="435"/>
      <c r="AM3" s="433" t="s">
        <v>394</v>
      </c>
      <c r="AN3" s="434"/>
      <c r="AO3" s="434"/>
      <c r="AP3" s="435"/>
      <c r="AQ3" s="433" t="s">
        <v>376</v>
      </c>
      <c r="AR3" s="434"/>
      <c r="AS3" s="434"/>
      <c r="AT3" s="435"/>
      <c r="AU3" s="433" t="s">
        <v>378</v>
      </c>
      <c r="AV3" s="434"/>
      <c r="AW3" s="434"/>
      <c r="AX3" s="435"/>
      <c r="AY3" s="433" t="s">
        <v>377</v>
      </c>
      <c r="AZ3" s="434"/>
      <c r="BA3" s="434"/>
      <c r="BB3" s="435"/>
      <c r="BE3" s="436" t="s">
        <v>396</v>
      </c>
      <c r="BF3" s="437"/>
      <c r="BG3" s="433" t="s">
        <v>0</v>
      </c>
      <c r="BH3" s="434"/>
      <c r="BI3" s="434"/>
      <c r="BJ3" s="435"/>
      <c r="BK3" s="433" t="s">
        <v>9</v>
      </c>
      <c r="BL3" s="434"/>
      <c r="BM3" s="434"/>
      <c r="BN3" s="435"/>
      <c r="BO3" s="433" t="s">
        <v>394</v>
      </c>
      <c r="BP3" s="434"/>
      <c r="BQ3" s="434"/>
      <c r="BR3" s="435"/>
      <c r="BS3" s="433" t="s">
        <v>376</v>
      </c>
      <c r="BT3" s="434"/>
      <c r="BU3" s="434"/>
      <c r="BV3" s="435"/>
      <c r="BW3" s="433" t="s">
        <v>378</v>
      </c>
      <c r="BX3" s="434"/>
      <c r="BY3" s="434"/>
      <c r="BZ3" s="435"/>
      <c r="CA3" s="433" t="s">
        <v>377</v>
      </c>
      <c r="CB3" s="434"/>
      <c r="CC3" s="434"/>
      <c r="CD3" s="435"/>
    </row>
    <row r="4" spans="1:82" ht="74.5" thickBot="1">
      <c r="A4" s="438"/>
      <c r="B4" s="439"/>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38"/>
      <c r="AD4" s="439"/>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38"/>
      <c r="BF4" s="439"/>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422">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422">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422">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423"/>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423"/>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423"/>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423"/>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423"/>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423"/>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423"/>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423"/>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423"/>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423"/>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423"/>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423"/>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423"/>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423"/>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423"/>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423"/>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423"/>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423"/>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423"/>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423"/>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423"/>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423"/>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423"/>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423"/>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423"/>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423"/>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423"/>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423"/>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423"/>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423"/>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423"/>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423"/>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423"/>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423"/>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423"/>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423"/>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423"/>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423"/>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423"/>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423"/>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423"/>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423"/>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423"/>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423"/>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423"/>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424"/>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424"/>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424"/>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433</v>
      </c>
    </row>
    <row r="23" spans="1:82" ht="14.5" thickBot="1"/>
    <row r="24" spans="1:82" ht="19" thickBot="1">
      <c r="A24" s="436" t="s">
        <v>393</v>
      </c>
      <c r="B24" s="437"/>
      <c r="C24" s="433" t="s">
        <v>0</v>
      </c>
      <c r="D24" s="434"/>
      <c r="E24" s="434"/>
      <c r="F24" s="435"/>
      <c r="G24" s="433" t="s">
        <v>9</v>
      </c>
      <c r="H24" s="434"/>
      <c r="I24" s="434"/>
      <c r="J24" s="435"/>
      <c r="K24" s="433" t="s">
        <v>394</v>
      </c>
      <c r="L24" s="434"/>
      <c r="M24" s="434"/>
      <c r="N24" s="435"/>
      <c r="O24" s="433" t="s">
        <v>376</v>
      </c>
      <c r="P24" s="434"/>
      <c r="Q24" s="434"/>
      <c r="R24" s="435"/>
      <c r="S24" s="433" t="s">
        <v>378</v>
      </c>
      <c r="T24" s="434"/>
      <c r="U24" s="434"/>
      <c r="V24" s="435"/>
      <c r="W24" s="433" t="s">
        <v>377</v>
      </c>
      <c r="X24" s="434"/>
      <c r="Y24" s="434"/>
      <c r="Z24" s="435"/>
      <c r="AC24" s="436" t="s">
        <v>395</v>
      </c>
      <c r="AD24" s="437"/>
      <c r="AE24" s="433" t="s">
        <v>0</v>
      </c>
      <c r="AF24" s="434"/>
      <c r="AG24" s="434"/>
      <c r="AH24" s="435"/>
      <c r="AI24" s="433" t="s">
        <v>9</v>
      </c>
      <c r="AJ24" s="434"/>
      <c r="AK24" s="434"/>
      <c r="AL24" s="435"/>
      <c r="AM24" s="433" t="s">
        <v>394</v>
      </c>
      <c r="AN24" s="434"/>
      <c r="AO24" s="434"/>
      <c r="AP24" s="435"/>
      <c r="AQ24" s="433" t="s">
        <v>376</v>
      </c>
      <c r="AR24" s="434"/>
      <c r="AS24" s="434"/>
      <c r="AT24" s="435"/>
      <c r="AU24" s="433" t="s">
        <v>378</v>
      </c>
      <c r="AV24" s="434"/>
      <c r="AW24" s="434"/>
      <c r="AX24" s="435"/>
      <c r="AY24" s="433" t="s">
        <v>377</v>
      </c>
      <c r="AZ24" s="434"/>
      <c r="BA24" s="434"/>
      <c r="BB24" s="435"/>
      <c r="BE24" s="436" t="s">
        <v>396</v>
      </c>
      <c r="BF24" s="437"/>
      <c r="BG24" s="433" t="s">
        <v>0</v>
      </c>
      <c r="BH24" s="434"/>
      <c r="BI24" s="434"/>
      <c r="BJ24" s="435"/>
      <c r="BK24" s="433" t="s">
        <v>9</v>
      </c>
      <c r="BL24" s="434"/>
      <c r="BM24" s="434"/>
      <c r="BN24" s="435"/>
      <c r="BO24" s="433" t="s">
        <v>394</v>
      </c>
      <c r="BP24" s="434"/>
      <c r="BQ24" s="434"/>
      <c r="BR24" s="435"/>
      <c r="BS24" s="433" t="s">
        <v>376</v>
      </c>
      <c r="BT24" s="434"/>
      <c r="BU24" s="434"/>
      <c r="BV24" s="435"/>
      <c r="BW24" s="433" t="s">
        <v>378</v>
      </c>
      <c r="BX24" s="434"/>
      <c r="BY24" s="434"/>
      <c r="BZ24" s="435"/>
      <c r="CA24" s="433" t="s">
        <v>377</v>
      </c>
      <c r="CB24" s="434"/>
      <c r="CC24" s="434"/>
      <c r="CD24" s="435"/>
    </row>
    <row r="25" spans="1:82" ht="74.5" thickBot="1">
      <c r="A25" s="438"/>
      <c r="B25" s="439"/>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38"/>
      <c r="AD25" s="439"/>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38"/>
      <c r="BF25" s="439"/>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422">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422">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422">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423"/>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423"/>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423"/>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423"/>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423"/>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423"/>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423"/>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423"/>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423"/>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423"/>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423"/>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423"/>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423"/>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423"/>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423"/>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423"/>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423"/>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423"/>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423"/>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423"/>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423"/>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423"/>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423"/>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423"/>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423"/>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423"/>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423"/>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423"/>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423"/>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423"/>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423"/>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423"/>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423"/>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423"/>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423"/>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423"/>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423"/>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423"/>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423"/>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423"/>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423"/>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423"/>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423"/>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423"/>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423"/>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424"/>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424"/>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424"/>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434</v>
      </c>
    </row>
    <row r="44" spans="1:82" ht="14.5" thickBot="1"/>
    <row r="45" spans="1:82" ht="19" thickBot="1">
      <c r="A45" s="436" t="s">
        <v>393</v>
      </c>
      <c r="B45" s="437"/>
      <c r="C45" s="433" t="s">
        <v>0</v>
      </c>
      <c r="D45" s="434"/>
      <c r="E45" s="434"/>
      <c r="F45" s="435"/>
      <c r="G45" s="433" t="s">
        <v>9</v>
      </c>
      <c r="H45" s="434"/>
      <c r="I45" s="434"/>
      <c r="J45" s="435"/>
      <c r="K45" s="433" t="s">
        <v>394</v>
      </c>
      <c r="L45" s="434"/>
      <c r="M45" s="434"/>
      <c r="N45" s="435"/>
      <c r="O45" s="433" t="s">
        <v>376</v>
      </c>
      <c r="P45" s="434"/>
      <c r="Q45" s="434"/>
      <c r="R45" s="435"/>
      <c r="S45" s="433" t="s">
        <v>378</v>
      </c>
      <c r="T45" s="434"/>
      <c r="U45" s="434"/>
      <c r="V45" s="435"/>
      <c r="W45" s="433" t="s">
        <v>377</v>
      </c>
      <c r="X45" s="434"/>
      <c r="Y45" s="434"/>
      <c r="Z45" s="435"/>
      <c r="AC45" s="436" t="s">
        <v>395</v>
      </c>
      <c r="AD45" s="437"/>
      <c r="AE45" s="433" t="s">
        <v>0</v>
      </c>
      <c r="AF45" s="434"/>
      <c r="AG45" s="434"/>
      <c r="AH45" s="435"/>
      <c r="AI45" s="433" t="s">
        <v>9</v>
      </c>
      <c r="AJ45" s="434"/>
      <c r="AK45" s="434"/>
      <c r="AL45" s="435"/>
      <c r="AM45" s="433" t="s">
        <v>394</v>
      </c>
      <c r="AN45" s="434"/>
      <c r="AO45" s="434"/>
      <c r="AP45" s="435"/>
      <c r="AQ45" s="433" t="s">
        <v>376</v>
      </c>
      <c r="AR45" s="434"/>
      <c r="AS45" s="434"/>
      <c r="AT45" s="435"/>
      <c r="AU45" s="433" t="s">
        <v>378</v>
      </c>
      <c r="AV45" s="434"/>
      <c r="AW45" s="434"/>
      <c r="AX45" s="435"/>
      <c r="AY45" s="433" t="s">
        <v>377</v>
      </c>
      <c r="AZ45" s="434"/>
      <c r="BA45" s="434"/>
      <c r="BB45" s="435"/>
      <c r="BE45" s="436" t="s">
        <v>396</v>
      </c>
      <c r="BF45" s="437"/>
      <c r="BG45" s="433" t="s">
        <v>0</v>
      </c>
      <c r="BH45" s="434"/>
      <c r="BI45" s="434"/>
      <c r="BJ45" s="435"/>
      <c r="BK45" s="433" t="s">
        <v>9</v>
      </c>
      <c r="BL45" s="434"/>
      <c r="BM45" s="434"/>
      <c r="BN45" s="435"/>
      <c r="BO45" s="433" t="s">
        <v>394</v>
      </c>
      <c r="BP45" s="434"/>
      <c r="BQ45" s="434"/>
      <c r="BR45" s="435"/>
      <c r="BS45" s="433" t="s">
        <v>376</v>
      </c>
      <c r="BT45" s="434"/>
      <c r="BU45" s="434"/>
      <c r="BV45" s="435"/>
      <c r="BW45" s="433" t="s">
        <v>378</v>
      </c>
      <c r="BX45" s="434"/>
      <c r="BY45" s="434"/>
      <c r="BZ45" s="435"/>
      <c r="CA45" s="433" t="s">
        <v>377</v>
      </c>
      <c r="CB45" s="434"/>
      <c r="CC45" s="434"/>
      <c r="CD45" s="435"/>
    </row>
    <row r="46" spans="1:82" ht="74.5" thickBot="1">
      <c r="A46" s="438"/>
      <c r="B46" s="439"/>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38"/>
      <c r="AD46" s="439"/>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38"/>
      <c r="BF46" s="439"/>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422">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422">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422">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423"/>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423"/>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423"/>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423"/>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423"/>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423"/>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423"/>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423"/>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423"/>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423"/>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423"/>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423"/>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423"/>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423"/>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423"/>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423"/>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423"/>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423"/>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423"/>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423"/>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423"/>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423"/>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423"/>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423"/>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423"/>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423"/>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423"/>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423"/>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423"/>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423"/>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423"/>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423"/>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423"/>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423"/>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423"/>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423"/>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423"/>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423"/>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423"/>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423"/>
      <c r="B61" s="132" t="s">
        <v>27</v>
      </c>
      <c r="C61" s="157">
        <v>1085896.5309999934</v>
      </c>
      <c r="D61" s="158">
        <v>1002654.8549999986</v>
      </c>
      <c r="E61" s="158">
        <v>78420.169000000038</v>
      </c>
      <c r="F61" s="324">
        <f t="shared" si="280"/>
        <v>7.2216980864450803E-2</v>
      </c>
      <c r="G61" s="157">
        <v>0</v>
      </c>
      <c r="H61" s="158">
        <v>0</v>
      </c>
      <c r="I61" s="158">
        <v>0</v>
      </c>
      <c r="J61" s="324">
        <f t="shared" si="281"/>
        <v>0</v>
      </c>
      <c r="K61" s="157">
        <v>29171.25</v>
      </c>
      <c r="L61" s="158">
        <v>25789.448499999999</v>
      </c>
      <c r="M61" s="158">
        <v>3562.6804999999999</v>
      </c>
      <c r="N61" s="324">
        <f t="shared" si="282"/>
        <v>0.12212985388010456</v>
      </c>
      <c r="O61" s="157">
        <v>126794.0475</v>
      </c>
      <c r="P61" s="158">
        <v>126794.0475</v>
      </c>
      <c r="Q61" s="158">
        <v>0</v>
      </c>
      <c r="R61" s="324">
        <f t="shared" si="283"/>
        <v>0</v>
      </c>
      <c r="S61" s="157">
        <v>95423.066999999937</v>
      </c>
      <c r="T61" s="158">
        <v>95423.066999999937</v>
      </c>
      <c r="U61" s="158">
        <v>0</v>
      </c>
      <c r="V61" s="324">
        <f t="shared" si="284"/>
        <v>0</v>
      </c>
      <c r="W61" s="327">
        <f t="shared" si="376"/>
        <v>1337284.8954999936</v>
      </c>
      <c r="X61" s="161">
        <f t="shared" si="376"/>
        <v>1250661.4179999987</v>
      </c>
      <c r="Y61" s="161">
        <f t="shared" si="376"/>
        <v>81982.84950000004</v>
      </c>
      <c r="Z61" s="324">
        <f t="shared" si="286"/>
        <v>6.1305447908575762E-2</v>
      </c>
      <c r="AC61" s="423"/>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423"/>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29171.25</v>
      </c>
      <c r="BP61" s="329">
        <f t="shared" si="380"/>
        <v>25789.448499999999</v>
      </c>
      <c r="BQ61" s="329">
        <f t="shared" si="380"/>
        <v>3562.6804999999999</v>
      </c>
      <c r="BR61" s="324">
        <f t="shared" si="299"/>
        <v>0.12212985388010456</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1682089.0164999932</v>
      </c>
      <c r="CB61" s="161">
        <f t="shared" si="383"/>
        <v>1547801.1659999986</v>
      </c>
      <c r="CC61" s="161">
        <f t="shared" si="383"/>
        <v>127942.65950000008</v>
      </c>
      <c r="CD61" s="324">
        <f t="shared" si="305"/>
        <v>7.6061765010639437E-2</v>
      </c>
    </row>
    <row r="62" spans="1:82">
      <c r="A62" s="423"/>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85868.875</v>
      </c>
      <c r="L62" s="168">
        <f t="shared" si="386"/>
        <v>78428.024000000005</v>
      </c>
      <c r="M62" s="168">
        <f t="shared" si="386"/>
        <v>8249.8585000000003</v>
      </c>
      <c r="N62" s="331">
        <f t="shared" si="282"/>
        <v>9.6075073767998009E-2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3630447.9008999956</v>
      </c>
      <c r="X62" s="167">
        <f t="shared" si="389"/>
        <v>3416187.5478999987</v>
      </c>
      <c r="Y62" s="167">
        <f t="shared" si="389"/>
        <v>201831.89650000003</v>
      </c>
      <c r="Z62" s="331">
        <f t="shared" si="286"/>
        <v>5.5594213719460203E-2</v>
      </c>
      <c r="AC62" s="423"/>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423"/>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85868.875</v>
      </c>
      <c r="BP62" s="168">
        <f t="shared" si="398"/>
        <v>78428.024000000005</v>
      </c>
      <c r="BQ62" s="168">
        <f t="shared" si="398"/>
        <v>8249.8585000000003</v>
      </c>
      <c r="BR62" s="331">
        <f t="shared" si="299"/>
        <v>9.6075073767998009E-2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4674563.4258999955</v>
      </c>
      <c r="CB62" s="167">
        <f t="shared" si="401"/>
        <v>4342616.1688999999</v>
      </c>
      <c r="CC62" s="167">
        <f t="shared" si="401"/>
        <v>311913.95750000008</v>
      </c>
      <c r="CD62" s="331">
        <f t="shared" si="305"/>
        <v>6.6725794278841594E-2</v>
      </c>
    </row>
    <row r="63" spans="1:82" ht="14.5" thickBot="1">
      <c r="A63" s="424"/>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85868.875</v>
      </c>
      <c r="L63" s="181">
        <f t="shared" si="404"/>
        <v>78428.024000000005</v>
      </c>
      <c r="M63" s="181">
        <f t="shared" si="404"/>
        <v>8249.8585000000003</v>
      </c>
      <c r="N63" s="340">
        <f t="shared" si="282"/>
        <v>9.6075073767998009E-2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10989619.009599999</v>
      </c>
      <c r="X63" s="181">
        <f t="shared" si="407"/>
        <v>10481561.596599998</v>
      </c>
      <c r="Y63" s="181">
        <f t="shared" si="407"/>
        <v>465628.46850000002</v>
      </c>
      <c r="Z63" s="340">
        <f t="shared" si="286"/>
        <v>4.2369846315258933E-2</v>
      </c>
      <c r="AC63" s="424"/>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424"/>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85868.875</v>
      </c>
      <c r="BP63" s="181">
        <f t="shared" si="416"/>
        <v>78428.024000000005</v>
      </c>
      <c r="BQ63" s="181">
        <f t="shared" si="416"/>
        <v>8249.8585000000003</v>
      </c>
      <c r="BR63" s="340">
        <f t="shared" si="299"/>
        <v>9.6075073767998009E-2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14102697.3146</v>
      </c>
      <c r="CB63" s="181">
        <f t="shared" si="419"/>
        <v>13329330.558599997</v>
      </c>
      <c r="CC63" s="181">
        <f t="shared" si="419"/>
        <v>715660.16350000002</v>
      </c>
      <c r="CD63" s="340">
        <f t="shared" si="305"/>
        <v>5.0746332246605304E-2</v>
      </c>
    </row>
    <row r="64" spans="1:82">
      <c r="A64" t="s">
        <v>397</v>
      </c>
    </row>
    <row r="65" spans="1:82" ht="14.5" thickBot="1"/>
    <row r="66" spans="1:82" ht="19" thickBot="1">
      <c r="A66" s="436" t="s">
        <v>393</v>
      </c>
      <c r="B66" s="437"/>
      <c r="C66" s="433" t="s">
        <v>0</v>
      </c>
      <c r="D66" s="434"/>
      <c r="E66" s="434"/>
      <c r="F66" s="435"/>
      <c r="G66" s="433" t="s">
        <v>9</v>
      </c>
      <c r="H66" s="434"/>
      <c r="I66" s="434"/>
      <c r="J66" s="435"/>
      <c r="K66" s="433" t="s">
        <v>394</v>
      </c>
      <c r="L66" s="434"/>
      <c r="M66" s="434"/>
      <c r="N66" s="435"/>
      <c r="O66" s="433" t="s">
        <v>376</v>
      </c>
      <c r="P66" s="434"/>
      <c r="Q66" s="434"/>
      <c r="R66" s="435"/>
      <c r="S66" s="433" t="s">
        <v>378</v>
      </c>
      <c r="T66" s="434"/>
      <c r="U66" s="434"/>
      <c r="V66" s="435"/>
      <c r="W66" s="433" t="s">
        <v>377</v>
      </c>
      <c r="X66" s="434"/>
      <c r="Y66" s="434"/>
      <c r="Z66" s="435"/>
      <c r="AC66" s="436" t="s">
        <v>395</v>
      </c>
      <c r="AD66" s="437"/>
      <c r="AE66" s="433" t="s">
        <v>0</v>
      </c>
      <c r="AF66" s="434"/>
      <c r="AG66" s="434"/>
      <c r="AH66" s="435"/>
      <c r="AI66" s="433" t="s">
        <v>9</v>
      </c>
      <c r="AJ66" s="434"/>
      <c r="AK66" s="434"/>
      <c r="AL66" s="435"/>
      <c r="AM66" s="433" t="s">
        <v>394</v>
      </c>
      <c r="AN66" s="434"/>
      <c r="AO66" s="434"/>
      <c r="AP66" s="435"/>
      <c r="AQ66" s="433" t="s">
        <v>376</v>
      </c>
      <c r="AR66" s="434"/>
      <c r="AS66" s="434"/>
      <c r="AT66" s="435"/>
      <c r="AU66" s="433" t="s">
        <v>378</v>
      </c>
      <c r="AV66" s="434"/>
      <c r="AW66" s="434"/>
      <c r="AX66" s="435"/>
      <c r="AY66" s="433" t="s">
        <v>377</v>
      </c>
      <c r="AZ66" s="434"/>
      <c r="BA66" s="434"/>
      <c r="BB66" s="435"/>
      <c r="BE66" s="436" t="s">
        <v>396</v>
      </c>
      <c r="BF66" s="437"/>
      <c r="BG66" s="433" t="s">
        <v>0</v>
      </c>
      <c r="BH66" s="434"/>
      <c r="BI66" s="434"/>
      <c r="BJ66" s="435"/>
      <c r="BK66" s="433" t="s">
        <v>9</v>
      </c>
      <c r="BL66" s="434"/>
      <c r="BM66" s="434"/>
      <c r="BN66" s="435"/>
      <c r="BO66" s="433" t="s">
        <v>394</v>
      </c>
      <c r="BP66" s="434"/>
      <c r="BQ66" s="434"/>
      <c r="BR66" s="435"/>
      <c r="BS66" s="433" t="s">
        <v>376</v>
      </c>
      <c r="BT66" s="434"/>
      <c r="BU66" s="434"/>
      <c r="BV66" s="435"/>
      <c r="BW66" s="433" t="s">
        <v>378</v>
      </c>
      <c r="BX66" s="434"/>
      <c r="BY66" s="434"/>
      <c r="BZ66" s="435"/>
      <c r="CA66" s="433" t="s">
        <v>377</v>
      </c>
      <c r="CB66" s="434"/>
      <c r="CC66" s="434"/>
      <c r="CD66" s="435"/>
    </row>
    <row r="67" spans="1:82" ht="74.5" thickBot="1">
      <c r="A67" s="438"/>
      <c r="B67" s="439"/>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38"/>
      <c r="AD67" s="439"/>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38"/>
      <c r="BF67" s="439"/>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422">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422">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422">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423"/>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423"/>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423"/>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423"/>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423"/>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423"/>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423"/>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423"/>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423"/>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423"/>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423"/>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423"/>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423"/>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423"/>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423"/>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423"/>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423"/>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423"/>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423"/>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423"/>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423"/>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423"/>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423"/>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423"/>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423"/>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423"/>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423"/>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423"/>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423"/>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423"/>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423"/>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423"/>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423"/>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423"/>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423"/>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423"/>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423"/>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423"/>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423"/>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423"/>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423"/>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423"/>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423"/>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423"/>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423"/>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424"/>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424"/>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424"/>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398</v>
      </c>
    </row>
    <row r="86" spans="1:82" ht="14.5" thickBot="1"/>
    <row r="87" spans="1:82" ht="19" thickBot="1">
      <c r="A87" s="436" t="s">
        <v>393</v>
      </c>
      <c r="B87" s="437"/>
      <c r="C87" s="433" t="s">
        <v>0</v>
      </c>
      <c r="D87" s="434"/>
      <c r="E87" s="434"/>
      <c r="F87" s="435"/>
      <c r="G87" s="433" t="s">
        <v>9</v>
      </c>
      <c r="H87" s="434"/>
      <c r="I87" s="434"/>
      <c r="J87" s="435"/>
      <c r="K87" s="433" t="s">
        <v>394</v>
      </c>
      <c r="L87" s="434"/>
      <c r="M87" s="434"/>
      <c r="N87" s="435"/>
      <c r="O87" s="433" t="s">
        <v>376</v>
      </c>
      <c r="P87" s="434"/>
      <c r="Q87" s="434"/>
      <c r="R87" s="435"/>
      <c r="S87" s="433" t="s">
        <v>378</v>
      </c>
      <c r="T87" s="434"/>
      <c r="U87" s="434"/>
      <c r="V87" s="435"/>
      <c r="W87" s="433" t="s">
        <v>377</v>
      </c>
      <c r="X87" s="434"/>
      <c r="Y87" s="434"/>
      <c r="Z87" s="435"/>
      <c r="AC87" s="436" t="s">
        <v>395</v>
      </c>
      <c r="AD87" s="437"/>
      <c r="AE87" s="433" t="s">
        <v>0</v>
      </c>
      <c r="AF87" s="434"/>
      <c r="AG87" s="434"/>
      <c r="AH87" s="435"/>
      <c r="AI87" s="433" t="s">
        <v>9</v>
      </c>
      <c r="AJ87" s="434"/>
      <c r="AK87" s="434"/>
      <c r="AL87" s="435"/>
      <c r="AM87" s="433" t="s">
        <v>394</v>
      </c>
      <c r="AN87" s="434"/>
      <c r="AO87" s="434"/>
      <c r="AP87" s="435"/>
      <c r="AQ87" s="433" t="s">
        <v>376</v>
      </c>
      <c r="AR87" s="434"/>
      <c r="AS87" s="434"/>
      <c r="AT87" s="435"/>
      <c r="AU87" s="433" t="s">
        <v>378</v>
      </c>
      <c r="AV87" s="434"/>
      <c r="AW87" s="434"/>
      <c r="AX87" s="435"/>
      <c r="AY87" s="433" t="s">
        <v>377</v>
      </c>
      <c r="AZ87" s="434"/>
      <c r="BA87" s="434"/>
      <c r="BB87" s="435"/>
      <c r="BE87" s="436" t="s">
        <v>396</v>
      </c>
      <c r="BF87" s="437"/>
      <c r="BG87" s="433" t="s">
        <v>0</v>
      </c>
      <c r="BH87" s="434"/>
      <c r="BI87" s="434"/>
      <c r="BJ87" s="435"/>
      <c r="BK87" s="433" t="s">
        <v>9</v>
      </c>
      <c r="BL87" s="434"/>
      <c r="BM87" s="434"/>
      <c r="BN87" s="435"/>
      <c r="BO87" s="433" t="s">
        <v>394</v>
      </c>
      <c r="BP87" s="434"/>
      <c r="BQ87" s="434"/>
      <c r="BR87" s="435"/>
      <c r="BS87" s="433" t="s">
        <v>376</v>
      </c>
      <c r="BT87" s="434"/>
      <c r="BU87" s="434"/>
      <c r="BV87" s="435"/>
      <c r="BW87" s="433" t="s">
        <v>378</v>
      </c>
      <c r="BX87" s="434"/>
      <c r="BY87" s="434"/>
      <c r="BZ87" s="435"/>
      <c r="CA87" s="433" t="s">
        <v>377</v>
      </c>
      <c r="CB87" s="434"/>
      <c r="CC87" s="434"/>
      <c r="CD87" s="435"/>
    </row>
    <row r="88" spans="1:82" ht="74.5" thickBot="1">
      <c r="A88" s="438"/>
      <c r="B88" s="439"/>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38"/>
      <c r="AD88" s="439"/>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38"/>
      <c r="BF88" s="439"/>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422">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422">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422">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423"/>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423"/>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423"/>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423"/>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423"/>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423"/>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423"/>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423"/>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423"/>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423"/>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423"/>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423"/>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423"/>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423"/>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423"/>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423"/>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423"/>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423"/>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423"/>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423"/>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423"/>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423"/>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423"/>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423"/>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423"/>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423"/>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423"/>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423"/>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423"/>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423"/>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423"/>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423"/>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423"/>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423"/>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423"/>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423"/>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423"/>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423"/>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423"/>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423"/>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423"/>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423"/>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423"/>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423"/>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423"/>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424"/>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424"/>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424"/>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399</v>
      </c>
    </row>
    <row r="107" spans="1:82" ht="14.5" thickBot="1"/>
    <row r="108" spans="1:82" ht="19" thickBot="1">
      <c r="A108" s="436" t="s">
        <v>393</v>
      </c>
      <c r="B108" s="437"/>
      <c r="C108" s="433" t="s">
        <v>0</v>
      </c>
      <c r="D108" s="434"/>
      <c r="E108" s="434"/>
      <c r="F108" s="435"/>
      <c r="G108" s="433" t="s">
        <v>9</v>
      </c>
      <c r="H108" s="434"/>
      <c r="I108" s="434"/>
      <c r="J108" s="435"/>
      <c r="K108" s="433" t="s">
        <v>394</v>
      </c>
      <c r="L108" s="434"/>
      <c r="M108" s="434"/>
      <c r="N108" s="435"/>
      <c r="O108" s="433" t="s">
        <v>376</v>
      </c>
      <c r="P108" s="434"/>
      <c r="Q108" s="434"/>
      <c r="R108" s="435"/>
      <c r="S108" s="433" t="s">
        <v>378</v>
      </c>
      <c r="T108" s="434"/>
      <c r="U108" s="434"/>
      <c r="V108" s="435"/>
      <c r="W108" s="433" t="s">
        <v>377</v>
      </c>
      <c r="X108" s="434"/>
      <c r="Y108" s="434"/>
      <c r="Z108" s="435"/>
      <c r="AC108" s="436" t="s">
        <v>395</v>
      </c>
      <c r="AD108" s="437"/>
      <c r="AE108" s="433" t="s">
        <v>0</v>
      </c>
      <c r="AF108" s="434"/>
      <c r="AG108" s="434"/>
      <c r="AH108" s="435"/>
      <c r="AI108" s="433" t="s">
        <v>9</v>
      </c>
      <c r="AJ108" s="434"/>
      <c r="AK108" s="434"/>
      <c r="AL108" s="435"/>
      <c r="AM108" s="433" t="s">
        <v>394</v>
      </c>
      <c r="AN108" s="434"/>
      <c r="AO108" s="434"/>
      <c r="AP108" s="435"/>
      <c r="AQ108" s="433" t="s">
        <v>376</v>
      </c>
      <c r="AR108" s="434"/>
      <c r="AS108" s="434"/>
      <c r="AT108" s="435"/>
      <c r="AU108" s="433" t="s">
        <v>378</v>
      </c>
      <c r="AV108" s="434"/>
      <c r="AW108" s="434"/>
      <c r="AX108" s="435"/>
      <c r="AY108" s="433" t="s">
        <v>377</v>
      </c>
      <c r="AZ108" s="434"/>
      <c r="BA108" s="434"/>
      <c r="BB108" s="435"/>
      <c r="BE108" s="436" t="s">
        <v>396</v>
      </c>
      <c r="BF108" s="437"/>
      <c r="BG108" s="433" t="s">
        <v>0</v>
      </c>
      <c r="BH108" s="434"/>
      <c r="BI108" s="434"/>
      <c r="BJ108" s="435"/>
      <c r="BK108" s="433" t="s">
        <v>9</v>
      </c>
      <c r="BL108" s="434"/>
      <c r="BM108" s="434"/>
      <c r="BN108" s="435"/>
      <c r="BO108" s="433" t="s">
        <v>394</v>
      </c>
      <c r="BP108" s="434"/>
      <c r="BQ108" s="434"/>
      <c r="BR108" s="435"/>
      <c r="BS108" s="433" t="s">
        <v>376</v>
      </c>
      <c r="BT108" s="434"/>
      <c r="BU108" s="434"/>
      <c r="BV108" s="435"/>
      <c r="BW108" s="433" t="s">
        <v>378</v>
      </c>
      <c r="BX108" s="434"/>
      <c r="BY108" s="434"/>
      <c r="BZ108" s="435"/>
      <c r="CA108" s="433" t="s">
        <v>377</v>
      </c>
      <c r="CB108" s="434"/>
      <c r="CC108" s="434"/>
      <c r="CD108" s="435"/>
    </row>
    <row r="109" spans="1:82" ht="74.5" thickBot="1">
      <c r="A109" s="438"/>
      <c r="B109" s="439"/>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38"/>
      <c r="AD109" s="439"/>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38"/>
      <c r="BF109" s="439"/>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422">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422">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422">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423"/>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423"/>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423"/>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423"/>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423"/>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423"/>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423"/>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423"/>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423"/>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423"/>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423"/>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423"/>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423"/>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423"/>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423"/>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423"/>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423"/>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423"/>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423"/>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423"/>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423"/>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423"/>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423"/>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423"/>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423"/>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423"/>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423"/>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423"/>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423"/>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423"/>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423"/>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423"/>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423"/>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423"/>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423"/>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423"/>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423"/>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423"/>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423"/>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423"/>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423"/>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423"/>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423"/>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423"/>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423"/>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424"/>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424"/>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424"/>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400</v>
      </c>
    </row>
    <row r="128" spans="1:82" ht="14.5" thickBot="1"/>
    <row r="129" spans="1:82" ht="19" thickBot="1">
      <c r="A129" s="436" t="s">
        <v>393</v>
      </c>
      <c r="B129" s="437"/>
      <c r="C129" s="433" t="s">
        <v>0</v>
      </c>
      <c r="D129" s="434"/>
      <c r="E129" s="434"/>
      <c r="F129" s="435"/>
      <c r="G129" s="433" t="s">
        <v>9</v>
      </c>
      <c r="H129" s="434"/>
      <c r="I129" s="434"/>
      <c r="J129" s="435"/>
      <c r="K129" s="433" t="s">
        <v>394</v>
      </c>
      <c r="L129" s="434"/>
      <c r="M129" s="434"/>
      <c r="N129" s="435"/>
      <c r="O129" s="433" t="s">
        <v>376</v>
      </c>
      <c r="P129" s="434"/>
      <c r="Q129" s="434"/>
      <c r="R129" s="435"/>
      <c r="S129" s="433" t="s">
        <v>378</v>
      </c>
      <c r="T129" s="434"/>
      <c r="U129" s="434"/>
      <c r="V129" s="435"/>
      <c r="W129" s="433" t="s">
        <v>377</v>
      </c>
      <c r="X129" s="434"/>
      <c r="Y129" s="434"/>
      <c r="Z129" s="435"/>
      <c r="AC129" s="436" t="s">
        <v>395</v>
      </c>
      <c r="AD129" s="437"/>
      <c r="AE129" s="433" t="s">
        <v>0</v>
      </c>
      <c r="AF129" s="434"/>
      <c r="AG129" s="434"/>
      <c r="AH129" s="435"/>
      <c r="AI129" s="433" t="s">
        <v>9</v>
      </c>
      <c r="AJ129" s="434"/>
      <c r="AK129" s="434"/>
      <c r="AL129" s="435"/>
      <c r="AM129" s="433" t="s">
        <v>394</v>
      </c>
      <c r="AN129" s="434"/>
      <c r="AO129" s="434"/>
      <c r="AP129" s="435"/>
      <c r="AQ129" s="433" t="s">
        <v>376</v>
      </c>
      <c r="AR129" s="434"/>
      <c r="AS129" s="434"/>
      <c r="AT129" s="435"/>
      <c r="AU129" s="433" t="s">
        <v>378</v>
      </c>
      <c r="AV129" s="434"/>
      <c r="AW129" s="434"/>
      <c r="AX129" s="435"/>
      <c r="AY129" s="433" t="s">
        <v>377</v>
      </c>
      <c r="AZ129" s="434"/>
      <c r="BA129" s="434"/>
      <c r="BB129" s="435"/>
      <c r="BE129" s="436" t="s">
        <v>396</v>
      </c>
      <c r="BF129" s="437"/>
      <c r="BG129" s="433" t="s">
        <v>0</v>
      </c>
      <c r="BH129" s="434"/>
      <c r="BI129" s="434"/>
      <c r="BJ129" s="435"/>
      <c r="BK129" s="433" t="s">
        <v>9</v>
      </c>
      <c r="BL129" s="434"/>
      <c r="BM129" s="434"/>
      <c r="BN129" s="435"/>
      <c r="BO129" s="433" t="s">
        <v>394</v>
      </c>
      <c r="BP129" s="434"/>
      <c r="BQ129" s="434"/>
      <c r="BR129" s="435"/>
      <c r="BS129" s="433" t="s">
        <v>376</v>
      </c>
      <c r="BT129" s="434"/>
      <c r="BU129" s="434"/>
      <c r="BV129" s="435"/>
      <c r="BW129" s="433" t="s">
        <v>378</v>
      </c>
      <c r="BX129" s="434"/>
      <c r="BY129" s="434"/>
      <c r="BZ129" s="435"/>
      <c r="CA129" s="433" t="s">
        <v>377</v>
      </c>
      <c r="CB129" s="434"/>
      <c r="CC129" s="434"/>
      <c r="CD129" s="435"/>
    </row>
    <row r="130" spans="1:82" ht="74.5" thickBot="1">
      <c r="A130" s="438"/>
      <c r="B130" s="439"/>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38"/>
      <c r="AD130" s="439"/>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38"/>
      <c r="BF130" s="439"/>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407">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95457.352731000006</v>
      </c>
      <c r="P131" s="144">
        <v>95457.352731000006</v>
      </c>
      <c r="Q131" s="144">
        <v>0</v>
      </c>
      <c r="R131" s="312">
        <f t="shared" ref="R131:R147" si="843">IF(AND(ISNUMBER(O131),ISNUMBER(Q131)), IF(O131=0, 0, Q131/O131), "")</f>
        <v>0</v>
      </c>
      <c r="S131" s="143">
        <v>61751.250549249991</v>
      </c>
      <c r="T131" s="144">
        <v>61751.250549249991</v>
      </c>
      <c r="U131" s="144">
        <v>0</v>
      </c>
      <c r="V131" s="312">
        <f t="shared" ref="V131:V147" si="844">IF(AND(ISNUMBER(S131),ISNUMBER(U131)), IF(S131=0, 0, U131/S131), "")</f>
        <v>0</v>
      </c>
      <c r="W131" s="315">
        <f t="shared" ref="W131:Y133" si="845">IF(COUNT(C131,G131,K131,O131,S131)&lt;5,"",SUM(C131,G131,K131,O131,S131))</f>
        <v>1255440.688280317</v>
      </c>
      <c r="X131" s="147">
        <f t="shared" si="845"/>
        <v>1154070.800280299</v>
      </c>
      <c r="Y131" s="147">
        <f t="shared" si="845"/>
        <v>98251.000499998656</v>
      </c>
      <c r="Z131" s="312">
        <f t="shared" ref="Z131:Z147" si="846">IF(AND(ISNUMBER(W131),ISNUMBER(Y131)), IF(W131=0, 0, Y131/W131), "")</f>
        <v>7.8260169052335987E-2</v>
      </c>
      <c r="AC131" s="422">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422">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97516.366017000008</v>
      </c>
      <c r="BT131" s="317">
        <f t="shared" si="860"/>
        <v>97516.366017000008</v>
      </c>
      <c r="BU131" s="317">
        <f t="shared" si="860"/>
        <v>0</v>
      </c>
      <c r="BV131" s="312">
        <f t="shared" ref="BV131:BV147" si="861">IF(AND(ISNUMBER(BS131),ISNUMBER(BU131)), IF(BS131=0, 0, BU131/BS131), "")</f>
        <v>0</v>
      </c>
      <c r="BW131" s="316">
        <f t="shared" ref="BW131:BY133" si="862">IF(COUNT(S131, AU131)&lt;2, "", S131+AU131)</f>
        <v>93039.26828525</v>
      </c>
      <c r="BX131" s="317">
        <f t="shared" si="862"/>
        <v>93039.26828525</v>
      </c>
      <c r="BY131" s="317">
        <f t="shared" si="862"/>
        <v>0</v>
      </c>
      <c r="BZ131" s="312">
        <f t="shared" ref="BZ131:BZ147" si="863">IF(AND(ISNUMBER(BW131),ISNUMBER(BY131)), IF(BW131=0, 0, BY131/BW131), "")</f>
        <v>0</v>
      </c>
      <c r="CA131" s="315">
        <f t="shared" ref="CA131:CC133" si="864">IF(COUNT(BG131,BK131,BO131,BS131,BW131)&lt;5,"",SUM(BG131,BK131,BO131,BS131,BW131))</f>
        <v>1602843.3293023147</v>
      </c>
      <c r="CB131" s="147">
        <f t="shared" si="864"/>
        <v>1473155.4493022948</v>
      </c>
      <c r="CC131" s="147">
        <f t="shared" si="864"/>
        <v>125084.42949999881</v>
      </c>
      <c r="CD131" s="312">
        <f t="shared" ref="CD131:CD147" si="865">IF(AND(ISNUMBER(CA131),ISNUMBER(CC131)), IF(CA131=0, 0, CC131/CA131), "")</f>
        <v>7.8039086673833261E-2</v>
      </c>
    </row>
    <row r="132" spans="1:82">
      <c r="A132" s="408"/>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96951.398315500002</v>
      </c>
      <c r="P132" s="151">
        <v>96951.398315500002</v>
      </c>
      <c r="Q132" s="151">
        <v>0</v>
      </c>
      <c r="R132" s="318">
        <f t="shared" si="843"/>
        <v>0</v>
      </c>
      <c r="S132" s="150">
        <v>49988.518841999998</v>
      </c>
      <c r="T132" s="151">
        <v>49988.518841999998</v>
      </c>
      <c r="U132" s="151">
        <v>0</v>
      </c>
      <c r="V132" s="318">
        <f t="shared" si="844"/>
        <v>0</v>
      </c>
      <c r="W132" s="321">
        <f t="shared" si="845"/>
        <v>1783019.4841575432</v>
      </c>
      <c r="X132" s="154">
        <f t="shared" si="845"/>
        <v>1643128.2621575519</v>
      </c>
      <c r="Y132" s="154">
        <f t="shared" si="845"/>
        <v>132674.78900000016</v>
      </c>
      <c r="Z132" s="318">
        <f t="shared" si="846"/>
        <v>7.4410173404631935E-2</v>
      </c>
      <c r="AC132" s="423"/>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423"/>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99268.489232500011</v>
      </c>
      <c r="BT132" s="323">
        <f t="shared" si="860"/>
        <v>99268.489232500011</v>
      </c>
      <c r="BU132" s="323">
        <f t="shared" si="860"/>
        <v>0</v>
      </c>
      <c r="BV132" s="318">
        <f t="shared" si="861"/>
        <v>0</v>
      </c>
      <c r="BW132" s="322">
        <f t="shared" si="862"/>
        <v>81018.458946999992</v>
      </c>
      <c r="BX132" s="323">
        <f t="shared" si="862"/>
        <v>81018.458946999992</v>
      </c>
      <c r="BY132" s="323">
        <f t="shared" si="862"/>
        <v>0</v>
      </c>
      <c r="BZ132" s="318">
        <f t="shared" si="863"/>
        <v>0</v>
      </c>
      <c r="CA132" s="321">
        <f t="shared" si="864"/>
        <v>2251634.235179544</v>
      </c>
      <c r="CB132" s="154">
        <f t="shared" si="864"/>
        <v>2074533.5791795501</v>
      </c>
      <c r="CC132" s="154">
        <f t="shared" si="864"/>
        <v>167307.39800000007</v>
      </c>
      <c r="CD132" s="318">
        <f t="shared" si="865"/>
        <v>7.4304873938221619E-2</v>
      </c>
    </row>
    <row r="133" spans="1:82">
      <c r="A133" s="408"/>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88088.972813500019</v>
      </c>
      <c r="P133" s="158">
        <v>88088.972813500019</v>
      </c>
      <c r="Q133" s="158">
        <v>0</v>
      </c>
      <c r="R133" s="324">
        <f t="shared" si="843"/>
        <v>0</v>
      </c>
      <c r="S133" s="157">
        <v>56557.638899999991</v>
      </c>
      <c r="T133" s="158">
        <v>56557.638899999991</v>
      </c>
      <c r="U133" s="158">
        <v>0</v>
      </c>
      <c r="V133" s="324">
        <f t="shared" si="844"/>
        <v>0</v>
      </c>
      <c r="W133" s="327">
        <f t="shared" si="845"/>
        <v>1164694.2977135365</v>
      </c>
      <c r="X133" s="161">
        <f t="shared" si="845"/>
        <v>1085808.249213527</v>
      </c>
      <c r="Y133" s="161">
        <f t="shared" si="845"/>
        <v>75118.38899999937</v>
      </c>
      <c r="Z133" s="324">
        <f t="shared" si="846"/>
        <v>6.4496228020921573E-2</v>
      </c>
      <c r="AC133" s="423"/>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423"/>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94066.429813500014</v>
      </c>
      <c r="BT133" s="329">
        <f t="shared" si="860"/>
        <v>94066.429813500014</v>
      </c>
      <c r="BU133" s="329">
        <f t="shared" si="860"/>
        <v>0</v>
      </c>
      <c r="BV133" s="324">
        <f t="shared" si="861"/>
        <v>0</v>
      </c>
      <c r="BW133" s="328">
        <f t="shared" si="862"/>
        <v>83927.212921999992</v>
      </c>
      <c r="BX133" s="329">
        <f t="shared" si="862"/>
        <v>83927.212921999992</v>
      </c>
      <c r="BY133" s="329">
        <f t="shared" si="862"/>
        <v>0</v>
      </c>
      <c r="BZ133" s="324">
        <f t="shared" si="863"/>
        <v>0</v>
      </c>
      <c r="CA133" s="327">
        <f t="shared" si="864"/>
        <v>1482605.4057355339</v>
      </c>
      <c r="CB133" s="161">
        <f t="shared" si="864"/>
        <v>1384699.473235525</v>
      </c>
      <c r="CC133" s="161">
        <f t="shared" si="864"/>
        <v>92075.035999999454</v>
      </c>
      <c r="CD133" s="324">
        <f t="shared" si="865"/>
        <v>6.2103534523618033E-2</v>
      </c>
    </row>
    <row r="134" spans="1:82">
      <c r="A134" s="408"/>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P134" si="869">IF(COUNT(O131:O133)=0,"",SUM(O131:O133))</f>
        <v>280497.72386000003</v>
      </c>
      <c r="P134" s="168">
        <f t="shared" si="869"/>
        <v>280497.72386000003</v>
      </c>
      <c r="Q134" s="168">
        <f t="shared" ref="Q134" si="870">IF(COUNT(Q131:Q133)=0,"",SUM(Q131:Q133))</f>
        <v>0</v>
      </c>
      <c r="R134" s="331">
        <f t="shared" si="843"/>
        <v>0</v>
      </c>
      <c r="S134" s="330">
        <f t="shared" ref="S134:T134" si="871">IF(COUNT(S131:S133)=0,"",SUM(S131:S133))</f>
        <v>168297.40829124997</v>
      </c>
      <c r="T134" s="168">
        <f t="shared" si="871"/>
        <v>168297.40829124997</v>
      </c>
      <c r="U134" s="168">
        <f t="shared" ref="U134" si="872">IF(COUNT(U131:U133)=0,"",SUM(U131:U133))</f>
        <v>0</v>
      </c>
      <c r="V134" s="331">
        <f t="shared" si="844"/>
        <v>0</v>
      </c>
      <c r="W134" s="332">
        <f t="shared" ref="W134:Y134" si="873">IF(COUNT(W131:W133)=0,"",SUM(W131:W133))</f>
        <v>4203154.4701513965</v>
      </c>
      <c r="X134" s="167">
        <f t="shared" si="873"/>
        <v>3883007.3116513779</v>
      </c>
      <c r="Y134" s="167">
        <f t="shared" si="873"/>
        <v>306044.17849999818</v>
      </c>
      <c r="Z134" s="331">
        <f t="shared" si="846"/>
        <v>7.2812974320445228E-2</v>
      </c>
      <c r="AC134" s="423"/>
      <c r="AD134" s="133" t="s">
        <v>16</v>
      </c>
      <c r="AE134" s="330">
        <f t="shared" ref="AE134:AG134" si="874">IF(COUNT(AE131:AE133)=0,"",SUM(AE131:AE133))</f>
        <v>1010111.410999995</v>
      </c>
      <c r="AF134" s="168">
        <f t="shared" si="874"/>
        <v>926647.26899999147</v>
      </c>
      <c r="AG134" s="168">
        <f t="shared" si="874"/>
        <v>77473.463000000134</v>
      </c>
      <c r="AH134" s="331">
        <f t="shared" si="847"/>
        <v>7.6697938619763317E-2</v>
      </c>
      <c r="AI134" s="330">
        <f t="shared" ref="AI134:AK134" si="875">IF(COUNT(AI131:AI133)=0,"",SUM(AI131:AI133))</f>
        <v>23775.99600000005</v>
      </c>
      <c r="AJ134" s="168">
        <f t="shared" si="875"/>
        <v>22692.828000000067</v>
      </c>
      <c r="AK134" s="168">
        <f t="shared" si="875"/>
        <v>949.22200000000009</v>
      </c>
      <c r="AL134" s="331">
        <f t="shared" si="848"/>
        <v>3.9923543055777687E-2</v>
      </c>
      <c r="AM134" s="330">
        <f t="shared" ref="AM134:AO134" si="876">IF(COUNT(AM131:AM133)=0,"",SUM(AM131:AM133))</f>
        <v>0</v>
      </c>
      <c r="AN134" s="168">
        <f t="shared" si="876"/>
        <v>0</v>
      </c>
      <c r="AO134" s="168">
        <f t="shared" si="876"/>
        <v>0</v>
      </c>
      <c r="AP134" s="331">
        <f t="shared" si="849"/>
        <v>0</v>
      </c>
      <c r="AQ134" s="330">
        <f t="shared" ref="AQ134:AS134" si="877">IF(COUNT(AQ131:AQ133)=0,"",SUM(AQ131:AQ133))</f>
        <v>10353.561203000003</v>
      </c>
      <c r="AR134" s="168">
        <f t="shared" si="877"/>
        <v>10353.561203000003</v>
      </c>
      <c r="AS134" s="168">
        <f t="shared" si="877"/>
        <v>0</v>
      </c>
      <c r="AT134" s="331">
        <f t="shared" si="850"/>
        <v>0</v>
      </c>
      <c r="AU134" s="330">
        <f t="shared" ref="AU134:AW134" si="878">IF(COUNT(AU131:AU133)=0,"",SUM(AU131:AU133))</f>
        <v>89687.531862999997</v>
      </c>
      <c r="AV134" s="168">
        <f t="shared" si="878"/>
        <v>89687.531862999997</v>
      </c>
      <c r="AW134" s="168">
        <f t="shared" si="878"/>
        <v>0</v>
      </c>
      <c r="AX134" s="331">
        <f t="shared" si="851"/>
        <v>0</v>
      </c>
      <c r="AY134" s="332">
        <f t="shared" ref="AY134:BA134" si="879">IF(COUNT(AY131:AY133)=0,"",SUM(AY131:AY133))</f>
        <v>1133928.5000659951</v>
      </c>
      <c r="AZ134" s="167">
        <f t="shared" si="879"/>
        <v>1049381.1900659916</v>
      </c>
      <c r="BA134" s="167">
        <f t="shared" si="879"/>
        <v>78422.685000000143</v>
      </c>
      <c r="BB134" s="331">
        <f t="shared" si="853"/>
        <v>6.9160167502127251E-2</v>
      </c>
      <c r="BE134" s="423"/>
      <c r="BF134" s="133" t="s">
        <v>16</v>
      </c>
      <c r="BG134" s="330">
        <f t="shared" ref="BG134:BI134" si="880">IF(COUNT(BG131:BG133)=0,"",SUM(BG131:BG133))</f>
        <v>4685681.6350001423</v>
      </c>
      <c r="BH134" s="168">
        <f t="shared" si="880"/>
        <v>4284952.2550001191</v>
      </c>
      <c r="BI134" s="168">
        <f t="shared" si="880"/>
        <v>379141.49099999835</v>
      </c>
      <c r="BJ134" s="331">
        <f t="shared" si="855"/>
        <v>8.0914906417876353E-2</v>
      </c>
      <c r="BK134" s="330">
        <f t="shared" ref="BK134:BM134" si="881">IF(COUNT(BK131:BK133)=0,"",SUM(BK131:BK133))</f>
        <v>23775.99600000005</v>
      </c>
      <c r="BL134" s="168">
        <f t="shared" si="881"/>
        <v>22692.828000000067</v>
      </c>
      <c r="BM134" s="168">
        <f t="shared" si="881"/>
        <v>949.22200000000009</v>
      </c>
      <c r="BN134" s="331">
        <f t="shared" si="857"/>
        <v>3.9923543055777687E-2</v>
      </c>
      <c r="BO134" s="330">
        <f t="shared" ref="BO134:BQ134" si="882">IF(COUNT(BO131:BO133)=0,"",SUM(BO131:BO133))</f>
        <v>78789.114000000001</v>
      </c>
      <c r="BP134" s="168">
        <f t="shared" si="882"/>
        <v>75907.193499999994</v>
      </c>
      <c r="BQ134" s="168">
        <f t="shared" si="882"/>
        <v>4376.1504999999997</v>
      </c>
      <c r="BR134" s="331">
        <f t="shared" si="859"/>
        <v>5.5542577874400256E-2</v>
      </c>
      <c r="BS134" s="330">
        <f t="shared" ref="BS134:BU134" si="883">IF(COUNT(BS131:BS133)=0,"",SUM(BS131:BS133))</f>
        <v>290851.28506300005</v>
      </c>
      <c r="BT134" s="168">
        <f t="shared" si="883"/>
        <v>290851.28506300005</v>
      </c>
      <c r="BU134" s="168">
        <f t="shared" si="883"/>
        <v>0</v>
      </c>
      <c r="BV134" s="331">
        <f t="shared" si="861"/>
        <v>0</v>
      </c>
      <c r="BW134" s="330">
        <f t="shared" ref="BW134:BY134" si="884">IF(COUNT(BW131:BW133)=0,"",SUM(BW131:BW133))</f>
        <v>257984.94015424995</v>
      </c>
      <c r="BX134" s="168">
        <f t="shared" si="884"/>
        <v>257984.94015424995</v>
      </c>
      <c r="BY134" s="168">
        <f t="shared" si="884"/>
        <v>0</v>
      </c>
      <c r="BZ134" s="331">
        <f t="shared" si="863"/>
        <v>0</v>
      </c>
      <c r="CA134" s="332">
        <f t="shared" ref="CA134:CC134" si="885">IF(COUNT(CA131:CA133)=0,"",SUM(CA131:CA133))</f>
        <v>5337082.9702173928</v>
      </c>
      <c r="CB134" s="167">
        <f t="shared" si="885"/>
        <v>4932388.50171737</v>
      </c>
      <c r="CC134" s="167">
        <f t="shared" si="885"/>
        <v>384466.86349999829</v>
      </c>
      <c r="CD134" s="331">
        <f t="shared" si="865"/>
        <v>7.2036890871932241E-2</v>
      </c>
    </row>
    <row r="135" spans="1:82">
      <c r="A135" s="408"/>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31753.152432499999</v>
      </c>
      <c r="P135" s="172">
        <v>31753.152432499999</v>
      </c>
      <c r="Q135" s="172">
        <v>0</v>
      </c>
      <c r="R135" s="333">
        <f t="shared" si="843"/>
        <v>0</v>
      </c>
      <c r="S135" s="171">
        <v>46770.411291999997</v>
      </c>
      <c r="T135" s="172">
        <v>46770.411291999997</v>
      </c>
      <c r="U135" s="172">
        <v>0</v>
      </c>
      <c r="V135" s="333">
        <f t="shared" si="844"/>
        <v>0</v>
      </c>
      <c r="W135" s="336">
        <f t="shared" ref="W135:Y137" si="886">IF(COUNT(C135,G135,K135,O135,S135)&lt;5,"",SUM(C135,G135,K135,O135,S135))</f>
        <v>977314.63272452506</v>
      </c>
      <c r="X135" s="175">
        <f t="shared" si="886"/>
        <v>924659.00222453021</v>
      </c>
      <c r="Y135" s="175">
        <f t="shared" si="886"/>
        <v>49087.655499999855</v>
      </c>
      <c r="Z135" s="333">
        <f t="shared" si="846"/>
        <v>5.0227075146879699E-2</v>
      </c>
      <c r="AC135" s="423"/>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7">IF(COUNT(AE135,AI135,AM135,AQ135,AU135)&lt;5,"",SUM(AE135,AI135,AM135,AQ135,AU135))</f>
        <v>274898.26602199854</v>
      </c>
      <c r="AZ135" s="175">
        <f t="shared" si="887"/>
        <v>257414.79802199788</v>
      </c>
      <c r="BA135" s="175">
        <f t="shared" si="887"/>
        <v>15602.958000000068</v>
      </c>
      <c r="BB135" s="333">
        <f t="shared" si="853"/>
        <v>5.6759026623876385E-2</v>
      </c>
      <c r="BE135" s="423"/>
      <c r="BF135" s="130" t="s">
        <v>17</v>
      </c>
      <c r="BG135" s="337">
        <f t="shared" ref="BG135:BI137" si="888">IF(COUNT(C135, AE135)&lt;2, "", C135+AE135)</f>
        <v>1096949.8110000235</v>
      </c>
      <c r="BH135" s="338">
        <f t="shared" si="888"/>
        <v>1028958.9870000281</v>
      </c>
      <c r="BI135" s="338">
        <f t="shared" si="888"/>
        <v>62498.648999999925</v>
      </c>
      <c r="BJ135" s="333">
        <f t="shared" si="855"/>
        <v>5.6974939394012609E-2</v>
      </c>
      <c r="BK135" s="337">
        <f t="shared" ref="BK135:BM137" si="889">IF(COUNT(G135, AI135)&lt;2, "", G135+AI135)</f>
        <v>17417.409000000014</v>
      </c>
      <c r="BL135" s="338">
        <f t="shared" si="889"/>
        <v>16205.84599999996</v>
      </c>
      <c r="BM135" s="338">
        <f t="shared" si="889"/>
        <v>1123.1089999999999</v>
      </c>
      <c r="BN135" s="333">
        <f t="shared" si="857"/>
        <v>6.448197892120458E-2</v>
      </c>
      <c r="BO135" s="337">
        <f t="shared" ref="BO135:BQ137" si="890">IF(COUNT(K135, AM135)&lt;2, "", K135+AM135)</f>
        <v>25975.083999999999</v>
      </c>
      <c r="BP135" s="338">
        <f t="shared" si="890"/>
        <v>25038.372500000001</v>
      </c>
      <c r="BQ135" s="338">
        <f t="shared" si="890"/>
        <v>1068.8554999999999</v>
      </c>
      <c r="BR135" s="333">
        <f t="shared" si="859"/>
        <v>4.1149260576019697E-2</v>
      </c>
      <c r="BS135" s="337">
        <f t="shared" ref="BS135:BU137" si="891">IF(COUNT(O135, AQ135)&lt;2, "", O135+AQ135)</f>
        <v>41467.025432500006</v>
      </c>
      <c r="BT135" s="338">
        <f t="shared" si="891"/>
        <v>41467.025432500006</v>
      </c>
      <c r="BU135" s="338">
        <f t="shared" si="891"/>
        <v>0</v>
      </c>
      <c r="BV135" s="333">
        <f t="shared" si="861"/>
        <v>0</v>
      </c>
      <c r="BW135" s="337">
        <f t="shared" ref="BW135:BY137" si="892">IF(COUNT(S135, AU135)&lt;2, "", S135+AU135)</f>
        <v>70403.569313999993</v>
      </c>
      <c r="BX135" s="338">
        <f t="shared" si="892"/>
        <v>70403.569313999993</v>
      </c>
      <c r="BY135" s="338">
        <f t="shared" si="892"/>
        <v>0</v>
      </c>
      <c r="BZ135" s="333">
        <f t="shared" si="863"/>
        <v>0</v>
      </c>
      <c r="CA135" s="336">
        <f t="shared" ref="CA135:CC137" si="893">IF(COUNT(BG135,BK135,BO135,BS135,BW135)&lt;5,"",SUM(BG135,BK135,BO135,BS135,BW135))</f>
        <v>1252212.8987465235</v>
      </c>
      <c r="CB135" s="175">
        <f t="shared" si="893"/>
        <v>1182073.8002465281</v>
      </c>
      <c r="CC135" s="175">
        <f t="shared" si="893"/>
        <v>64690.613499999919</v>
      </c>
      <c r="CD135" s="333">
        <f t="shared" si="865"/>
        <v>5.1661034289581118E-2</v>
      </c>
    </row>
    <row r="136" spans="1:82">
      <c r="A136" s="408"/>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20611.02595625</v>
      </c>
      <c r="P136" s="151">
        <v>20611.02595625</v>
      </c>
      <c r="Q136" s="151">
        <v>0</v>
      </c>
      <c r="R136" s="318">
        <f t="shared" si="843"/>
        <v>0</v>
      </c>
      <c r="S136" s="150">
        <v>52755.919494249989</v>
      </c>
      <c r="T136" s="151">
        <v>52755.919494249989</v>
      </c>
      <c r="U136" s="151">
        <v>0</v>
      </c>
      <c r="V136" s="318">
        <f t="shared" si="844"/>
        <v>0</v>
      </c>
      <c r="W136" s="321">
        <f t="shared" si="886"/>
        <v>1033456.7984505228</v>
      </c>
      <c r="X136" s="154">
        <f t="shared" si="886"/>
        <v>934284.63595052122</v>
      </c>
      <c r="Y136" s="154">
        <f t="shared" si="886"/>
        <v>95884.249499999147</v>
      </c>
      <c r="Z136" s="318">
        <f t="shared" si="846"/>
        <v>9.2780123604353684E-2</v>
      </c>
      <c r="AC136" s="423"/>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7"/>
        <v>288242.61485800007</v>
      </c>
      <c r="AZ136" s="154">
        <f t="shared" si="887"/>
        <v>269581.55485799926</v>
      </c>
      <c r="BA136" s="154">
        <f t="shared" si="887"/>
        <v>17142.748000000018</v>
      </c>
      <c r="BB136" s="318">
        <f t="shared" si="853"/>
        <v>5.9473329467418359E-2</v>
      </c>
      <c r="BE136" s="423"/>
      <c r="BF136" s="131" t="s">
        <v>18</v>
      </c>
      <c r="BG136" s="322">
        <f t="shared" si="888"/>
        <v>1180365.115000023</v>
      </c>
      <c r="BH136" s="323">
        <f t="shared" si="888"/>
        <v>1063992.3000000205</v>
      </c>
      <c r="BI136" s="323">
        <f t="shared" si="888"/>
        <v>111270.38699999917</v>
      </c>
      <c r="BJ136" s="318">
        <f t="shared" si="855"/>
        <v>9.4267769850176403E-2</v>
      </c>
      <c r="BK136" s="322">
        <f t="shared" si="889"/>
        <v>18272.520999999993</v>
      </c>
      <c r="BL136" s="323">
        <f t="shared" si="889"/>
        <v>17415.417000000001</v>
      </c>
      <c r="BM136" s="323">
        <f t="shared" si="889"/>
        <v>625.24099999999987</v>
      </c>
      <c r="BN136" s="318">
        <f t="shared" si="857"/>
        <v>3.4217555421060954E-2</v>
      </c>
      <c r="BO136" s="322">
        <f t="shared" si="890"/>
        <v>27204.875</v>
      </c>
      <c r="BP136" s="323">
        <f t="shared" si="890"/>
        <v>26601.571499999998</v>
      </c>
      <c r="BQ136" s="323">
        <f t="shared" si="890"/>
        <v>1131.3695</v>
      </c>
      <c r="BR136" s="318">
        <f t="shared" si="859"/>
        <v>4.1587013356981055E-2</v>
      </c>
      <c r="BS136" s="322">
        <f t="shared" si="891"/>
        <v>21710.050154249999</v>
      </c>
      <c r="BT136" s="323">
        <f t="shared" si="891"/>
        <v>21710.050154249999</v>
      </c>
      <c r="BU136" s="323">
        <f t="shared" si="891"/>
        <v>0</v>
      </c>
      <c r="BV136" s="318">
        <f t="shared" si="861"/>
        <v>0</v>
      </c>
      <c r="BW136" s="322">
        <f t="shared" si="892"/>
        <v>74146.852154249893</v>
      </c>
      <c r="BX136" s="323">
        <f t="shared" si="892"/>
        <v>74146.852154249893</v>
      </c>
      <c r="BY136" s="323">
        <f t="shared" si="892"/>
        <v>0</v>
      </c>
      <c r="BZ136" s="318">
        <f t="shared" si="863"/>
        <v>0</v>
      </c>
      <c r="CA136" s="321">
        <f t="shared" si="893"/>
        <v>1321699.4133085227</v>
      </c>
      <c r="CB136" s="154">
        <f t="shared" si="893"/>
        <v>1203866.1908085202</v>
      </c>
      <c r="CC136" s="154">
        <f t="shared" si="893"/>
        <v>113026.99749999917</v>
      </c>
      <c r="CD136" s="318">
        <f t="shared" si="865"/>
        <v>8.5516416487668834E-2</v>
      </c>
    </row>
    <row r="137" spans="1:82">
      <c r="A137" s="408"/>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14278.513188750001</v>
      </c>
      <c r="P137" s="158">
        <v>14278.513188750001</v>
      </c>
      <c r="Q137" s="158">
        <v>0</v>
      </c>
      <c r="R137" s="324">
        <f t="shared" si="843"/>
        <v>0</v>
      </c>
      <c r="S137" s="157">
        <v>56537.965028499995</v>
      </c>
      <c r="T137" s="158">
        <v>56537.965028499995</v>
      </c>
      <c r="U137" s="158">
        <v>0</v>
      </c>
      <c r="V137" s="324">
        <f t="shared" si="844"/>
        <v>0</v>
      </c>
      <c r="W137" s="327">
        <f t="shared" si="886"/>
        <v>881498.40471722372</v>
      </c>
      <c r="X137" s="161">
        <f t="shared" si="886"/>
        <v>796243.98021723225</v>
      </c>
      <c r="Y137" s="161">
        <f t="shared" si="886"/>
        <v>81636.425999999366</v>
      </c>
      <c r="Z137" s="324">
        <f t="shared" si="846"/>
        <v>9.261097418115867E-2</v>
      </c>
      <c r="AC137" s="423"/>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7"/>
        <v>254537.46262599993</v>
      </c>
      <c r="AZ137" s="161">
        <f t="shared" si="887"/>
        <v>223913.39762600002</v>
      </c>
      <c r="BA137" s="161">
        <f t="shared" si="887"/>
        <v>29365.83299999997</v>
      </c>
      <c r="BB137" s="324">
        <f t="shared" si="853"/>
        <v>0.11536939473286151</v>
      </c>
      <c r="BE137" s="423"/>
      <c r="BF137" s="132" t="s">
        <v>19</v>
      </c>
      <c r="BG137" s="328">
        <f t="shared" si="888"/>
        <v>1011698.9079999736</v>
      </c>
      <c r="BH137" s="329">
        <f t="shared" si="888"/>
        <v>898025.92899998219</v>
      </c>
      <c r="BI137" s="329">
        <f t="shared" si="888"/>
        <v>108749.88299999933</v>
      </c>
      <c r="BJ137" s="324">
        <f t="shared" si="855"/>
        <v>0.10749234000359538</v>
      </c>
      <c r="BK137" s="328">
        <f t="shared" si="889"/>
        <v>18063.014000000065</v>
      </c>
      <c r="BL137" s="329">
        <f t="shared" si="889"/>
        <v>16807.009000000024</v>
      </c>
      <c r="BM137" s="329">
        <f t="shared" si="889"/>
        <v>1137.8379999999981</v>
      </c>
      <c r="BN137" s="324">
        <f t="shared" si="857"/>
        <v>6.2992698782163042E-2</v>
      </c>
      <c r="BO137" s="328">
        <f t="shared" si="890"/>
        <v>14679.4845</v>
      </c>
      <c r="BP137" s="329">
        <f t="shared" si="890"/>
        <v>13729.978999999999</v>
      </c>
      <c r="BQ137" s="329">
        <f t="shared" si="890"/>
        <v>1114.538</v>
      </c>
      <c r="BR137" s="324">
        <f t="shared" si="859"/>
        <v>7.5924873247422281E-2</v>
      </c>
      <c r="BS137" s="328">
        <f t="shared" si="891"/>
        <v>14706.691516750001</v>
      </c>
      <c r="BT137" s="329">
        <f t="shared" si="891"/>
        <v>14706.691516750001</v>
      </c>
      <c r="BU137" s="329">
        <f t="shared" si="891"/>
        <v>0</v>
      </c>
      <c r="BV137" s="324">
        <f t="shared" si="861"/>
        <v>0</v>
      </c>
      <c r="BW137" s="328">
        <f t="shared" si="892"/>
        <v>76887.769326499998</v>
      </c>
      <c r="BX137" s="329">
        <f t="shared" si="892"/>
        <v>76887.769326499998</v>
      </c>
      <c r="BY137" s="329">
        <f t="shared" si="892"/>
        <v>0</v>
      </c>
      <c r="BZ137" s="324">
        <f t="shared" si="863"/>
        <v>0</v>
      </c>
      <c r="CA137" s="327">
        <f t="shared" si="893"/>
        <v>1136035.8673432237</v>
      </c>
      <c r="CB137" s="161">
        <f t="shared" si="893"/>
        <v>1020157.3778432324</v>
      </c>
      <c r="CC137" s="161">
        <f t="shared" si="893"/>
        <v>111002.25899999934</v>
      </c>
      <c r="CD137" s="324">
        <f t="shared" si="865"/>
        <v>9.7710171123023964E-2</v>
      </c>
    </row>
    <row r="138" spans="1:82">
      <c r="A138" s="408"/>
      <c r="B138" s="133" t="s">
        <v>20</v>
      </c>
      <c r="C138" s="330">
        <f t="shared" ref="C138:E138" si="894">IF(COUNT(C135:C137)=0,"",SUM(C135:C137))</f>
        <v>2601703.4050000217</v>
      </c>
      <c r="D138" s="168">
        <f t="shared" si="894"/>
        <v>2367110.7080000336</v>
      </c>
      <c r="E138" s="168">
        <f t="shared" si="894"/>
        <v>223293.56799999837</v>
      </c>
      <c r="F138" s="331">
        <f t="shared" si="840"/>
        <v>8.5825912196934875E-2</v>
      </c>
      <c r="G138" s="330">
        <f t="shared" ref="G138:I138" si="895">IF(COUNT(G135:G137)=0,"",SUM(G135:G137))</f>
        <v>0</v>
      </c>
      <c r="H138" s="168">
        <f t="shared" si="895"/>
        <v>0</v>
      </c>
      <c r="I138" s="168">
        <f t="shared" si="895"/>
        <v>0</v>
      </c>
      <c r="J138" s="331">
        <f t="shared" si="841"/>
        <v>0</v>
      </c>
      <c r="K138" s="330">
        <f t="shared" ref="K138:M138" si="896">IF(COUNT(K135:K137)=0,"",SUM(K135:K137))</f>
        <v>67859.443500000008</v>
      </c>
      <c r="L138" s="168">
        <f t="shared" si="896"/>
        <v>65369.923000000003</v>
      </c>
      <c r="M138" s="168">
        <f t="shared" si="896"/>
        <v>3314.7629999999999</v>
      </c>
      <c r="N138" s="331">
        <f t="shared" si="842"/>
        <v>4.8847482812027478E-2</v>
      </c>
      <c r="O138" s="330">
        <f t="shared" ref="O138:P138" si="897">IF(COUNT(O135:O137)=0,"",SUM(O135:O137))</f>
        <v>66642.691577499994</v>
      </c>
      <c r="P138" s="168">
        <f t="shared" si="897"/>
        <v>66642.691577499994</v>
      </c>
      <c r="Q138" s="168">
        <f t="shared" ref="Q138" si="898">IF(COUNT(Q135:Q137)=0,"",SUM(Q135:Q137))</f>
        <v>0</v>
      </c>
      <c r="R138" s="331">
        <f t="shared" si="843"/>
        <v>0</v>
      </c>
      <c r="S138" s="330">
        <f t="shared" ref="S138:T138" si="899">IF(COUNT(S135:S137)=0,"",SUM(S135:S137))</f>
        <v>156064.29581474996</v>
      </c>
      <c r="T138" s="168">
        <f t="shared" si="899"/>
        <v>156064.29581474996</v>
      </c>
      <c r="U138" s="168">
        <f t="shared" ref="U138" si="900">IF(COUNT(U135:U137)=0,"",SUM(U135:U137))</f>
        <v>0</v>
      </c>
      <c r="V138" s="331">
        <f t="shared" si="844"/>
        <v>0</v>
      </c>
      <c r="W138" s="332">
        <f t="shared" ref="W138:Y138" si="901">IF(COUNT(W135:W137)=0,"",SUM(W135:W137))</f>
        <v>2892269.8358922717</v>
      </c>
      <c r="X138" s="167">
        <f t="shared" si="901"/>
        <v>2655187.6183922836</v>
      </c>
      <c r="Y138" s="167">
        <f t="shared" si="901"/>
        <v>226608.33099999838</v>
      </c>
      <c r="Z138" s="331">
        <f t="shared" si="846"/>
        <v>7.8349650571275006E-2</v>
      </c>
      <c r="AC138" s="423"/>
      <c r="AD138" s="133" t="s">
        <v>20</v>
      </c>
      <c r="AE138" s="330">
        <f t="shared" ref="AE138:AG138" si="902">IF(COUNT(AE135:AE137)=0,"",SUM(AE135:AE137))</f>
        <v>687310.42899999861</v>
      </c>
      <c r="AF138" s="168">
        <f t="shared" si="902"/>
        <v>623866.50799999724</v>
      </c>
      <c r="AG138" s="168">
        <f t="shared" si="902"/>
        <v>59225.351000000053</v>
      </c>
      <c r="AH138" s="331">
        <f t="shared" si="847"/>
        <v>8.6169725499684185E-2</v>
      </c>
      <c r="AI138" s="330">
        <f t="shared" ref="AI138:AK138" si="903">IF(COUNT(AI135:AI137)=0,"",SUM(AI135:AI137))</f>
        <v>53752.944000000076</v>
      </c>
      <c r="AJ138" s="168">
        <f t="shared" si="903"/>
        <v>50428.271999999983</v>
      </c>
      <c r="AK138" s="168">
        <f t="shared" si="903"/>
        <v>2886.1879999999983</v>
      </c>
      <c r="AL138" s="331">
        <f t="shared" si="848"/>
        <v>5.3693580020472816E-2</v>
      </c>
      <c r="AM138" s="330">
        <f t="shared" ref="AM138:AO138" si="904">IF(COUNT(AM135:AM137)=0,"",SUM(AM135:AM137))</f>
        <v>0</v>
      </c>
      <c r="AN138" s="168">
        <f t="shared" si="904"/>
        <v>0</v>
      </c>
      <c r="AO138" s="168">
        <f t="shared" si="904"/>
        <v>0</v>
      </c>
      <c r="AP138" s="331">
        <f t="shared" si="849"/>
        <v>0</v>
      </c>
      <c r="AQ138" s="330">
        <f t="shared" ref="AQ138:AS138" si="905">IF(COUNT(AQ135:AQ137)=0,"",SUM(AQ135:AQ137))</f>
        <v>11241.075526000006</v>
      </c>
      <c r="AR138" s="168">
        <f t="shared" si="905"/>
        <v>11241.075526000006</v>
      </c>
      <c r="AS138" s="168">
        <f t="shared" si="905"/>
        <v>0</v>
      </c>
      <c r="AT138" s="331">
        <f t="shared" si="850"/>
        <v>0</v>
      </c>
      <c r="AU138" s="330">
        <f t="shared" ref="AU138:AW138" si="906">IF(COUNT(AU135:AU137)=0,"",SUM(AU135:AU137))</f>
        <v>65373.894979999895</v>
      </c>
      <c r="AV138" s="168">
        <f t="shared" si="906"/>
        <v>65373.894979999895</v>
      </c>
      <c r="AW138" s="168">
        <f t="shared" si="906"/>
        <v>0</v>
      </c>
      <c r="AX138" s="331">
        <f t="shared" si="851"/>
        <v>0</v>
      </c>
      <c r="AY138" s="332">
        <f t="shared" ref="AY138:BA138" si="907">IF(COUNT(AY135:AY137)=0,"",SUM(AY135:AY137))</f>
        <v>817678.34350599861</v>
      </c>
      <c r="AZ138" s="167">
        <f t="shared" si="907"/>
        <v>750909.7505059971</v>
      </c>
      <c r="BA138" s="167">
        <f t="shared" si="907"/>
        <v>62111.539000000055</v>
      </c>
      <c r="BB138" s="331">
        <f t="shared" si="853"/>
        <v>7.5960846331922446E-2</v>
      </c>
      <c r="BE138" s="423"/>
      <c r="BF138" s="133" t="s">
        <v>20</v>
      </c>
      <c r="BG138" s="330">
        <f t="shared" ref="BG138:BI138" si="908">IF(COUNT(BG135:BG137)=0,"",SUM(BG135:BG137))</f>
        <v>3289013.8340000203</v>
      </c>
      <c r="BH138" s="168">
        <f t="shared" si="908"/>
        <v>2990977.2160000307</v>
      </c>
      <c r="BI138" s="168">
        <f t="shared" si="908"/>
        <v>282518.91899999842</v>
      </c>
      <c r="BJ138" s="331">
        <f t="shared" si="855"/>
        <v>8.5897759407234126E-2</v>
      </c>
      <c r="BK138" s="330">
        <f t="shared" ref="BK138:BM138" si="909">IF(COUNT(BK135:BK137)=0,"",SUM(BK135:BK137))</f>
        <v>53752.944000000076</v>
      </c>
      <c r="BL138" s="168">
        <f t="shared" si="909"/>
        <v>50428.271999999983</v>
      </c>
      <c r="BM138" s="168">
        <f t="shared" si="909"/>
        <v>2886.1879999999983</v>
      </c>
      <c r="BN138" s="331">
        <f t="shared" si="857"/>
        <v>5.3693580020472816E-2</v>
      </c>
      <c r="BO138" s="330">
        <f t="shared" ref="BO138:BQ138" si="910">IF(COUNT(BO135:BO137)=0,"",SUM(BO135:BO137))</f>
        <v>67859.443500000008</v>
      </c>
      <c r="BP138" s="168">
        <f t="shared" si="910"/>
        <v>65369.923000000003</v>
      </c>
      <c r="BQ138" s="168">
        <f t="shared" si="910"/>
        <v>3314.7629999999999</v>
      </c>
      <c r="BR138" s="331">
        <f t="shared" si="859"/>
        <v>4.8847482812027478E-2</v>
      </c>
      <c r="BS138" s="330">
        <f t="shared" ref="BS138:BU138" si="911">IF(COUNT(BS135:BS137)=0,"",SUM(BS135:BS137))</f>
        <v>77883.767103500009</v>
      </c>
      <c r="BT138" s="168">
        <f t="shared" si="911"/>
        <v>77883.767103500009</v>
      </c>
      <c r="BU138" s="168">
        <f t="shared" si="911"/>
        <v>0</v>
      </c>
      <c r="BV138" s="331">
        <f t="shared" si="861"/>
        <v>0</v>
      </c>
      <c r="BW138" s="330">
        <f t="shared" ref="BW138:BY138" si="912">IF(COUNT(BW135:BW137)=0,"",SUM(BW135:BW137))</f>
        <v>221438.19079474988</v>
      </c>
      <c r="BX138" s="168">
        <f t="shared" si="912"/>
        <v>221438.19079474988</v>
      </c>
      <c r="BY138" s="168">
        <f t="shared" si="912"/>
        <v>0</v>
      </c>
      <c r="BZ138" s="331">
        <f t="shared" si="863"/>
        <v>0</v>
      </c>
      <c r="CA138" s="332">
        <f t="shared" ref="CA138:CC138" si="913">IF(COUNT(CA135:CA137)=0,"",SUM(CA135:CA137))</f>
        <v>3709948.1793982699</v>
      </c>
      <c r="CB138" s="167">
        <f t="shared" si="913"/>
        <v>3406097.3688982804</v>
      </c>
      <c r="CC138" s="167">
        <f t="shared" si="913"/>
        <v>288719.86999999842</v>
      </c>
      <c r="CD138" s="331">
        <f t="shared" si="865"/>
        <v>7.7823154405037259E-2</v>
      </c>
    </row>
    <row r="139" spans="1:82">
      <c r="A139" s="408"/>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17310.771312749999</v>
      </c>
      <c r="P139" s="172">
        <v>17310.771312749999</v>
      </c>
      <c r="Q139" s="172">
        <v>0</v>
      </c>
      <c r="R139" s="333">
        <f t="shared" si="843"/>
        <v>0</v>
      </c>
      <c r="S139" s="171">
        <v>24487.643786750006</v>
      </c>
      <c r="T139" s="172">
        <v>24487.643786750006</v>
      </c>
      <c r="U139" s="172">
        <v>0</v>
      </c>
      <c r="V139" s="333">
        <f t="shared" si="844"/>
        <v>0</v>
      </c>
      <c r="W139" s="336">
        <f t="shared" ref="W139:Y141" si="914">IF(COUNT(C139,G139,K139,O139,S139)&lt;5,"",SUM(C139,G139,K139,O139,S139))</f>
        <v>593568.49759945483</v>
      </c>
      <c r="X139" s="175">
        <f t="shared" si="914"/>
        <v>575665.98959945538</v>
      </c>
      <c r="Y139" s="175">
        <f t="shared" si="914"/>
        <v>17282.10000000002</v>
      </c>
      <c r="Z139" s="333">
        <f t="shared" si="846"/>
        <v>2.9115595032238605E-2</v>
      </c>
      <c r="AC139" s="423"/>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5">IF(COUNT(AE139,AI139,AM139,AQ139,AU139)&lt;5,"",SUM(AE139,AI139,AM139,AQ139,AU139))</f>
        <v>184731.92174699722</v>
      </c>
      <c r="AZ139" s="175">
        <f t="shared" si="915"/>
        <v>166183.97574699693</v>
      </c>
      <c r="BA139" s="175">
        <f t="shared" si="915"/>
        <v>17481.073999999899</v>
      </c>
      <c r="BB139" s="333">
        <f t="shared" si="853"/>
        <v>9.4629416695731688E-2</v>
      </c>
      <c r="BE139" s="423"/>
      <c r="BF139" s="130" t="s">
        <v>21</v>
      </c>
      <c r="BG139" s="337">
        <f t="shared" ref="BG139:BI141" si="916">IF(COUNT(C139, AE139)&lt;2, "", C139+AE139)</f>
        <v>670540.34199995198</v>
      </c>
      <c r="BH139" s="338">
        <f t="shared" si="916"/>
        <v>635022.63999995228</v>
      </c>
      <c r="BI139" s="338">
        <f t="shared" si="916"/>
        <v>33301.144999999917</v>
      </c>
      <c r="BJ139" s="333">
        <f t="shared" si="855"/>
        <v>4.9663149126383664E-2</v>
      </c>
      <c r="BK139" s="337">
        <f t="shared" ref="BK139:BM141" si="917">IF(COUNT(G139, AI139)&lt;2, "", G139+AI139)</f>
        <v>17378.139000000054</v>
      </c>
      <c r="BL139" s="338">
        <f t="shared" si="917"/>
        <v>16589.518000000047</v>
      </c>
      <c r="BM139" s="338">
        <f t="shared" si="917"/>
        <v>712.40799999999979</v>
      </c>
      <c r="BN139" s="333">
        <f t="shared" si="857"/>
        <v>4.0994493138764604E-2</v>
      </c>
      <c r="BO139" s="337">
        <f t="shared" ref="BO139:BQ141" si="918">IF(COUNT(K139, AM139)&lt;2, "", K139+AM139)</f>
        <v>28477.5615</v>
      </c>
      <c r="BP139" s="338">
        <f t="shared" si="918"/>
        <v>28333.430499999999</v>
      </c>
      <c r="BQ139" s="338">
        <f t="shared" si="918"/>
        <v>749.62099999999998</v>
      </c>
      <c r="BR139" s="333">
        <f t="shared" si="859"/>
        <v>2.6323215911587091E-2</v>
      </c>
      <c r="BS139" s="337">
        <f t="shared" ref="BS139:BU141" si="919">IF(COUNT(O139, AQ139)&lt;2, "", O139+AQ139)</f>
        <v>17742.57318775</v>
      </c>
      <c r="BT139" s="338">
        <f t="shared" si="919"/>
        <v>17742.57318775</v>
      </c>
      <c r="BU139" s="338">
        <f t="shared" si="919"/>
        <v>0</v>
      </c>
      <c r="BV139" s="333">
        <f t="shared" si="861"/>
        <v>0</v>
      </c>
      <c r="BW139" s="337">
        <f t="shared" ref="BW139:BY141" si="920">IF(COUNT(S139, AU139)&lt;2, "", S139+AU139)</f>
        <v>44161.80365875001</v>
      </c>
      <c r="BX139" s="338">
        <f t="shared" si="920"/>
        <v>44161.80365875001</v>
      </c>
      <c r="BY139" s="338">
        <f t="shared" si="920"/>
        <v>0</v>
      </c>
      <c r="BZ139" s="333">
        <f t="shared" si="863"/>
        <v>0</v>
      </c>
      <c r="CA139" s="336">
        <f t="shared" ref="CA139:CC141" si="921">IF(COUNT(BG139,BK139,BO139,BS139,BW139)&lt;5,"",SUM(BG139,BK139,BO139,BS139,BW139))</f>
        <v>778300.41934645199</v>
      </c>
      <c r="CB139" s="175">
        <f t="shared" si="921"/>
        <v>741849.96534645231</v>
      </c>
      <c r="CC139" s="175">
        <f t="shared" si="921"/>
        <v>34763.173999999919</v>
      </c>
      <c r="CD139" s="333">
        <f t="shared" si="865"/>
        <v>4.4665495656794021E-2</v>
      </c>
    </row>
    <row r="140" spans="1:82">
      <c r="A140" s="408"/>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5869.5130497500004</v>
      </c>
      <c r="P140" s="151">
        <v>5869.5130497500004</v>
      </c>
      <c r="Q140" s="151">
        <v>0</v>
      </c>
      <c r="R140" s="318">
        <f t="shared" si="843"/>
        <v>0</v>
      </c>
      <c r="S140" s="150">
        <v>45635.122265249986</v>
      </c>
      <c r="T140" s="151">
        <v>45635.122265249986</v>
      </c>
      <c r="U140" s="151">
        <v>0</v>
      </c>
      <c r="V140" s="318">
        <f t="shared" si="844"/>
        <v>0</v>
      </c>
      <c r="W140" s="321">
        <f t="shared" si="914"/>
        <v>593114.58631496481</v>
      </c>
      <c r="X140" s="154">
        <f t="shared" si="914"/>
        <v>572871.89431497187</v>
      </c>
      <c r="Y140" s="154">
        <f t="shared" si="914"/>
        <v>18801.648000000318</v>
      </c>
      <c r="Z140" s="318">
        <f t="shared" si="846"/>
        <v>3.1699857723640569E-2</v>
      </c>
      <c r="AC140" s="423"/>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5"/>
        <v>172818.14431299688</v>
      </c>
      <c r="AZ140" s="154">
        <f t="shared" si="915"/>
        <v>159300.77631299838</v>
      </c>
      <c r="BA140" s="154">
        <f t="shared" si="915"/>
        <v>12761.83700000006</v>
      </c>
      <c r="BB140" s="318">
        <f t="shared" si="853"/>
        <v>7.3845469471577344E-2</v>
      </c>
      <c r="BE140" s="423"/>
      <c r="BF140" s="131" t="s">
        <v>22</v>
      </c>
      <c r="BG140" s="322">
        <f t="shared" si="916"/>
        <v>649376.80199996172</v>
      </c>
      <c r="BH140" s="323">
        <f t="shared" si="916"/>
        <v>616518.17499997024</v>
      </c>
      <c r="BI140" s="323">
        <f t="shared" si="916"/>
        <v>30183.117000000377</v>
      </c>
      <c r="BJ140" s="318">
        <f t="shared" si="855"/>
        <v>4.6480128189122095E-2</v>
      </c>
      <c r="BK140" s="322">
        <f t="shared" si="917"/>
        <v>18810.509000000064</v>
      </c>
      <c r="BL140" s="323">
        <f t="shared" si="917"/>
        <v>17961.570000000069</v>
      </c>
      <c r="BM140" s="323">
        <f t="shared" si="917"/>
        <v>783.74100000000055</v>
      </c>
      <c r="BN140" s="318">
        <f t="shared" si="857"/>
        <v>4.1665060738122393E-2</v>
      </c>
      <c r="BO140" s="322">
        <f t="shared" si="918"/>
        <v>26937.062999999998</v>
      </c>
      <c r="BP140" s="323">
        <f t="shared" si="918"/>
        <v>26884.569</v>
      </c>
      <c r="BQ140" s="323">
        <f t="shared" si="918"/>
        <v>596.62699999999995</v>
      </c>
      <c r="BR140" s="318">
        <f t="shared" si="859"/>
        <v>2.2148925441500433E-2</v>
      </c>
      <c r="BS140" s="322">
        <f t="shared" si="919"/>
        <v>6031.8597207499997</v>
      </c>
      <c r="BT140" s="323">
        <f t="shared" si="919"/>
        <v>6031.8597207499997</v>
      </c>
      <c r="BU140" s="323">
        <f t="shared" si="919"/>
        <v>0</v>
      </c>
      <c r="BV140" s="318">
        <f t="shared" si="861"/>
        <v>0</v>
      </c>
      <c r="BW140" s="322">
        <f t="shared" si="920"/>
        <v>64776.496907249981</v>
      </c>
      <c r="BX140" s="323">
        <f t="shared" si="920"/>
        <v>64776.496907249981</v>
      </c>
      <c r="BY140" s="323">
        <f t="shared" si="920"/>
        <v>0</v>
      </c>
      <c r="BZ140" s="318">
        <f t="shared" si="863"/>
        <v>0</v>
      </c>
      <c r="CA140" s="321">
        <f t="shared" si="921"/>
        <v>765932.73062796181</v>
      </c>
      <c r="CB140" s="154">
        <f t="shared" si="921"/>
        <v>732172.67062797036</v>
      </c>
      <c r="CC140" s="154">
        <f t="shared" si="921"/>
        <v>31563.485000000379</v>
      </c>
      <c r="CD140" s="318">
        <f t="shared" si="865"/>
        <v>4.1209212947620824E-2</v>
      </c>
    </row>
    <row r="141" spans="1:82">
      <c r="A141" s="408"/>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23852.502147249994</v>
      </c>
      <c r="P141" s="158">
        <v>23852.502147249994</v>
      </c>
      <c r="Q141" s="158">
        <v>0</v>
      </c>
      <c r="R141" s="324">
        <f t="shared" si="843"/>
        <v>0</v>
      </c>
      <c r="S141" s="157">
        <v>57639.753510999981</v>
      </c>
      <c r="T141" s="158">
        <v>57639.753510999981</v>
      </c>
      <c r="U141" s="158">
        <v>0</v>
      </c>
      <c r="V141" s="324">
        <f t="shared" si="844"/>
        <v>0</v>
      </c>
      <c r="W141" s="327">
        <f t="shared" si="914"/>
        <v>792290.10965822404</v>
      </c>
      <c r="X141" s="161">
        <f t="shared" si="914"/>
        <v>740661.88415821898</v>
      </c>
      <c r="Y141" s="161">
        <f t="shared" si="914"/>
        <v>48652.007000000187</v>
      </c>
      <c r="Z141" s="324">
        <f t="shared" si="846"/>
        <v>6.1406808449227718E-2</v>
      </c>
      <c r="AC141" s="423"/>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5"/>
        <v>194204.31251899948</v>
      </c>
      <c r="AZ141" s="161">
        <f t="shared" si="915"/>
        <v>180091.74351899847</v>
      </c>
      <c r="BA141" s="161">
        <f t="shared" si="915"/>
        <v>13380.046000000029</v>
      </c>
      <c r="BB141" s="324">
        <f t="shared" si="853"/>
        <v>6.8896750161977105E-2</v>
      </c>
      <c r="BE141" s="423"/>
      <c r="BF141" s="132" t="s">
        <v>23</v>
      </c>
      <c r="BG141" s="328">
        <f t="shared" si="916"/>
        <v>845062.00299997348</v>
      </c>
      <c r="BH141" s="329">
        <f t="shared" si="916"/>
        <v>780616.0709999674</v>
      </c>
      <c r="BI141" s="329">
        <f t="shared" si="916"/>
        <v>61071.602000000217</v>
      </c>
      <c r="BJ141" s="324">
        <f t="shared" si="855"/>
        <v>7.2268782388979491E-2</v>
      </c>
      <c r="BK141" s="328">
        <f t="shared" si="917"/>
        <v>11908.268000000096</v>
      </c>
      <c r="BL141" s="329">
        <f t="shared" si="917"/>
        <v>11568.420000000111</v>
      </c>
      <c r="BM141" s="329">
        <f t="shared" si="917"/>
        <v>296.66999999999973</v>
      </c>
      <c r="BN141" s="324">
        <f t="shared" si="857"/>
        <v>2.4912942839378265E-2</v>
      </c>
      <c r="BO141" s="328">
        <f t="shared" si="918"/>
        <v>28090.857</v>
      </c>
      <c r="BP141" s="329">
        <f t="shared" si="918"/>
        <v>27135.842499999999</v>
      </c>
      <c r="BQ141" s="329">
        <f t="shared" si="918"/>
        <v>663.78099999999995</v>
      </c>
      <c r="BR141" s="324">
        <f t="shared" si="859"/>
        <v>2.3629788154914604E-2</v>
      </c>
      <c r="BS141" s="328">
        <f t="shared" si="919"/>
        <v>24360.874067249995</v>
      </c>
      <c r="BT141" s="329">
        <f t="shared" si="919"/>
        <v>24360.874067249995</v>
      </c>
      <c r="BU141" s="329">
        <f t="shared" si="919"/>
        <v>0</v>
      </c>
      <c r="BV141" s="324">
        <f t="shared" si="861"/>
        <v>0</v>
      </c>
      <c r="BW141" s="328">
        <f t="shared" si="920"/>
        <v>77072.420109999948</v>
      </c>
      <c r="BX141" s="329">
        <f t="shared" si="920"/>
        <v>77072.420109999948</v>
      </c>
      <c r="BY141" s="329">
        <f t="shared" si="920"/>
        <v>0</v>
      </c>
      <c r="BZ141" s="324">
        <f t="shared" si="863"/>
        <v>0</v>
      </c>
      <c r="CA141" s="327">
        <f t="shared" si="921"/>
        <v>986494.42217722337</v>
      </c>
      <c r="CB141" s="161">
        <f t="shared" si="921"/>
        <v>920753.62767721748</v>
      </c>
      <c r="CC141" s="161">
        <f t="shared" si="921"/>
        <v>62032.053000000218</v>
      </c>
      <c r="CD141" s="324">
        <f t="shared" si="865"/>
        <v>6.2881301308418527E-2</v>
      </c>
    </row>
    <row r="142" spans="1:82">
      <c r="A142" s="408"/>
      <c r="B142" s="133" t="s">
        <v>24</v>
      </c>
      <c r="C142" s="330">
        <f t="shared" ref="C142:E142" si="922">IF(COUNT(C139:C141)=0,"",SUM(C139:C141))</f>
        <v>1720672.4059998938</v>
      </c>
      <c r="D142" s="168">
        <f t="shared" si="922"/>
        <v>1632050.6199998963</v>
      </c>
      <c r="E142" s="168">
        <f t="shared" si="922"/>
        <v>82725.726000000519</v>
      </c>
      <c r="F142" s="331">
        <f t="shared" si="840"/>
        <v>4.8077557187260214E-2</v>
      </c>
      <c r="G142" s="330">
        <f t="shared" ref="G142:I142" si="923">IF(COUNT(G139:G141)=0,"",SUM(G139:G141))</f>
        <v>0</v>
      </c>
      <c r="H142" s="168">
        <f t="shared" si="923"/>
        <v>0</v>
      </c>
      <c r="I142" s="168">
        <f t="shared" si="923"/>
        <v>0</v>
      </c>
      <c r="J142" s="331">
        <f t="shared" si="841"/>
        <v>0</v>
      </c>
      <c r="K142" s="330">
        <f t="shared" ref="K142:M142" si="924">IF(COUNT(K139:K141)=0,"",SUM(K139:K141))</f>
        <v>83505.481499999994</v>
      </c>
      <c r="L142" s="168">
        <f t="shared" si="924"/>
        <v>82353.842000000004</v>
      </c>
      <c r="M142" s="168">
        <f t="shared" si="924"/>
        <v>2010.029</v>
      </c>
      <c r="N142" s="331">
        <f t="shared" si="842"/>
        <v>2.407062343566033E-2</v>
      </c>
      <c r="O142" s="330">
        <f t="shared" ref="O142:P142" si="925">IF(COUNT(O139:O141)=0,"",SUM(O139:O141))</f>
        <v>47032.786509749989</v>
      </c>
      <c r="P142" s="168">
        <f t="shared" si="925"/>
        <v>47032.786509749989</v>
      </c>
      <c r="Q142" s="168">
        <f t="shared" ref="Q142" si="926">IF(COUNT(Q139:Q141)=0,"",SUM(Q139:Q141))</f>
        <v>0</v>
      </c>
      <c r="R142" s="331">
        <f t="shared" si="843"/>
        <v>0</v>
      </c>
      <c r="S142" s="330">
        <f t="shared" ref="S142:T142" si="927">IF(COUNT(S139:S141)=0,"",SUM(S139:S141))</f>
        <v>127762.51956299998</v>
      </c>
      <c r="T142" s="168">
        <f t="shared" si="927"/>
        <v>127762.51956299998</v>
      </c>
      <c r="U142" s="168">
        <f t="shared" ref="U142" si="928">IF(COUNT(U139:U141)=0,"",SUM(U139:U141))</f>
        <v>0</v>
      </c>
      <c r="V142" s="331">
        <f t="shared" si="844"/>
        <v>0</v>
      </c>
      <c r="W142" s="332">
        <f t="shared" ref="W142:Y142" si="929">IF(COUNT(W139:W141)=0,"",SUM(W139:W141))</f>
        <v>1978973.1935726437</v>
      </c>
      <c r="X142" s="167">
        <f t="shared" si="929"/>
        <v>1889199.7680726463</v>
      </c>
      <c r="Y142" s="167">
        <f t="shared" si="929"/>
        <v>84735.755000000529</v>
      </c>
      <c r="Z142" s="331">
        <f t="shared" si="846"/>
        <v>4.2818040828045238E-2</v>
      </c>
      <c r="AC142" s="423"/>
      <c r="AD142" s="133" t="s">
        <v>24</v>
      </c>
      <c r="AE142" s="330">
        <f t="shared" ref="AE142:AG142" si="930">IF(COUNT(AE139:AE141)=0,"",SUM(AE139:AE141))</f>
        <v>444306.74099999334</v>
      </c>
      <c r="AF142" s="168">
        <f t="shared" si="930"/>
        <v>400106.2659999936</v>
      </c>
      <c r="AG142" s="168">
        <f t="shared" si="930"/>
        <v>41830.137999999992</v>
      </c>
      <c r="AH142" s="331">
        <f t="shared" si="847"/>
        <v>9.4146980317817458E-2</v>
      </c>
      <c r="AI142" s="330">
        <f t="shared" ref="AI142:AK142" si="931">IF(COUNT(AI139:AI141)=0,"",SUM(AI139:AI141))</f>
        <v>48096.916000000216</v>
      </c>
      <c r="AJ142" s="168">
        <f t="shared" si="931"/>
        <v>46119.508000000234</v>
      </c>
      <c r="AK142" s="168">
        <f t="shared" si="931"/>
        <v>1792.819</v>
      </c>
      <c r="AL142" s="331">
        <f t="shared" si="848"/>
        <v>3.7275134231059472E-2</v>
      </c>
      <c r="AM142" s="330">
        <f t="shared" ref="AM142:AO142" si="932">IF(COUNT(AM139:AM141)=0,"",SUM(AM139:AM141))</f>
        <v>0</v>
      </c>
      <c r="AN142" s="168">
        <f t="shared" si="932"/>
        <v>0</v>
      </c>
      <c r="AO142" s="168">
        <f t="shared" si="932"/>
        <v>0</v>
      </c>
      <c r="AP142" s="331">
        <f t="shared" si="849"/>
        <v>0</v>
      </c>
      <c r="AQ142" s="330">
        <f t="shared" ref="AQ142:AS142" si="933">IF(COUNT(AQ139:AQ141)=0,"",SUM(AQ139:AQ141))</f>
        <v>1102.5204660000004</v>
      </c>
      <c r="AR142" s="168">
        <f t="shared" si="933"/>
        <v>1102.5204660000004</v>
      </c>
      <c r="AS142" s="168">
        <f t="shared" si="933"/>
        <v>0</v>
      </c>
      <c r="AT142" s="331">
        <f t="shared" si="850"/>
        <v>0</v>
      </c>
      <c r="AU142" s="330">
        <f t="shared" ref="AU142:AW142" si="934">IF(COUNT(AU139:AU141)=0,"",SUM(AU139:AU141))</f>
        <v>58248.201112999959</v>
      </c>
      <c r="AV142" s="168">
        <f t="shared" si="934"/>
        <v>58248.201112999959</v>
      </c>
      <c r="AW142" s="168">
        <f t="shared" si="934"/>
        <v>0</v>
      </c>
      <c r="AX142" s="331">
        <f t="shared" si="851"/>
        <v>0</v>
      </c>
      <c r="AY142" s="332">
        <f t="shared" ref="AY142:BA142" si="935">IF(COUNT(AY139:AY141)=0,"",SUM(AY139:AY141))</f>
        <v>551754.37857899361</v>
      </c>
      <c r="AZ142" s="167">
        <f t="shared" si="935"/>
        <v>505576.49557899381</v>
      </c>
      <c r="BA142" s="167">
        <f t="shared" si="935"/>
        <v>43622.956999999988</v>
      </c>
      <c r="BB142" s="331">
        <f t="shared" si="853"/>
        <v>7.9062276066295997E-2</v>
      </c>
      <c r="BE142" s="423"/>
      <c r="BF142" s="133" t="s">
        <v>24</v>
      </c>
      <c r="BG142" s="330">
        <f t="shared" ref="BG142:BI142" si="936">IF(COUNT(BG139:BG141)=0,"",SUM(BG139:BG141))</f>
        <v>2164979.1469998872</v>
      </c>
      <c r="BH142" s="168">
        <f t="shared" si="936"/>
        <v>2032156.88599989</v>
      </c>
      <c r="BI142" s="168">
        <f t="shared" si="936"/>
        <v>124555.86400000051</v>
      </c>
      <c r="BJ142" s="331">
        <f t="shared" si="855"/>
        <v>5.7532131047360616E-2</v>
      </c>
      <c r="BK142" s="330">
        <f t="shared" ref="BK142:BM142" si="937">IF(COUNT(BK139:BK141)=0,"",SUM(BK139:BK141))</f>
        <v>48096.916000000216</v>
      </c>
      <c r="BL142" s="168">
        <f t="shared" si="937"/>
        <v>46119.508000000234</v>
      </c>
      <c r="BM142" s="168">
        <f t="shared" si="937"/>
        <v>1792.819</v>
      </c>
      <c r="BN142" s="331">
        <f t="shared" si="857"/>
        <v>3.7275134231059472E-2</v>
      </c>
      <c r="BO142" s="330">
        <f t="shared" ref="BO142:BQ142" si="938">IF(COUNT(BO139:BO141)=0,"",SUM(BO139:BO141))</f>
        <v>83505.481499999994</v>
      </c>
      <c r="BP142" s="168">
        <f t="shared" si="938"/>
        <v>82353.842000000004</v>
      </c>
      <c r="BQ142" s="168">
        <f t="shared" si="938"/>
        <v>2010.029</v>
      </c>
      <c r="BR142" s="331">
        <f t="shared" si="859"/>
        <v>2.407062343566033E-2</v>
      </c>
      <c r="BS142" s="330">
        <f t="shared" ref="BS142:BU142" si="939">IF(COUNT(BS139:BS141)=0,"",SUM(BS139:BS141))</f>
        <v>48135.306975749991</v>
      </c>
      <c r="BT142" s="168">
        <f t="shared" si="939"/>
        <v>48135.306975749991</v>
      </c>
      <c r="BU142" s="168">
        <f t="shared" si="939"/>
        <v>0</v>
      </c>
      <c r="BV142" s="331">
        <f t="shared" si="861"/>
        <v>0</v>
      </c>
      <c r="BW142" s="330">
        <f t="shared" ref="BW142:BY142" si="940">IF(COUNT(BW139:BW141)=0,"",SUM(BW139:BW141))</f>
        <v>186010.72067599994</v>
      </c>
      <c r="BX142" s="168">
        <f t="shared" si="940"/>
        <v>186010.72067599994</v>
      </c>
      <c r="BY142" s="168">
        <f t="shared" si="940"/>
        <v>0</v>
      </c>
      <c r="BZ142" s="331">
        <f t="shared" si="863"/>
        <v>0</v>
      </c>
      <c r="CA142" s="332">
        <f t="shared" ref="CA142:CC142" si="941">IF(COUNT(CA139:CA141)=0,"",SUM(CA139:CA141))</f>
        <v>2530727.5721516372</v>
      </c>
      <c r="CB142" s="167">
        <f t="shared" si="941"/>
        <v>2394776.2636516402</v>
      </c>
      <c r="CC142" s="167">
        <f t="shared" si="941"/>
        <v>128358.71200000052</v>
      </c>
      <c r="CD142" s="331">
        <f t="shared" si="865"/>
        <v>5.0720082798508932E-2</v>
      </c>
    </row>
    <row r="143" spans="1:82">
      <c r="A143" s="408"/>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93350.404223000005</v>
      </c>
      <c r="P143" s="172">
        <v>93350.404223000005</v>
      </c>
      <c r="Q143" s="172">
        <v>0</v>
      </c>
      <c r="R143" s="333">
        <f t="shared" si="843"/>
        <v>0</v>
      </c>
      <c r="S143" s="171">
        <v>46926.586846750011</v>
      </c>
      <c r="T143" s="172">
        <v>46926.586846750011</v>
      </c>
      <c r="U143" s="172">
        <v>0</v>
      </c>
      <c r="V143" s="333">
        <f t="shared" si="844"/>
        <v>0</v>
      </c>
      <c r="W143" s="336">
        <f t="shared" ref="W143:Y145" si="942">IF(COUNT(C143,G143,K143,O143,S143)&lt;5,"",SUM(C143,G143,K143,O143,S143))</f>
        <v>1564788.1185697555</v>
      </c>
      <c r="X143" s="175">
        <f t="shared" si="942"/>
        <v>1389630.6480697568</v>
      </c>
      <c r="Y143" s="175">
        <f t="shared" si="942"/>
        <v>167864.8740000008</v>
      </c>
      <c r="Z143" s="333">
        <f t="shared" si="846"/>
        <v>0.10727642420587416</v>
      </c>
      <c r="AC143" s="423"/>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43">IF(COUNT(AE143,AI143,AM143,AQ143,AU143)&lt;5,"",SUM(AE143,AI143,AM143,AQ143,AU143))</f>
        <v>381635.54241749621</v>
      </c>
      <c r="AZ143" s="175">
        <f t="shared" si="943"/>
        <v>329319.51941749727</v>
      </c>
      <c r="BA143" s="175">
        <f t="shared" si="943"/>
        <v>49089.258999999634</v>
      </c>
      <c r="BB143" s="333">
        <f t="shared" si="853"/>
        <v>0.12862863529177707</v>
      </c>
      <c r="BE143" s="423"/>
      <c r="BF143" s="130" t="s">
        <v>25</v>
      </c>
      <c r="BG143" s="337">
        <f t="shared" ref="BG143:BI145" si="944">IF(COUNT(C143, AE143)&lt;2, "", C143+AE143)</f>
        <v>1750204.0140000018</v>
      </c>
      <c r="BH143" s="338">
        <f t="shared" si="944"/>
        <v>1526152.1590000042</v>
      </c>
      <c r="BI143" s="338">
        <f t="shared" si="944"/>
        <v>213699.02000000043</v>
      </c>
      <c r="BJ143" s="333">
        <f t="shared" si="855"/>
        <v>0.1220994914253466</v>
      </c>
      <c r="BK143" s="337">
        <f t="shared" ref="BK143:BM145" si="945">IF(COUNT(G143, AI143)&lt;2, "", G143+AI143)</f>
        <v>7407.763999999991</v>
      </c>
      <c r="BL143" s="338">
        <f t="shared" si="945"/>
        <v>6780.6240000000016</v>
      </c>
      <c r="BM143" s="338">
        <f t="shared" si="945"/>
        <v>600.5679999999993</v>
      </c>
      <c r="BN143" s="333">
        <f t="shared" si="857"/>
        <v>8.1072777156507694E-2</v>
      </c>
      <c r="BO143" s="337">
        <f t="shared" ref="BO143:BQ145" si="946">IF(COUNT(K143, AM143)&lt;2, "", K143+AM143)</f>
        <v>25317.3505</v>
      </c>
      <c r="BP143" s="338">
        <f t="shared" si="946"/>
        <v>22522.851999999999</v>
      </c>
      <c r="BQ143" s="338">
        <f t="shared" si="946"/>
        <v>2654.5450000000001</v>
      </c>
      <c r="BR143" s="333">
        <f t="shared" si="859"/>
        <v>0.10485082157392418</v>
      </c>
      <c r="BS143" s="337">
        <f t="shared" ref="BS143:BU145" si="947">IF(COUNT(O143, AQ143)&lt;2, "", O143+AQ143)</f>
        <v>94889.805722500008</v>
      </c>
      <c r="BT143" s="338">
        <f t="shared" si="947"/>
        <v>94889.805722500008</v>
      </c>
      <c r="BU143" s="338">
        <f t="shared" si="947"/>
        <v>0</v>
      </c>
      <c r="BV143" s="333">
        <f t="shared" si="861"/>
        <v>0</v>
      </c>
      <c r="BW143" s="337">
        <f t="shared" ref="BW143:BY145" si="948">IF(COUNT(S143, AU143)&lt;2, "", S143+AU143)</f>
        <v>68604.726764750012</v>
      </c>
      <c r="BX143" s="338">
        <f t="shared" si="948"/>
        <v>68604.726764750012</v>
      </c>
      <c r="BY143" s="338">
        <f t="shared" si="948"/>
        <v>0</v>
      </c>
      <c r="BZ143" s="333">
        <f t="shared" si="863"/>
        <v>0</v>
      </c>
      <c r="CA143" s="336">
        <f t="shared" ref="CA143:CC145" si="949">IF(COUNT(BG143,BK143,BO143,BS143,BW143)&lt;5,"",SUM(BG143,BK143,BO143,BS143,BW143))</f>
        <v>1946423.6609872517</v>
      </c>
      <c r="CB143" s="175">
        <f t="shared" si="949"/>
        <v>1718950.1674872541</v>
      </c>
      <c r="CC143" s="175">
        <f t="shared" si="949"/>
        <v>216954.13300000044</v>
      </c>
      <c r="CD143" s="333">
        <f t="shared" si="865"/>
        <v>0.11146295503310849</v>
      </c>
    </row>
    <row r="144" spans="1:82">
      <c r="A144" s="408"/>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120648.36557549999</v>
      </c>
      <c r="P144" s="151">
        <v>120648.36557549999</v>
      </c>
      <c r="Q144" s="151">
        <v>0</v>
      </c>
      <c r="R144" s="318">
        <f t="shared" si="843"/>
        <v>0</v>
      </c>
      <c r="S144" s="150">
        <v>49595.809349499999</v>
      </c>
      <c r="T144" s="151">
        <v>49595.809349499999</v>
      </c>
      <c r="U144" s="151">
        <v>0</v>
      </c>
      <c r="V144" s="318">
        <f t="shared" si="844"/>
        <v>0</v>
      </c>
      <c r="W144" s="321">
        <f t="shared" si="942"/>
        <v>1645273.7174250318</v>
      </c>
      <c r="X144" s="154">
        <f t="shared" si="942"/>
        <v>1501997.4669250129</v>
      </c>
      <c r="Y144" s="154">
        <f t="shared" si="942"/>
        <v>136282.30099999884</v>
      </c>
      <c r="Z144" s="318">
        <f t="shared" si="846"/>
        <v>8.2832600774350271E-2</v>
      </c>
      <c r="AC144" s="423"/>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43"/>
        <v>375232.80304299551</v>
      </c>
      <c r="AZ144" s="154">
        <f t="shared" si="943"/>
        <v>332917.521042999</v>
      </c>
      <c r="BA144" s="154">
        <f t="shared" si="943"/>
        <v>39536.493000000126</v>
      </c>
      <c r="BB144" s="318">
        <f t="shared" si="853"/>
        <v>0.10536523640623684</v>
      </c>
      <c r="BE144" s="423"/>
      <c r="BF144" s="131" t="s">
        <v>26</v>
      </c>
      <c r="BG144" s="322">
        <f t="shared" si="944"/>
        <v>1798835.5320000271</v>
      </c>
      <c r="BH144" s="323">
        <f t="shared" si="944"/>
        <v>1615356.8660000118</v>
      </c>
      <c r="BI144" s="323">
        <f t="shared" si="944"/>
        <v>173879.82099999895</v>
      </c>
      <c r="BJ144" s="318">
        <f t="shared" si="855"/>
        <v>9.6662434061813005E-2</v>
      </c>
      <c r="BK144" s="322">
        <f t="shared" si="945"/>
        <v>4171.6450000000077</v>
      </c>
      <c r="BL144" s="323">
        <f t="shared" si="945"/>
        <v>4082.7440000000129</v>
      </c>
      <c r="BM144" s="323">
        <f t="shared" si="945"/>
        <v>77.465999999999994</v>
      </c>
      <c r="BN144" s="318">
        <f t="shared" si="857"/>
        <v>1.8569652978621107E-2</v>
      </c>
      <c r="BO144" s="322">
        <f t="shared" si="946"/>
        <v>26473.790499999999</v>
      </c>
      <c r="BP144" s="323">
        <f t="shared" si="946"/>
        <v>24449.825000000001</v>
      </c>
      <c r="BQ144" s="323">
        <f t="shared" si="946"/>
        <v>1861.5070000000001</v>
      </c>
      <c r="BR144" s="318">
        <f t="shared" si="859"/>
        <v>7.0315091448653722E-2</v>
      </c>
      <c r="BS144" s="322">
        <f t="shared" si="947"/>
        <v>122385.08519049999</v>
      </c>
      <c r="BT144" s="323">
        <f t="shared" si="947"/>
        <v>122385.08519049999</v>
      </c>
      <c r="BU144" s="323">
        <f t="shared" si="947"/>
        <v>0</v>
      </c>
      <c r="BV144" s="318">
        <f t="shared" si="861"/>
        <v>0</v>
      </c>
      <c r="BW144" s="322">
        <f t="shared" si="948"/>
        <v>68640.467777500002</v>
      </c>
      <c r="BX144" s="323">
        <f t="shared" si="948"/>
        <v>68640.467777500002</v>
      </c>
      <c r="BY144" s="323">
        <f t="shared" si="948"/>
        <v>0</v>
      </c>
      <c r="BZ144" s="318">
        <f t="shared" si="863"/>
        <v>0</v>
      </c>
      <c r="CA144" s="321">
        <f t="shared" si="949"/>
        <v>2020506.5204680269</v>
      </c>
      <c r="CB144" s="154">
        <f t="shared" si="949"/>
        <v>1834914.9879680115</v>
      </c>
      <c r="CC144" s="154">
        <f t="shared" si="949"/>
        <v>175818.79399999895</v>
      </c>
      <c r="CD144" s="318">
        <f t="shared" si="865"/>
        <v>8.7017187135467675E-2</v>
      </c>
    </row>
    <row r="145" spans="1:82">
      <c r="A145" s="408"/>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85840.225405000005</v>
      </c>
      <c r="P145" s="158">
        <v>85840.225405000005</v>
      </c>
      <c r="Q145" s="158">
        <v>0</v>
      </c>
      <c r="R145" s="324">
        <f t="shared" si="843"/>
        <v>0</v>
      </c>
      <c r="S145" s="157">
        <v>51802.999972749996</v>
      </c>
      <c r="T145" s="158">
        <v>51802.999972749996</v>
      </c>
      <c r="U145" s="158">
        <v>0</v>
      </c>
      <c r="V145" s="324">
        <f t="shared" si="844"/>
        <v>0</v>
      </c>
      <c r="W145" s="327">
        <f t="shared" si="942"/>
        <v>1254985.1628777473</v>
      </c>
      <c r="X145" s="161">
        <f t="shared" si="942"/>
        <v>1166293.128377758</v>
      </c>
      <c r="Y145" s="161">
        <f t="shared" si="942"/>
        <v>84018.923499999582</v>
      </c>
      <c r="Z145" s="324">
        <f t="shared" si="846"/>
        <v>6.69481408906379E-2</v>
      </c>
      <c r="AC145" s="423"/>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43"/>
        <v>275296.01651000004</v>
      </c>
      <c r="AZ145" s="161">
        <f t="shared" si="943"/>
        <v>248961.6105100018</v>
      </c>
      <c r="BA145" s="161">
        <f t="shared" si="943"/>
        <v>25157.367000000017</v>
      </c>
      <c r="BB145" s="324">
        <f t="shared" si="853"/>
        <v>9.1382967755678307E-2</v>
      </c>
      <c r="BE145" s="423"/>
      <c r="BF145" s="132" t="s">
        <v>27</v>
      </c>
      <c r="BG145" s="328">
        <f t="shared" si="944"/>
        <v>1338336.4999999974</v>
      </c>
      <c r="BH145" s="329">
        <f t="shared" si="944"/>
        <v>1226361.4390000098</v>
      </c>
      <c r="BI145" s="329">
        <f t="shared" si="944"/>
        <v>106135.62799999959</v>
      </c>
      <c r="BJ145" s="324">
        <f t="shared" si="855"/>
        <v>7.9304142119713386E-2</v>
      </c>
      <c r="BK145" s="328">
        <f t="shared" si="945"/>
        <v>2410.373999999998</v>
      </c>
      <c r="BL145" s="329">
        <f t="shared" si="945"/>
        <v>2215.2730000000024</v>
      </c>
      <c r="BM145" s="329">
        <f t="shared" si="945"/>
        <v>181.19699999999992</v>
      </c>
      <c r="BN145" s="324">
        <f t="shared" si="857"/>
        <v>7.5173811201083351E-2</v>
      </c>
      <c r="BO145" s="328">
        <f t="shared" si="946"/>
        <v>28556.735499999999</v>
      </c>
      <c r="BP145" s="329">
        <f t="shared" si="946"/>
        <v>25700.456999999999</v>
      </c>
      <c r="BQ145" s="329">
        <f t="shared" si="946"/>
        <v>2859.4654999999998</v>
      </c>
      <c r="BR145" s="324">
        <f t="shared" si="859"/>
        <v>0.10013278653647227</v>
      </c>
      <c r="BS145" s="328">
        <f t="shared" si="947"/>
        <v>87214.405517000007</v>
      </c>
      <c r="BT145" s="329">
        <f t="shared" si="947"/>
        <v>87214.405517000007</v>
      </c>
      <c r="BU145" s="329">
        <f t="shared" si="947"/>
        <v>0</v>
      </c>
      <c r="BV145" s="324">
        <f t="shared" si="861"/>
        <v>0</v>
      </c>
      <c r="BW145" s="328">
        <f t="shared" si="948"/>
        <v>73763.16437074999</v>
      </c>
      <c r="BX145" s="329">
        <f t="shared" si="948"/>
        <v>73763.16437074999</v>
      </c>
      <c r="BY145" s="329">
        <f t="shared" si="948"/>
        <v>0</v>
      </c>
      <c r="BZ145" s="324">
        <f t="shared" si="863"/>
        <v>0</v>
      </c>
      <c r="CA145" s="327">
        <f t="shared" si="949"/>
        <v>1530281.1793877475</v>
      </c>
      <c r="CB145" s="161">
        <f t="shared" si="949"/>
        <v>1415254.7388877599</v>
      </c>
      <c r="CC145" s="161">
        <f t="shared" si="949"/>
        <v>109176.2904999996</v>
      </c>
      <c r="CD145" s="324">
        <f t="shared" si="865"/>
        <v>7.1343941211954323E-2</v>
      </c>
    </row>
    <row r="146" spans="1:82">
      <c r="A146" s="408"/>
      <c r="B146" s="133" t="s">
        <v>28</v>
      </c>
      <c r="C146" s="330">
        <f t="shared" ref="C146:E146" si="950">IF(COUNT(C143:C145)=0,"",SUM(C143:C145))</f>
        <v>3936534.7310000351</v>
      </c>
      <c r="D146" s="168">
        <f t="shared" si="950"/>
        <v>3537083.7180000274</v>
      </c>
      <c r="E146" s="168">
        <f t="shared" si="950"/>
        <v>380790.58099999919</v>
      </c>
      <c r="F146" s="331">
        <f t="shared" si="840"/>
        <v>9.6732432715832622E-2</v>
      </c>
      <c r="G146" s="330">
        <f t="shared" ref="G146:I146" si="951">IF(COUNT(G143:G145)=0,"",SUM(G143:G145))</f>
        <v>0</v>
      </c>
      <c r="H146" s="168">
        <f t="shared" si="951"/>
        <v>0</v>
      </c>
      <c r="I146" s="168">
        <f t="shared" si="951"/>
        <v>0</v>
      </c>
      <c r="J146" s="331">
        <f t="shared" si="841"/>
        <v>0</v>
      </c>
      <c r="K146" s="330">
        <f t="shared" ref="K146:M146" si="952">IF(COUNT(K143:K145)=0,"",SUM(K143:K145))</f>
        <v>80347.876499999998</v>
      </c>
      <c r="L146" s="168">
        <f t="shared" si="952"/>
        <v>72673.133999999991</v>
      </c>
      <c r="M146" s="168">
        <f t="shared" si="952"/>
        <v>7375.5174999999999</v>
      </c>
      <c r="N146" s="331">
        <f t="shared" si="842"/>
        <v>9.1794803064894945E-2</v>
      </c>
      <c r="O146" s="330">
        <f t="shared" ref="O146:P146" si="953">IF(COUNT(O143:O145)=0,"",SUM(O143:O145))</f>
        <v>299838.99520350003</v>
      </c>
      <c r="P146" s="168">
        <f t="shared" si="953"/>
        <v>299838.99520350003</v>
      </c>
      <c r="Q146" s="168">
        <f t="shared" ref="Q146" si="954">IF(COUNT(Q143:Q145)=0,"",SUM(Q143:Q145))</f>
        <v>0</v>
      </c>
      <c r="R146" s="331">
        <f t="shared" si="843"/>
        <v>0</v>
      </c>
      <c r="S146" s="330">
        <f t="shared" ref="S146:T146" si="955">IF(COUNT(S143:S145)=0,"",SUM(S143:S145))</f>
        <v>148325.39616900001</v>
      </c>
      <c r="T146" s="168">
        <f t="shared" si="955"/>
        <v>148325.39616900001</v>
      </c>
      <c r="U146" s="168">
        <f t="shared" ref="U146" si="956">IF(COUNT(U143:U145)=0,"",SUM(U143:U145))</f>
        <v>0</v>
      </c>
      <c r="V146" s="331">
        <f t="shared" si="844"/>
        <v>0</v>
      </c>
      <c r="W146" s="332">
        <f t="shared" ref="W146:Y146" si="957">IF(COUNT(W143:W145)=0,"",SUM(W143:W145))</f>
        <v>4465046.9988725353</v>
      </c>
      <c r="X146" s="167">
        <f t="shared" si="957"/>
        <v>4057921.2433725279</v>
      </c>
      <c r="Y146" s="167">
        <f t="shared" si="957"/>
        <v>388166.09849999921</v>
      </c>
      <c r="Z146" s="331">
        <f t="shared" si="846"/>
        <v>8.6934381339774172E-2</v>
      </c>
      <c r="AC146" s="423"/>
      <c r="AD146" s="133" t="s">
        <v>28</v>
      </c>
      <c r="AE146" s="330">
        <f t="shared" ref="AE146:AG146" si="958">IF(COUNT(AE143:AE145)=0,"",SUM(AE143:AE145))</f>
        <v>950841.3149999918</v>
      </c>
      <c r="AF146" s="168">
        <f t="shared" si="958"/>
        <v>830786.74599999806</v>
      </c>
      <c r="AG146" s="168">
        <f t="shared" si="958"/>
        <v>112923.88799999977</v>
      </c>
      <c r="AH146" s="331">
        <f t="shared" si="847"/>
        <v>0.11876207545735509</v>
      </c>
      <c r="AI146" s="330">
        <f t="shared" ref="AI146:AK146" si="959">IF(COUNT(AI143:AI145)=0,"",SUM(AI143:AI145))</f>
        <v>13989.782999999998</v>
      </c>
      <c r="AJ146" s="168">
        <f t="shared" si="959"/>
        <v>13078.641000000018</v>
      </c>
      <c r="AK146" s="168">
        <f t="shared" si="959"/>
        <v>859.2309999999992</v>
      </c>
      <c r="AL146" s="331">
        <f t="shared" si="848"/>
        <v>6.1418465175621335E-2</v>
      </c>
      <c r="AM146" s="330">
        <f t="shared" ref="AM146:AO146" si="960">IF(COUNT(AM143:AM145)=0,"",SUM(AM143:AM145))</f>
        <v>0</v>
      </c>
      <c r="AN146" s="168">
        <f t="shared" si="960"/>
        <v>0</v>
      </c>
      <c r="AO146" s="168">
        <f t="shared" si="960"/>
        <v>0</v>
      </c>
      <c r="AP146" s="331">
        <f t="shared" si="849"/>
        <v>0</v>
      </c>
      <c r="AQ146" s="330">
        <f t="shared" ref="AQ146:AS146" si="961">IF(COUNT(AQ143:AQ145)=0,"",SUM(AQ143:AQ145))</f>
        <v>4650.3012265000016</v>
      </c>
      <c r="AR146" s="168">
        <f t="shared" si="961"/>
        <v>4650.3012265000016</v>
      </c>
      <c r="AS146" s="168">
        <f t="shared" si="961"/>
        <v>0</v>
      </c>
      <c r="AT146" s="331">
        <f t="shared" si="850"/>
        <v>0</v>
      </c>
      <c r="AU146" s="330">
        <f t="shared" ref="AU146:AW146" si="962">IF(COUNT(AU143:AU145)=0,"",SUM(AU143:AU145))</f>
        <v>62682.962743999997</v>
      </c>
      <c r="AV146" s="168">
        <f t="shared" si="962"/>
        <v>62682.962743999997</v>
      </c>
      <c r="AW146" s="168">
        <f t="shared" si="962"/>
        <v>0</v>
      </c>
      <c r="AX146" s="331">
        <f t="shared" si="851"/>
        <v>0</v>
      </c>
      <c r="AY146" s="332">
        <f t="shared" ref="AY146:BA146" si="963">IF(COUNT(AY143:AY145)=0,"",SUM(AY143:AY145))</f>
        <v>1032164.3619704917</v>
      </c>
      <c r="AZ146" s="167">
        <f t="shared" si="963"/>
        <v>911198.65097049798</v>
      </c>
      <c r="BA146" s="167">
        <f t="shared" si="963"/>
        <v>113783.11899999977</v>
      </c>
      <c r="BB146" s="331">
        <f t="shared" si="853"/>
        <v>0.11023740325889365</v>
      </c>
      <c r="BE146" s="423"/>
      <c r="BF146" s="133" t="s">
        <v>28</v>
      </c>
      <c r="BG146" s="330">
        <f t="shared" ref="BG146:BI146" si="964">IF(COUNT(BG143:BG145)=0,"",SUM(BG143:BG145))</f>
        <v>4887376.0460000262</v>
      </c>
      <c r="BH146" s="168">
        <f t="shared" si="964"/>
        <v>4367870.4640000258</v>
      </c>
      <c r="BI146" s="168">
        <f t="shared" si="964"/>
        <v>493714.46899999899</v>
      </c>
      <c r="BJ146" s="331">
        <f t="shared" si="855"/>
        <v>0.10101831010201673</v>
      </c>
      <c r="BK146" s="330">
        <f t="shared" ref="BK146:BM146" si="965">IF(COUNT(BK143:BK145)=0,"",SUM(BK143:BK145))</f>
        <v>13989.782999999998</v>
      </c>
      <c r="BL146" s="168">
        <f t="shared" si="965"/>
        <v>13078.641000000018</v>
      </c>
      <c r="BM146" s="168">
        <f t="shared" si="965"/>
        <v>859.2309999999992</v>
      </c>
      <c r="BN146" s="331">
        <f t="shared" si="857"/>
        <v>6.1418465175621335E-2</v>
      </c>
      <c r="BO146" s="330">
        <f t="shared" ref="BO146:BQ146" si="966">IF(COUNT(BO143:BO145)=0,"",SUM(BO143:BO145))</f>
        <v>80347.876499999998</v>
      </c>
      <c r="BP146" s="168">
        <f t="shared" si="966"/>
        <v>72673.133999999991</v>
      </c>
      <c r="BQ146" s="168">
        <f t="shared" si="966"/>
        <v>7375.5174999999999</v>
      </c>
      <c r="BR146" s="331">
        <f t="shared" si="859"/>
        <v>9.1794803064894945E-2</v>
      </c>
      <c r="BS146" s="330">
        <f t="shared" ref="BS146:BU146" si="967">IF(COUNT(BS143:BS145)=0,"",SUM(BS143:BS145))</f>
        <v>304489.29642999999</v>
      </c>
      <c r="BT146" s="168">
        <f t="shared" si="967"/>
        <v>304489.29642999999</v>
      </c>
      <c r="BU146" s="168">
        <f t="shared" si="967"/>
        <v>0</v>
      </c>
      <c r="BV146" s="331">
        <f t="shared" si="861"/>
        <v>0</v>
      </c>
      <c r="BW146" s="330">
        <f t="shared" ref="BW146:BY146" si="968">IF(COUNT(BW143:BW145)=0,"",SUM(BW143:BW145))</f>
        <v>211008.358913</v>
      </c>
      <c r="BX146" s="168">
        <f t="shared" si="968"/>
        <v>211008.358913</v>
      </c>
      <c r="BY146" s="168">
        <f t="shared" si="968"/>
        <v>0</v>
      </c>
      <c r="BZ146" s="331">
        <f t="shared" si="863"/>
        <v>0</v>
      </c>
      <c r="CA146" s="332">
        <f t="shared" ref="CA146:CC146" si="969">IF(COUNT(CA143:CA145)=0,"",SUM(CA143:CA145))</f>
        <v>5497211.3608430261</v>
      </c>
      <c r="CB146" s="167">
        <f t="shared" si="969"/>
        <v>4969119.894343026</v>
      </c>
      <c r="CC146" s="167">
        <f t="shared" si="969"/>
        <v>501949.21749999898</v>
      </c>
      <c r="CD146" s="331">
        <f t="shared" si="865"/>
        <v>9.1309790464928098E-2</v>
      </c>
    </row>
    <row r="147" spans="1:82" ht="14.5" thickBot="1">
      <c r="A147" s="409"/>
      <c r="B147" s="134" t="s">
        <v>55</v>
      </c>
      <c r="C147" s="339">
        <f t="shared" ref="C147:E147" si="970">SUM(C146,C142,C138,C134)</f>
        <v>11934480.766000098</v>
      </c>
      <c r="D147" s="181">
        <f t="shared" si="970"/>
        <v>10894550.032000085</v>
      </c>
      <c r="E147" s="181">
        <f t="shared" si="970"/>
        <v>988477.90299999621</v>
      </c>
      <c r="F147" s="340">
        <f t="shared" si="840"/>
        <v>8.282537987040467E-2</v>
      </c>
      <c r="G147" s="339">
        <f t="shared" ref="G147:I147" si="971">SUM(G146,G142,G138,G134)</f>
        <v>0</v>
      </c>
      <c r="H147" s="181">
        <f t="shared" si="971"/>
        <v>0</v>
      </c>
      <c r="I147" s="181">
        <f t="shared" si="971"/>
        <v>0</v>
      </c>
      <c r="J147" s="340">
        <f t="shared" si="841"/>
        <v>0</v>
      </c>
      <c r="K147" s="339">
        <f t="shared" ref="K147:M147" si="972">SUM(K146,K142,K138,K134)</f>
        <v>310501.9155</v>
      </c>
      <c r="L147" s="181">
        <f t="shared" si="972"/>
        <v>296304.09250000003</v>
      </c>
      <c r="M147" s="181">
        <f t="shared" si="972"/>
        <v>17076.46</v>
      </c>
      <c r="N147" s="340">
        <f t="shared" si="842"/>
        <v>5.499631128684615E-2</v>
      </c>
      <c r="O147" s="339">
        <f t="shared" ref="O147:Q147" si="973">SUM(O146,O142,O138,O134)</f>
        <v>694012.19715075009</v>
      </c>
      <c r="P147" s="181">
        <f t="shared" si="973"/>
        <v>694012.19715075009</v>
      </c>
      <c r="Q147" s="181">
        <f t="shared" si="973"/>
        <v>0</v>
      </c>
      <c r="R147" s="340">
        <f t="shared" si="843"/>
        <v>0</v>
      </c>
      <c r="S147" s="339">
        <f t="shared" ref="S147:U147" si="974">SUM(S146,S142,S138,S134)</f>
        <v>600449.61983799993</v>
      </c>
      <c r="T147" s="181">
        <f t="shared" si="974"/>
        <v>600449.61983799993</v>
      </c>
      <c r="U147" s="181">
        <f t="shared" si="974"/>
        <v>0</v>
      </c>
      <c r="V147" s="340">
        <f t="shared" si="844"/>
        <v>0</v>
      </c>
      <c r="W147" s="339">
        <f t="shared" ref="W147:Y147" si="975">SUM(W146,W142,W138,W134)</f>
        <v>13539444.498488847</v>
      </c>
      <c r="X147" s="181">
        <f t="shared" si="975"/>
        <v>12485315.941488836</v>
      </c>
      <c r="Y147" s="181">
        <f t="shared" si="975"/>
        <v>1005554.3629999963</v>
      </c>
      <c r="Z147" s="340">
        <f t="shared" si="846"/>
        <v>7.4268509547214243E-2</v>
      </c>
      <c r="AC147" s="424"/>
      <c r="AD147" s="134" t="s">
        <v>55</v>
      </c>
      <c r="AE147" s="339">
        <f t="shared" ref="AE147:AG147" si="976">SUM(AE146,AE142,AE138,AE134)</f>
        <v>3092569.8959999788</v>
      </c>
      <c r="AF147" s="181">
        <f t="shared" si="976"/>
        <v>2781406.7889999803</v>
      </c>
      <c r="AG147" s="181">
        <f t="shared" si="976"/>
        <v>291452.83999999997</v>
      </c>
      <c r="AH147" s="340">
        <f t="shared" si="847"/>
        <v>9.4242927339160121E-2</v>
      </c>
      <c r="AI147" s="339">
        <f t="shared" ref="AI147:AK147" si="977">SUM(AI146,AI142,AI138,AI134)</f>
        <v>139615.63900000034</v>
      </c>
      <c r="AJ147" s="181">
        <f t="shared" si="977"/>
        <v>132319.2490000003</v>
      </c>
      <c r="AK147" s="181">
        <f t="shared" si="977"/>
        <v>6487.4599999999973</v>
      </c>
      <c r="AL147" s="340">
        <f t="shared" si="848"/>
        <v>4.6466570983498358E-2</v>
      </c>
      <c r="AM147" s="339">
        <f t="shared" ref="AM147:AO147" si="978">SUM(AM146,AM142,AM138,AM134)</f>
        <v>0</v>
      </c>
      <c r="AN147" s="181">
        <f t="shared" si="978"/>
        <v>0</v>
      </c>
      <c r="AO147" s="181">
        <f t="shared" si="978"/>
        <v>0</v>
      </c>
      <c r="AP147" s="340">
        <f t="shared" si="849"/>
        <v>0</v>
      </c>
      <c r="AQ147" s="339">
        <f t="shared" ref="AQ147:AS147" si="979">SUM(AQ146,AQ142,AQ138,AQ134)</f>
        <v>27347.458421500014</v>
      </c>
      <c r="AR147" s="181">
        <f t="shared" si="979"/>
        <v>27347.458421500014</v>
      </c>
      <c r="AS147" s="181">
        <f t="shared" si="979"/>
        <v>0</v>
      </c>
      <c r="AT147" s="340">
        <f t="shared" si="850"/>
        <v>0</v>
      </c>
      <c r="AU147" s="339">
        <f t="shared" ref="AU147:AW147" si="980">SUM(AU146,AU142,AU138,AU134)</f>
        <v>275992.59069999983</v>
      </c>
      <c r="AV147" s="181">
        <f t="shared" si="980"/>
        <v>275992.59069999983</v>
      </c>
      <c r="AW147" s="181">
        <f t="shared" si="980"/>
        <v>0</v>
      </c>
      <c r="AX147" s="340">
        <f t="shared" si="851"/>
        <v>0</v>
      </c>
      <c r="AY147" s="339">
        <f t="shared" ref="AY147:BA147" si="981">SUM(AY146,AY142,AY138,AY134)</f>
        <v>3535525.5841214787</v>
      </c>
      <c r="AZ147" s="181">
        <f t="shared" si="981"/>
        <v>3217066.0871214806</v>
      </c>
      <c r="BA147" s="181">
        <f t="shared" si="981"/>
        <v>297940.29999999993</v>
      </c>
      <c r="BB147" s="340">
        <f t="shared" si="853"/>
        <v>8.4270440960204029E-2</v>
      </c>
      <c r="BE147" s="424"/>
      <c r="BF147" s="134" t="s">
        <v>55</v>
      </c>
      <c r="BG147" s="339">
        <f t="shared" ref="BG147:BI147" si="982">SUM(BG146,BG142,BG138,BG134)</f>
        <v>15027050.662000075</v>
      </c>
      <c r="BH147" s="181">
        <f t="shared" si="982"/>
        <v>13675956.821000066</v>
      </c>
      <c r="BI147" s="181">
        <f t="shared" si="982"/>
        <v>1279930.7429999963</v>
      </c>
      <c r="BJ147" s="340">
        <f t="shared" si="855"/>
        <v>8.5175113319917409E-2</v>
      </c>
      <c r="BK147" s="339">
        <f t="shared" ref="BK147:BM147" si="983">SUM(BK146,BK142,BK138,BK134)</f>
        <v>139615.63900000034</v>
      </c>
      <c r="BL147" s="181">
        <f t="shared" si="983"/>
        <v>132319.2490000003</v>
      </c>
      <c r="BM147" s="181">
        <f t="shared" si="983"/>
        <v>6487.4599999999973</v>
      </c>
      <c r="BN147" s="340">
        <f t="shared" si="857"/>
        <v>4.6466570983498358E-2</v>
      </c>
      <c r="BO147" s="339">
        <f t="shared" ref="BO147:BQ147" si="984">SUM(BO146,BO142,BO138,BO134)</f>
        <v>310501.9155</v>
      </c>
      <c r="BP147" s="181">
        <f t="shared" si="984"/>
        <v>296304.09250000003</v>
      </c>
      <c r="BQ147" s="181">
        <f t="shared" si="984"/>
        <v>17076.46</v>
      </c>
      <c r="BR147" s="340">
        <f t="shared" si="859"/>
        <v>5.499631128684615E-2</v>
      </c>
      <c r="BS147" s="339">
        <f t="shared" ref="BS147:BU147" si="985">SUM(BS146,BS142,BS138,BS134)</f>
        <v>721359.65557225002</v>
      </c>
      <c r="BT147" s="181">
        <f t="shared" si="985"/>
        <v>721359.65557225002</v>
      </c>
      <c r="BU147" s="181">
        <f t="shared" si="985"/>
        <v>0</v>
      </c>
      <c r="BV147" s="340">
        <f t="shared" si="861"/>
        <v>0</v>
      </c>
      <c r="BW147" s="339">
        <f t="shared" ref="BW147:BY147" si="986">SUM(BW146,BW142,BW138,BW134)</f>
        <v>876442.21053799987</v>
      </c>
      <c r="BX147" s="181">
        <f t="shared" si="986"/>
        <v>876442.21053799987</v>
      </c>
      <c r="BY147" s="181">
        <f t="shared" si="986"/>
        <v>0</v>
      </c>
      <c r="BZ147" s="340">
        <f t="shared" si="863"/>
        <v>0</v>
      </c>
      <c r="CA147" s="339">
        <f t="shared" ref="CA147:CC147" si="987">SUM(CA146,CA142,CA138,CA134)</f>
        <v>17074970.082610328</v>
      </c>
      <c r="CB147" s="181">
        <f t="shared" si="987"/>
        <v>15702382.028610317</v>
      </c>
      <c r="CC147" s="181">
        <f t="shared" si="987"/>
        <v>1303494.6629999962</v>
      </c>
      <c r="CD147" s="340">
        <f t="shared" si="865"/>
        <v>7.6339499085126661E-2</v>
      </c>
    </row>
    <row r="148" spans="1:82">
      <c r="A148" t="s">
        <v>435</v>
      </c>
    </row>
    <row r="149" spans="1:82" ht="14.5" thickBot="1"/>
    <row r="150" spans="1:82" ht="19" thickBot="1">
      <c r="A150" s="436" t="s">
        <v>393</v>
      </c>
      <c r="B150" s="437"/>
      <c r="C150" s="433" t="s">
        <v>0</v>
      </c>
      <c r="D150" s="434"/>
      <c r="E150" s="434"/>
      <c r="F150" s="435"/>
      <c r="G150" s="433" t="s">
        <v>9</v>
      </c>
      <c r="H150" s="434"/>
      <c r="I150" s="434"/>
      <c r="J150" s="435"/>
      <c r="K150" s="433" t="s">
        <v>394</v>
      </c>
      <c r="L150" s="434"/>
      <c r="M150" s="434"/>
      <c r="N150" s="435"/>
      <c r="O150" s="433" t="s">
        <v>376</v>
      </c>
      <c r="P150" s="434"/>
      <c r="Q150" s="434"/>
      <c r="R150" s="435"/>
      <c r="S150" s="433" t="s">
        <v>378</v>
      </c>
      <c r="T150" s="434"/>
      <c r="U150" s="434"/>
      <c r="V150" s="435"/>
      <c r="W150" s="433" t="s">
        <v>377</v>
      </c>
      <c r="X150" s="434"/>
      <c r="Y150" s="434"/>
      <c r="Z150" s="435"/>
      <c r="AC150" s="436" t="s">
        <v>395</v>
      </c>
      <c r="AD150" s="437"/>
      <c r="AE150" s="433" t="s">
        <v>0</v>
      </c>
      <c r="AF150" s="434"/>
      <c r="AG150" s="434"/>
      <c r="AH150" s="435"/>
      <c r="AI150" s="433" t="s">
        <v>9</v>
      </c>
      <c r="AJ150" s="434"/>
      <c r="AK150" s="434"/>
      <c r="AL150" s="435"/>
      <c r="AM150" s="433" t="s">
        <v>394</v>
      </c>
      <c r="AN150" s="434"/>
      <c r="AO150" s="434"/>
      <c r="AP150" s="435"/>
      <c r="AQ150" s="433" t="s">
        <v>376</v>
      </c>
      <c r="AR150" s="434"/>
      <c r="AS150" s="434"/>
      <c r="AT150" s="435"/>
      <c r="AU150" s="433" t="s">
        <v>378</v>
      </c>
      <c r="AV150" s="434"/>
      <c r="AW150" s="434"/>
      <c r="AX150" s="435"/>
      <c r="AY150" s="433" t="s">
        <v>377</v>
      </c>
      <c r="AZ150" s="434"/>
      <c r="BA150" s="434"/>
      <c r="BB150" s="435"/>
      <c r="BE150" s="436" t="s">
        <v>396</v>
      </c>
      <c r="BF150" s="437"/>
      <c r="BG150" s="433" t="s">
        <v>0</v>
      </c>
      <c r="BH150" s="434"/>
      <c r="BI150" s="434"/>
      <c r="BJ150" s="435"/>
      <c r="BK150" s="433" t="s">
        <v>9</v>
      </c>
      <c r="BL150" s="434"/>
      <c r="BM150" s="434"/>
      <c r="BN150" s="435"/>
      <c r="BO150" s="433" t="s">
        <v>394</v>
      </c>
      <c r="BP150" s="434"/>
      <c r="BQ150" s="434"/>
      <c r="BR150" s="435"/>
      <c r="BS150" s="433" t="s">
        <v>376</v>
      </c>
      <c r="BT150" s="434"/>
      <c r="BU150" s="434"/>
      <c r="BV150" s="435"/>
      <c r="BW150" s="433" t="s">
        <v>378</v>
      </c>
      <c r="BX150" s="434"/>
      <c r="BY150" s="434"/>
      <c r="BZ150" s="435"/>
      <c r="CA150" s="433" t="s">
        <v>377</v>
      </c>
      <c r="CB150" s="434"/>
      <c r="CC150" s="434"/>
      <c r="CD150" s="435"/>
    </row>
    <row r="151" spans="1:82" ht="74.5" thickBot="1">
      <c r="A151" s="438"/>
      <c r="B151" s="439"/>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38"/>
      <c r="AD151" s="439"/>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38"/>
      <c r="BF151" s="439"/>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422">
        <v>2023</v>
      </c>
      <c r="B152" s="135" t="s">
        <v>13</v>
      </c>
      <c r="C152" s="143">
        <v>1326327.1810000313</v>
      </c>
      <c r="D152" s="144">
        <v>1186285.7570000431</v>
      </c>
      <c r="E152" s="144">
        <v>131896.24699999951</v>
      </c>
      <c r="F152" s="312">
        <f t="shared" ref="F152:F168" si="988">IF(AND(ISNUMBER(C152),ISNUMBER(E152)), IF(C152=0, 0, E152/C152), "")</f>
        <v>9.9444728939771604E-2</v>
      </c>
      <c r="G152" s="143">
        <v>0</v>
      </c>
      <c r="H152" s="144">
        <v>0</v>
      </c>
      <c r="I152" s="144">
        <v>0</v>
      </c>
      <c r="J152" s="312">
        <f t="shared" ref="J152:J168" si="989">IF(AND(ISNUMBER(G152),ISNUMBER(I152)), IF(G152=0, 0, I152/G152), "")</f>
        <v>0</v>
      </c>
      <c r="K152" s="143">
        <v>28945.303</v>
      </c>
      <c r="L152" s="144">
        <v>26770.686000000002</v>
      </c>
      <c r="M152" s="144">
        <v>2103.355</v>
      </c>
      <c r="N152" s="312">
        <f t="shared" ref="N152:N168" si="990">IF(AND(ISNUMBER(K152),ISNUMBER(M152)), IF(K152=0, 0, M152/K152), "")</f>
        <v>7.2666539369099017E-2</v>
      </c>
      <c r="O152" s="143">
        <v>120852.16887975</v>
      </c>
      <c r="P152" s="144">
        <v>120852.16887975</v>
      </c>
      <c r="Q152" s="144">
        <v>0</v>
      </c>
      <c r="R152" s="312">
        <f t="shared" ref="R152:R168" si="991">IF(AND(ISNUMBER(O152),ISNUMBER(Q152)), IF(O152=0, 0, Q152/O152), "")</f>
        <v>0</v>
      </c>
      <c r="S152" s="143">
        <v>39998.591467249935</v>
      </c>
      <c r="T152" s="144">
        <v>39998.591467249935</v>
      </c>
      <c r="U152" s="144">
        <v>0</v>
      </c>
      <c r="V152" s="312">
        <f t="shared" ref="V152:V168" si="992">IF(AND(ISNUMBER(S152),ISNUMBER(U152)), IF(S152=0, 0, U152/S152), "")</f>
        <v>0</v>
      </c>
      <c r="W152" s="315">
        <f t="shared" ref="W152:Y154" si="993">IF(COUNT(C152,G152,K152,O152,S152)&lt;5,"",SUM(C152,G152,K152,O152,S152))</f>
        <v>1516123.2443470312</v>
      </c>
      <c r="X152" s="147">
        <f t="shared" si="993"/>
        <v>1373907.2033470429</v>
      </c>
      <c r="Y152" s="147">
        <f t="shared" si="993"/>
        <v>133999.60199999952</v>
      </c>
      <c r="Z152" s="312">
        <f t="shared" ref="Z152:Z168" si="994">IF(AND(ISNUMBER(W152),ISNUMBER(Y152)), IF(W152=0, 0, Y152/W152), "")</f>
        <v>8.8383053620229204E-2</v>
      </c>
      <c r="AC152" s="422">
        <v>2023</v>
      </c>
      <c r="AD152" s="135" t="s">
        <v>13</v>
      </c>
      <c r="AE152" s="143">
        <v>346504.41599999467</v>
      </c>
      <c r="AF152" s="144">
        <v>295251.03399999801</v>
      </c>
      <c r="AG152" s="144">
        <v>48818.403999999777</v>
      </c>
      <c r="AH152" s="312">
        <f t="shared" ref="AH152:AH168" si="995">IF(AND(ISNUMBER(AE152),ISNUMBER(AG152)), IF(AE152=0, 0, AG152/AE152), "")</f>
        <v>0.14088825927113299</v>
      </c>
      <c r="AI152" s="143">
        <v>2992.1050000000018</v>
      </c>
      <c r="AJ152" s="144">
        <v>2597.288000000005</v>
      </c>
      <c r="AK152" s="144">
        <v>373.6049999999999</v>
      </c>
      <c r="AL152" s="312">
        <f t="shared" ref="AL152:AL168" si="996">IF(AND(ISNUMBER(AI152),ISNUMBER(AK152)), IF(AI152=0, 0, AK152/AI152), "")</f>
        <v>0.12486359937234812</v>
      </c>
      <c r="AM152" s="143">
        <v>0</v>
      </c>
      <c r="AN152" s="144">
        <v>0</v>
      </c>
      <c r="AO152" s="144">
        <v>0</v>
      </c>
      <c r="AP152" s="312">
        <f t="shared" ref="AP152:AP168" si="997">IF(AND(ISNUMBER(AM152),ISNUMBER(AO152)), IF(AM152=0, 0, AO152/AM152), "")</f>
        <v>0</v>
      </c>
      <c r="AQ152" s="143">
        <v>1884.7806970000026</v>
      </c>
      <c r="AR152" s="144">
        <v>1884.7806970000026</v>
      </c>
      <c r="AS152" s="144">
        <v>0</v>
      </c>
      <c r="AT152" s="312">
        <f t="shared" ref="AT152:AT168" si="998">IF(AND(ISNUMBER(AQ152),ISNUMBER(AS152)), IF(AQ152=0, 0, AS152/AQ152), "")</f>
        <v>0</v>
      </c>
      <c r="AU152" s="143">
        <v>30718.317507999996</v>
      </c>
      <c r="AV152" s="144">
        <v>30718.317507999996</v>
      </c>
      <c r="AW152" s="144">
        <v>0</v>
      </c>
      <c r="AX152" s="312">
        <f t="shared" ref="AX152:AX168" si="999">IF(AND(ISNUMBER(AU152),ISNUMBER(AW152)), IF(AU152=0, 0, AW152/AU152), "")</f>
        <v>0</v>
      </c>
      <c r="AY152" s="315">
        <f t="shared" ref="AY152:BA154" si="1000">IF(COUNT(AE152,AI152,AM152,AQ152,AU152)&lt;5,"",SUM(AE152,AI152,AM152,AQ152,AU152))</f>
        <v>382099.61920499464</v>
      </c>
      <c r="AZ152" s="147">
        <f t="shared" si="1000"/>
        <v>330451.42020499799</v>
      </c>
      <c r="BA152" s="147">
        <f t="shared" si="1000"/>
        <v>49192.00899999978</v>
      </c>
      <c r="BB152" s="312">
        <f t="shared" ref="BB152:BB168" si="1001">IF(AND(ISNUMBER(AY152),ISNUMBER(BA152)), IF(AY152=0, 0, BA152/AY152), "")</f>
        <v>0.1287413190893773</v>
      </c>
      <c r="BE152" s="422">
        <v>2023</v>
      </c>
      <c r="BF152" s="135" t="s">
        <v>13</v>
      </c>
      <c r="BG152" s="316">
        <f t="shared" ref="BG152:BI154" si="1002">IF(COUNT(C152, AE152)&lt;2, "", C152+AE152)</f>
        <v>1672831.5970000259</v>
      </c>
      <c r="BH152" s="317">
        <f t="shared" si="1002"/>
        <v>1481536.7910000412</v>
      </c>
      <c r="BI152" s="317">
        <f t="shared" si="1002"/>
        <v>180714.65099999928</v>
      </c>
      <c r="BJ152" s="312">
        <f t="shared" ref="BJ152:BJ168" si="1003">IF(AND(ISNUMBER(BG152),ISNUMBER(BI152)), IF(BG152=0, 0, BI152/BG152), "")</f>
        <v>0.10802919512285879</v>
      </c>
      <c r="BK152" s="316">
        <f t="shared" ref="BK152:BM154" si="1004">IF(COUNT(G152, AI152)&lt;2, "", G152+AI152)</f>
        <v>2992.1050000000018</v>
      </c>
      <c r="BL152" s="317">
        <f t="shared" si="1004"/>
        <v>2597.288000000005</v>
      </c>
      <c r="BM152" s="317">
        <f t="shared" si="1004"/>
        <v>373.6049999999999</v>
      </c>
      <c r="BN152" s="312">
        <f t="shared" ref="BN152:BN168" si="1005">IF(AND(ISNUMBER(BK152),ISNUMBER(BM152)), IF(BK152=0, 0, BM152/BK152), "")</f>
        <v>0.12486359937234812</v>
      </c>
      <c r="BO152" s="316">
        <f t="shared" ref="BO152:BQ154" si="1006">IF(COUNT(K152, AM152)&lt;2, "", K152+AM152)</f>
        <v>28945.303</v>
      </c>
      <c r="BP152" s="317">
        <f t="shared" si="1006"/>
        <v>26770.686000000002</v>
      </c>
      <c r="BQ152" s="317">
        <f t="shared" si="1006"/>
        <v>2103.355</v>
      </c>
      <c r="BR152" s="312">
        <f t="shared" ref="BR152:BR168" si="1007">IF(AND(ISNUMBER(BO152),ISNUMBER(BQ152)), IF(BO152=0, 0, BQ152/BO152), "")</f>
        <v>7.2666539369099017E-2</v>
      </c>
      <c r="BS152" s="316">
        <f t="shared" ref="BS152:BU154" si="1008">IF(COUNT(O152, AQ152)&lt;2, "", O152+AQ152)</f>
        <v>122736.94957675</v>
      </c>
      <c r="BT152" s="317">
        <f t="shared" si="1008"/>
        <v>122736.94957675</v>
      </c>
      <c r="BU152" s="317">
        <f t="shared" si="1008"/>
        <v>0</v>
      </c>
      <c r="BV152" s="312">
        <f t="shared" ref="BV152:BV168" si="1009">IF(AND(ISNUMBER(BS152),ISNUMBER(BU152)), IF(BS152=0, 0, BU152/BS152), "")</f>
        <v>0</v>
      </c>
      <c r="BW152" s="316">
        <f t="shared" ref="BW152:BY154" si="1010">IF(COUNT(S152, AU152)&lt;2, "", S152+AU152)</f>
        <v>70716.908975249928</v>
      </c>
      <c r="BX152" s="317">
        <f t="shared" si="1010"/>
        <v>70716.908975249928</v>
      </c>
      <c r="BY152" s="317">
        <f t="shared" si="1010"/>
        <v>0</v>
      </c>
      <c r="BZ152" s="312">
        <f t="shared" ref="BZ152:BZ168" si="1011">IF(AND(ISNUMBER(BW152),ISNUMBER(BY152)), IF(BW152=0, 0, BY152/BW152), "")</f>
        <v>0</v>
      </c>
      <c r="CA152" s="315">
        <f t="shared" ref="CA152:CC154" si="1012">IF(COUNT(BG152,BK152,BO152,BS152,BW152)&lt;5,"",SUM(BG152,BK152,BO152,BS152,BW152))</f>
        <v>1898222.8635520258</v>
      </c>
      <c r="CB152" s="147">
        <f t="shared" si="1012"/>
        <v>1704358.6235520409</v>
      </c>
      <c r="CC152" s="147">
        <f t="shared" si="1012"/>
        <v>183191.61099999931</v>
      </c>
      <c r="CD152" s="312">
        <f t="shared" ref="CD152:CD168" si="1013">IF(AND(ISNUMBER(CA152),ISNUMBER(CC152)), IF(CA152=0, 0, CC152/CA152), "")</f>
        <v>9.6506903650504086E-2</v>
      </c>
    </row>
    <row r="153" spans="1:82">
      <c r="A153" s="423"/>
      <c r="B153" s="131" t="s">
        <v>14</v>
      </c>
      <c r="C153" s="150">
        <v>1144738.2530000554</v>
      </c>
      <c r="D153" s="151">
        <v>1086183.2830000629</v>
      </c>
      <c r="E153" s="151">
        <v>55615.891000000353</v>
      </c>
      <c r="F153" s="318">
        <f t="shared" si="988"/>
        <v>4.8583936855648747E-2</v>
      </c>
      <c r="G153" s="150">
        <v>0</v>
      </c>
      <c r="H153" s="151">
        <v>0</v>
      </c>
      <c r="I153" s="151">
        <v>0</v>
      </c>
      <c r="J153" s="318">
        <f t="shared" si="989"/>
        <v>0</v>
      </c>
      <c r="K153" s="150">
        <v>20096.3505</v>
      </c>
      <c r="L153" s="151">
        <v>19167.834500000001</v>
      </c>
      <c r="M153" s="151">
        <v>1045.9069999999999</v>
      </c>
      <c r="N153" s="318">
        <f t="shared" si="990"/>
        <v>5.2044623724093582E-2</v>
      </c>
      <c r="O153" s="150">
        <v>54950.398640249899</v>
      </c>
      <c r="P153" s="151">
        <v>54950.398640249899</v>
      </c>
      <c r="Q153" s="151">
        <v>0</v>
      </c>
      <c r="R153" s="318">
        <f t="shared" si="991"/>
        <v>0</v>
      </c>
      <c r="S153" s="150">
        <v>40471.11091499999</v>
      </c>
      <c r="T153" s="151">
        <v>40471.11091499999</v>
      </c>
      <c r="U153" s="151">
        <v>0</v>
      </c>
      <c r="V153" s="318">
        <f t="shared" si="992"/>
        <v>0</v>
      </c>
      <c r="W153" s="321">
        <f t="shared" si="993"/>
        <v>1260256.1130553053</v>
      </c>
      <c r="X153" s="154">
        <f t="shared" si="993"/>
        <v>1200772.627055313</v>
      </c>
      <c r="Y153" s="154">
        <f t="shared" si="993"/>
        <v>56661.798000000352</v>
      </c>
      <c r="Z153" s="318">
        <f t="shared" si="994"/>
        <v>4.4960542077936975E-2</v>
      </c>
      <c r="AC153" s="423"/>
      <c r="AD153" s="131" t="s">
        <v>14</v>
      </c>
      <c r="AE153" s="150">
        <v>302965.80199999595</v>
      </c>
      <c r="AF153" s="151">
        <v>276439.58999999717</v>
      </c>
      <c r="AG153" s="151">
        <v>25083.394000000051</v>
      </c>
      <c r="AH153" s="318">
        <f t="shared" si="995"/>
        <v>8.279282293385834E-2</v>
      </c>
      <c r="AI153" s="150">
        <v>4720.9289999999992</v>
      </c>
      <c r="AJ153" s="151">
        <v>4407.806999999998</v>
      </c>
      <c r="AK153" s="151">
        <v>268.09200000000004</v>
      </c>
      <c r="AL153" s="318">
        <f t="shared" si="996"/>
        <v>5.6787975417550249E-2</v>
      </c>
      <c r="AM153" s="150">
        <v>0</v>
      </c>
      <c r="AN153" s="151">
        <v>0</v>
      </c>
      <c r="AO153" s="151">
        <v>0</v>
      </c>
      <c r="AP153" s="318">
        <f t="shared" si="997"/>
        <v>0</v>
      </c>
      <c r="AQ153" s="150">
        <v>954.77320299999928</v>
      </c>
      <c r="AR153" s="151">
        <v>954.77320299999928</v>
      </c>
      <c r="AS153" s="151">
        <v>0</v>
      </c>
      <c r="AT153" s="318">
        <f t="shared" si="998"/>
        <v>0</v>
      </c>
      <c r="AU153" s="150">
        <v>28763.098009000005</v>
      </c>
      <c r="AV153" s="151">
        <v>28763.098009000005</v>
      </c>
      <c r="AW153" s="151">
        <v>0</v>
      </c>
      <c r="AX153" s="318">
        <f t="shared" si="999"/>
        <v>0</v>
      </c>
      <c r="AY153" s="321">
        <f t="shared" si="1000"/>
        <v>337404.60221199598</v>
      </c>
      <c r="AZ153" s="154">
        <f t="shared" si="1000"/>
        <v>310565.26821199717</v>
      </c>
      <c r="BA153" s="154">
        <f t="shared" si="1000"/>
        <v>25351.486000000052</v>
      </c>
      <c r="BB153" s="318">
        <f t="shared" si="1001"/>
        <v>7.5136752236922247E-2</v>
      </c>
      <c r="BE153" s="423"/>
      <c r="BF153" s="131" t="s">
        <v>14</v>
      </c>
      <c r="BG153" s="322">
        <f t="shared" si="1002"/>
        <v>1447704.0550000514</v>
      </c>
      <c r="BH153" s="323">
        <f t="shared" si="1002"/>
        <v>1362622.8730000602</v>
      </c>
      <c r="BI153" s="323">
        <f t="shared" si="1002"/>
        <v>80699.285000000411</v>
      </c>
      <c r="BJ153" s="318">
        <f t="shared" si="1003"/>
        <v>5.5742943263357471E-2</v>
      </c>
      <c r="BK153" s="322">
        <f t="shared" si="1004"/>
        <v>4720.9289999999992</v>
      </c>
      <c r="BL153" s="323">
        <f t="shared" si="1004"/>
        <v>4407.806999999998</v>
      </c>
      <c r="BM153" s="323">
        <f t="shared" si="1004"/>
        <v>268.09200000000004</v>
      </c>
      <c r="BN153" s="318">
        <f t="shared" si="1005"/>
        <v>5.6787975417550249E-2</v>
      </c>
      <c r="BO153" s="322">
        <f t="shared" si="1006"/>
        <v>20096.3505</v>
      </c>
      <c r="BP153" s="323">
        <f t="shared" si="1006"/>
        <v>19167.834500000001</v>
      </c>
      <c r="BQ153" s="323">
        <f t="shared" si="1006"/>
        <v>1045.9069999999999</v>
      </c>
      <c r="BR153" s="318">
        <f t="shared" si="1007"/>
        <v>5.2044623724093582E-2</v>
      </c>
      <c r="BS153" s="322">
        <f t="shared" si="1008"/>
        <v>55905.171843249896</v>
      </c>
      <c r="BT153" s="323">
        <f t="shared" si="1008"/>
        <v>55905.171843249896</v>
      </c>
      <c r="BU153" s="323">
        <f t="shared" si="1008"/>
        <v>0</v>
      </c>
      <c r="BV153" s="318">
        <f t="shared" si="1009"/>
        <v>0</v>
      </c>
      <c r="BW153" s="322">
        <f t="shared" si="1010"/>
        <v>69234.208923999991</v>
      </c>
      <c r="BX153" s="323">
        <f t="shared" si="1010"/>
        <v>69234.208923999991</v>
      </c>
      <c r="BY153" s="323">
        <f t="shared" si="1010"/>
        <v>0</v>
      </c>
      <c r="BZ153" s="318">
        <f t="shared" si="1011"/>
        <v>0</v>
      </c>
      <c r="CA153" s="321">
        <f t="shared" si="1012"/>
        <v>1597660.7152673011</v>
      </c>
      <c r="CB153" s="154">
        <f t="shared" si="1012"/>
        <v>1511337.8952673101</v>
      </c>
      <c r="CC153" s="154">
        <f t="shared" si="1012"/>
        <v>82013.284000000422</v>
      </c>
      <c r="CD153" s="318">
        <f t="shared" si="1013"/>
        <v>5.1333354582909024E-2</v>
      </c>
    </row>
    <row r="154" spans="1:82">
      <c r="A154" s="423"/>
      <c r="B154" s="132" t="s">
        <v>15</v>
      </c>
      <c r="C154" s="157">
        <v>1185073.4950000034</v>
      </c>
      <c r="D154" s="158">
        <v>1108174.6969999885</v>
      </c>
      <c r="E154" s="158">
        <v>72381.51799999956</v>
      </c>
      <c r="F154" s="324">
        <f t="shared" si="988"/>
        <v>6.1077661685446233E-2</v>
      </c>
      <c r="G154" s="157">
        <v>0</v>
      </c>
      <c r="H154" s="158">
        <v>0</v>
      </c>
      <c r="I154" s="158">
        <v>0</v>
      </c>
      <c r="J154" s="324">
        <f t="shared" si="989"/>
        <v>0</v>
      </c>
      <c r="K154" s="157">
        <v>24882.947499999998</v>
      </c>
      <c r="L154" s="158">
        <v>23738.677</v>
      </c>
      <c r="M154" s="158">
        <v>1770.3695</v>
      </c>
      <c r="N154" s="324">
        <f t="shared" si="990"/>
        <v>7.1147901590034701E-2</v>
      </c>
      <c r="O154" s="157">
        <v>81540.577239249804</v>
      </c>
      <c r="P154" s="158">
        <v>81540.577239249804</v>
      </c>
      <c r="Q154" s="158">
        <v>0</v>
      </c>
      <c r="R154" s="324">
        <f t="shared" si="991"/>
        <v>0</v>
      </c>
      <c r="S154" s="157">
        <v>52883.99494805</v>
      </c>
      <c r="T154" s="158">
        <v>52883.99494805</v>
      </c>
      <c r="U154" s="158">
        <v>0</v>
      </c>
      <c r="V154" s="324">
        <f t="shared" si="992"/>
        <v>0</v>
      </c>
      <c r="W154" s="327">
        <f t="shared" si="993"/>
        <v>1344381.0146873032</v>
      </c>
      <c r="X154" s="161">
        <f t="shared" si="993"/>
        <v>1266337.9461872883</v>
      </c>
      <c r="Y154" s="161">
        <f t="shared" si="993"/>
        <v>74151.887499999561</v>
      </c>
      <c r="Z154" s="324">
        <f t="shared" si="994"/>
        <v>5.5156898743654863E-2</v>
      </c>
      <c r="AC154" s="423"/>
      <c r="AD154" s="132" t="s">
        <v>15</v>
      </c>
      <c r="AE154" s="157">
        <v>220678.41900000395</v>
      </c>
      <c r="AF154" s="158">
        <v>194891.39900000475</v>
      </c>
      <c r="AG154" s="158">
        <v>24461.822000000218</v>
      </c>
      <c r="AH154" s="324">
        <f t="shared" si="995"/>
        <v>0.11084827465616283</v>
      </c>
      <c r="AI154" s="157">
        <v>10506.245999999997</v>
      </c>
      <c r="AJ154" s="158">
        <v>9623.743000000004</v>
      </c>
      <c r="AK154" s="158">
        <v>755.42999999999915</v>
      </c>
      <c r="AL154" s="324">
        <f t="shared" si="996"/>
        <v>7.1902942306890524E-2</v>
      </c>
      <c r="AM154" s="157">
        <v>0</v>
      </c>
      <c r="AN154" s="158">
        <v>0</v>
      </c>
      <c r="AO154" s="158">
        <v>0</v>
      </c>
      <c r="AP154" s="324">
        <f t="shared" si="997"/>
        <v>0</v>
      </c>
      <c r="AQ154" s="157">
        <v>1460.7864730000003</v>
      </c>
      <c r="AR154" s="158">
        <v>1460.7864730000003</v>
      </c>
      <c r="AS154" s="158">
        <v>0</v>
      </c>
      <c r="AT154" s="324">
        <f t="shared" si="998"/>
        <v>0</v>
      </c>
      <c r="AU154" s="157">
        <v>23933.915603999991</v>
      </c>
      <c r="AV154" s="158">
        <v>23933.915603999991</v>
      </c>
      <c r="AW154" s="158">
        <v>0</v>
      </c>
      <c r="AX154" s="324">
        <f t="shared" si="999"/>
        <v>0</v>
      </c>
      <c r="AY154" s="327">
        <f t="shared" si="1000"/>
        <v>256579.36707700393</v>
      </c>
      <c r="AZ154" s="161">
        <f t="shared" si="1000"/>
        <v>229909.84407700476</v>
      </c>
      <c r="BA154" s="161">
        <f t="shared" si="1000"/>
        <v>25217.252000000219</v>
      </c>
      <c r="BB154" s="324">
        <f t="shared" si="1001"/>
        <v>9.828246241028446E-2</v>
      </c>
      <c r="BE154" s="423"/>
      <c r="BF154" s="132" t="s">
        <v>15</v>
      </c>
      <c r="BG154" s="328">
        <f t="shared" si="1002"/>
        <v>1405751.9140000073</v>
      </c>
      <c r="BH154" s="329">
        <f t="shared" si="1002"/>
        <v>1303066.0959999934</v>
      </c>
      <c r="BI154" s="329">
        <f t="shared" si="1002"/>
        <v>96843.339999999778</v>
      </c>
      <c r="BJ154" s="324">
        <f t="shared" si="1003"/>
        <v>6.8890775844249907E-2</v>
      </c>
      <c r="BK154" s="328">
        <f t="shared" si="1004"/>
        <v>10506.245999999997</v>
      </c>
      <c r="BL154" s="329">
        <f t="shared" si="1004"/>
        <v>9623.743000000004</v>
      </c>
      <c r="BM154" s="329">
        <f t="shared" si="1004"/>
        <v>755.42999999999915</v>
      </c>
      <c r="BN154" s="324">
        <f t="shared" si="1005"/>
        <v>7.1902942306890524E-2</v>
      </c>
      <c r="BO154" s="328">
        <f t="shared" si="1006"/>
        <v>24882.947499999998</v>
      </c>
      <c r="BP154" s="329">
        <f t="shared" si="1006"/>
        <v>23738.677</v>
      </c>
      <c r="BQ154" s="329">
        <f t="shared" si="1006"/>
        <v>1770.3695</v>
      </c>
      <c r="BR154" s="324">
        <f t="shared" si="1007"/>
        <v>7.1147901590034701E-2</v>
      </c>
      <c r="BS154" s="328">
        <f t="shared" si="1008"/>
        <v>83001.363712249804</v>
      </c>
      <c r="BT154" s="329">
        <f t="shared" si="1008"/>
        <v>83001.363712249804</v>
      </c>
      <c r="BU154" s="329">
        <f t="shared" si="1008"/>
        <v>0</v>
      </c>
      <c r="BV154" s="324">
        <f t="shared" si="1009"/>
        <v>0</v>
      </c>
      <c r="BW154" s="328">
        <f t="shared" si="1010"/>
        <v>76817.910552049987</v>
      </c>
      <c r="BX154" s="329">
        <f t="shared" si="1010"/>
        <v>76817.910552049987</v>
      </c>
      <c r="BY154" s="329">
        <f t="shared" si="1010"/>
        <v>0</v>
      </c>
      <c r="BZ154" s="324">
        <f t="shared" si="1011"/>
        <v>0</v>
      </c>
      <c r="CA154" s="327">
        <f t="shared" si="1012"/>
        <v>1600960.3817643072</v>
      </c>
      <c r="CB154" s="161">
        <f t="shared" si="1012"/>
        <v>1496247.7902642931</v>
      </c>
      <c r="CC154" s="161">
        <f t="shared" si="1012"/>
        <v>99369.139499999772</v>
      </c>
      <c r="CD154" s="324">
        <f t="shared" si="1013"/>
        <v>6.2068456304016688E-2</v>
      </c>
    </row>
    <row r="155" spans="1:82">
      <c r="A155" s="423"/>
      <c r="B155" s="133" t="s">
        <v>16</v>
      </c>
      <c r="C155" s="330">
        <f t="shared" ref="C155:E155" si="1014">IF(COUNT(C152:C154)=0,"",SUM(C152:C154))</f>
        <v>3656138.9290000903</v>
      </c>
      <c r="D155" s="168">
        <f t="shared" si="1014"/>
        <v>3380643.7370000947</v>
      </c>
      <c r="E155" s="168">
        <f t="shared" si="1014"/>
        <v>259893.65599999944</v>
      </c>
      <c r="F155" s="331">
        <f t="shared" si="988"/>
        <v>7.1084184995967095E-2</v>
      </c>
      <c r="G155" s="330">
        <f t="shared" ref="G155:I155" si="1015">IF(COUNT(G152:G154)=0,"",SUM(G152:G154))</f>
        <v>0</v>
      </c>
      <c r="H155" s="168">
        <f t="shared" si="1015"/>
        <v>0</v>
      </c>
      <c r="I155" s="168">
        <f t="shared" si="1015"/>
        <v>0</v>
      </c>
      <c r="J155" s="331">
        <f t="shared" si="989"/>
        <v>0</v>
      </c>
      <c r="K155" s="330">
        <f t="shared" ref="K155:M155" si="1016">IF(COUNT(K152:K154)=0,"",SUM(K152:K154))</f>
        <v>73924.600999999995</v>
      </c>
      <c r="L155" s="168">
        <f t="shared" si="1016"/>
        <v>69677.197499999995</v>
      </c>
      <c r="M155" s="168">
        <f t="shared" si="1016"/>
        <v>4919.6314999999995</v>
      </c>
      <c r="N155" s="331">
        <f t="shared" si="990"/>
        <v>6.6549314212734134E-2</v>
      </c>
      <c r="O155" s="330">
        <f t="shared" ref="O155:P155" si="1017">IF(COUNT(O152:O154)=0,"",SUM(O152:O154))</f>
        <v>257343.1447592497</v>
      </c>
      <c r="P155" s="168">
        <f t="shared" si="1017"/>
        <v>257343.1447592497</v>
      </c>
      <c r="Q155" s="168">
        <f t="shared" ref="Q155" si="1018">IF(COUNT(Q152:Q154)=0,"",SUM(Q152:Q154))</f>
        <v>0</v>
      </c>
      <c r="R155" s="331">
        <f t="shared" si="991"/>
        <v>0</v>
      </c>
      <c r="S155" s="330">
        <f t="shared" ref="S155:T155" si="1019">IF(COUNT(S152:S154)=0,"",SUM(S152:S154))</f>
        <v>133353.69733029994</v>
      </c>
      <c r="T155" s="168">
        <f t="shared" si="1019"/>
        <v>133353.69733029994</v>
      </c>
      <c r="U155" s="168">
        <f t="shared" ref="U155" si="1020">IF(COUNT(U152:U154)=0,"",SUM(U152:U154))</f>
        <v>0</v>
      </c>
      <c r="V155" s="331">
        <f t="shared" si="992"/>
        <v>0</v>
      </c>
      <c r="W155" s="332">
        <f t="shared" ref="W155:Y155" si="1021">IF(COUNT(W152:W154)=0,"",SUM(W152:W154))</f>
        <v>4120760.3720896402</v>
      </c>
      <c r="X155" s="167">
        <f t="shared" si="1021"/>
        <v>3841017.7765896441</v>
      </c>
      <c r="Y155" s="167">
        <f t="shared" si="1021"/>
        <v>264813.28749999945</v>
      </c>
      <c r="Z155" s="331">
        <f t="shared" si="994"/>
        <v>6.4263209599278989E-2</v>
      </c>
      <c r="AC155" s="423"/>
      <c r="AD155" s="133" t="s">
        <v>16</v>
      </c>
      <c r="AE155" s="330">
        <f t="shared" ref="AE155:AG155" si="1022">IF(COUNT(AE152:AE154)=0,"",SUM(AE152:AE154))</f>
        <v>870148.63699999452</v>
      </c>
      <c r="AF155" s="168">
        <f t="shared" si="1022"/>
        <v>766582.02299999993</v>
      </c>
      <c r="AG155" s="168">
        <f t="shared" si="1022"/>
        <v>98363.620000000054</v>
      </c>
      <c r="AH155" s="331">
        <f t="shared" si="995"/>
        <v>0.11304231922850289</v>
      </c>
      <c r="AI155" s="330">
        <f t="shared" ref="AI155:AK155" si="1023">IF(COUNT(AI152:AI154)=0,"",SUM(AI152:AI154))</f>
        <v>18219.28</v>
      </c>
      <c r="AJ155" s="168">
        <f t="shared" si="1023"/>
        <v>16628.838000000007</v>
      </c>
      <c r="AK155" s="168">
        <f t="shared" si="1023"/>
        <v>1397.126999999999</v>
      </c>
      <c r="AL155" s="331">
        <f t="shared" si="996"/>
        <v>7.6683985316653519E-2</v>
      </c>
      <c r="AM155" s="330">
        <f t="shared" ref="AM155:AO155" si="1024">IF(COUNT(AM152:AM154)=0,"",SUM(AM152:AM154))</f>
        <v>0</v>
      </c>
      <c r="AN155" s="168">
        <f t="shared" si="1024"/>
        <v>0</v>
      </c>
      <c r="AO155" s="168">
        <f t="shared" si="1024"/>
        <v>0</v>
      </c>
      <c r="AP155" s="331">
        <f t="shared" si="997"/>
        <v>0</v>
      </c>
      <c r="AQ155" s="330">
        <f t="shared" ref="AQ155:AS155" si="1025">IF(COUNT(AQ152:AQ154)=0,"",SUM(AQ152:AQ154))</f>
        <v>4300.3403730000018</v>
      </c>
      <c r="AR155" s="168">
        <f t="shared" si="1025"/>
        <v>4300.3403730000018</v>
      </c>
      <c r="AS155" s="168">
        <f t="shared" si="1025"/>
        <v>0</v>
      </c>
      <c r="AT155" s="331">
        <f t="shared" si="998"/>
        <v>0</v>
      </c>
      <c r="AU155" s="330">
        <f t="shared" ref="AU155:AW155" si="1026">IF(COUNT(AU152:AU154)=0,"",SUM(AU152:AU154))</f>
        <v>83415.331120999996</v>
      </c>
      <c r="AV155" s="168">
        <f t="shared" si="1026"/>
        <v>83415.331120999996</v>
      </c>
      <c r="AW155" s="168">
        <f t="shared" si="1026"/>
        <v>0</v>
      </c>
      <c r="AX155" s="331">
        <f t="shared" si="999"/>
        <v>0</v>
      </c>
      <c r="AY155" s="332">
        <f t="shared" ref="AY155:BA155" si="1027">IF(COUNT(AY152:AY154)=0,"",SUM(AY152:AY154))</f>
        <v>976083.58849399455</v>
      </c>
      <c r="AZ155" s="167">
        <f t="shared" si="1027"/>
        <v>870926.53249399993</v>
      </c>
      <c r="BA155" s="167">
        <f t="shared" si="1027"/>
        <v>99760.747000000061</v>
      </c>
      <c r="BB155" s="331">
        <f t="shared" si="1001"/>
        <v>0.10220512687230152</v>
      </c>
      <c r="BE155" s="423"/>
      <c r="BF155" s="133" t="s">
        <v>16</v>
      </c>
      <c r="BG155" s="330">
        <f t="shared" ref="BG155:BI155" si="1028">IF(COUNT(BG152:BG154)=0,"",SUM(BG152:BG154))</f>
        <v>4526287.5660000844</v>
      </c>
      <c r="BH155" s="168">
        <f t="shared" si="1028"/>
        <v>4147225.7600000948</v>
      </c>
      <c r="BI155" s="168">
        <f t="shared" si="1028"/>
        <v>358257.27599999949</v>
      </c>
      <c r="BJ155" s="331">
        <f t="shared" si="1003"/>
        <v>7.915035683793159E-2</v>
      </c>
      <c r="BK155" s="330">
        <f t="shared" ref="BK155:BM155" si="1029">IF(COUNT(BK152:BK154)=0,"",SUM(BK152:BK154))</f>
        <v>18219.28</v>
      </c>
      <c r="BL155" s="168">
        <f t="shared" si="1029"/>
        <v>16628.838000000007</v>
      </c>
      <c r="BM155" s="168">
        <f t="shared" si="1029"/>
        <v>1397.126999999999</v>
      </c>
      <c r="BN155" s="331">
        <f t="shared" si="1005"/>
        <v>7.6683985316653519E-2</v>
      </c>
      <c r="BO155" s="330">
        <f t="shared" ref="BO155:BQ155" si="1030">IF(COUNT(BO152:BO154)=0,"",SUM(BO152:BO154))</f>
        <v>73924.600999999995</v>
      </c>
      <c r="BP155" s="168">
        <f t="shared" si="1030"/>
        <v>69677.197499999995</v>
      </c>
      <c r="BQ155" s="168">
        <f t="shared" si="1030"/>
        <v>4919.6314999999995</v>
      </c>
      <c r="BR155" s="331">
        <f t="shared" si="1007"/>
        <v>6.6549314212734134E-2</v>
      </c>
      <c r="BS155" s="330">
        <f t="shared" ref="BS155:BU155" si="1031">IF(COUNT(BS152:BS154)=0,"",SUM(BS152:BS154))</f>
        <v>261643.48513224971</v>
      </c>
      <c r="BT155" s="168">
        <f t="shared" si="1031"/>
        <v>261643.48513224971</v>
      </c>
      <c r="BU155" s="168">
        <f t="shared" si="1031"/>
        <v>0</v>
      </c>
      <c r="BV155" s="331">
        <f t="shared" si="1009"/>
        <v>0</v>
      </c>
      <c r="BW155" s="330">
        <f t="shared" ref="BW155:BY155" si="1032">IF(COUNT(BW152:BW154)=0,"",SUM(BW152:BW154))</f>
        <v>216769.02845129991</v>
      </c>
      <c r="BX155" s="168">
        <f t="shared" si="1032"/>
        <v>216769.02845129991</v>
      </c>
      <c r="BY155" s="168">
        <f t="shared" si="1032"/>
        <v>0</v>
      </c>
      <c r="BZ155" s="331">
        <f t="shared" si="1011"/>
        <v>0</v>
      </c>
      <c r="CA155" s="332">
        <f t="shared" ref="CA155:CC155" si="1033">IF(COUNT(CA152:CA154)=0,"",SUM(CA152:CA154))</f>
        <v>5096843.9605836347</v>
      </c>
      <c r="CB155" s="167">
        <f t="shared" si="1033"/>
        <v>4711944.3090836443</v>
      </c>
      <c r="CC155" s="167">
        <f t="shared" si="1033"/>
        <v>364574.03449999948</v>
      </c>
      <c r="CD155" s="331">
        <f t="shared" si="1013"/>
        <v>7.1529369413587549E-2</v>
      </c>
    </row>
    <row r="156" spans="1:82">
      <c r="A156" s="423"/>
      <c r="B156" s="130" t="s">
        <v>17</v>
      </c>
      <c r="C156" s="171">
        <v>985568.67600003036</v>
      </c>
      <c r="D156" s="172">
        <v>922439.95500002592</v>
      </c>
      <c r="E156" s="172">
        <v>58901.870999999446</v>
      </c>
      <c r="F156" s="333">
        <f t="shared" si="988"/>
        <v>5.9764349694082231E-2</v>
      </c>
      <c r="G156" s="171">
        <v>32282.622000000214</v>
      </c>
      <c r="H156" s="172">
        <v>32237.208000000199</v>
      </c>
      <c r="I156" s="172">
        <v>42.449999999999996</v>
      </c>
      <c r="J156" s="333">
        <f t="shared" si="989"/>
        <v>1.3149489530311297E-3</v>
      </c>
      <c r="K156" s="171">
        <v>24681.339499999998</v>
      </c>
      <c r="L156" s="172">
        <v>23495.593499999999</v>
      </c>
      <c r="M156" s="172">
        <v>1678.8225</v>
      </c>
      <c r="N156" s="333">
        <f t="shared" si="990"/>
        <v>6.8019910345627724E-2</v>
      </c>
      <c r="O156" s="171">
        <v>85616.4862177498</v>
      </c>
      <c r="P156" s="172">
        <v>85616.4862177498</v>
      </c>
      <c r="Q156" s="172">
        <v>0</v>
      </c>
      <c r="R156" s="333">
        <f t="shared" si="991"/>
        <v>0</v>
      </c>
      <c r="S156" s="171">
        <v>49293.292731499925</v>
      </c>
      <c r="T156" s="172">
        <v>49293.292731499925</v>
      </c>
      <c r="U156" s="172">
        <v>0</v>
      </c>
      <c r="V156" s="333">
        <f t="shared" si="992"/>
        <v>0</v>
      </c>
      <c r="W156" s="336">
        <f t="shared" ref="W156:Y158" si="1034">IF(COUNT(C156,G156,K156,O156,S156)&lt;5,"",SUM(C156,G156,K156,O156,S156))</f>
        <v>1177442.4164492805</v>
      </c>
      <c r="X156" s="175">
        <f t="shared" si="1034"/>
        <v>1113082.535449276</v>
      </c>
      <c r="Y156" s="175">
        <f t="shared" si="1034"/>
        <v>60623.143499999445</v>
      </c>
      <c r="Z156" s="333">
        <f t="shared" si="994"/>
        <v>5.1487140817311337E-2</v>
      </c>
      <c r="AC156" s="423"/>
      <c r="AD156" s="130" t="s">
        <v>17</v>
      </c>
      <c r="AE156" s="171">
        <v>223338.23199999882</v>
      </c>
      <c r="AF156" s="172">
        <v>192105.38999999771</v>
      </c>
      <c r="AG156" s="172">
        <v>29251.41900000014</v>
      </c>
      <c r="AH156" s="333">
        <f t="shared" si="995"/>
        <v>0.1309736301664656</v>
      </c>
      <c r="AI156" s="171">
        <v>13863.39700000023</v>
      </c>
      <c r="AJ156" s="172">
        <v>12376.656000000201</v>
      </c>
      <c r="AK156" s="172">
        <v>1287.3169999999989</v>
      </c>
      <c r="AL156" s="333">
        <f t="shared" si="996"/>
        <v>9.2857255692813057E-2</v>
      </c>
      <c r="AM156" s="171">
        <v>0</v>
      </c>
      <c r="AN156" s="172">
        <v>0</v>
      </c>
      <c r="AO156" s="172">
        <v>0</v>
      </c>
      <c r="AP156" s="333">
        <f t="shared" si="997"/>
        <v>0</v>
      </c>
      <c r="AQ156" s="171">
        <v>1367.8314259999972</v>
      </c>
      <c r="AR156" s="172">
        <v>1367.8314259999972</v>
      </c>
      <c r="AS156" s="172">
        <v>0</v>
      </c>
      <c r="AT156" s="333">
        <f t="shared" si="998"/>
        <v>0</v>
      </c>
      <c r="AU156" s="171">
        <v>28393.294232000018</v>
      </c>
      <c r="AV156" s="172">
        <v>28393.294232000018</v>
      </c>
      <c r="AW156" s="172">
        <v>0</v>
      </c>
      <c r="AX156" s="333">
        <f t="shared" si="999"/>
        <v>0</v>
      </c>
      <c r="AY156" s="336">
        <f t="shared" ref="AY156:BA158" si="1035">IF(COUNT(AE156,AI156,AM156,AQ156,AU156)&lt;5,"",SUM(AE156,AI156,AM156,AQ156,AU156))</f>
        <v>266962.75465799909</v>
      </c>
      <c r="AZ156" s="175">
        <f t="shared" si="1035"/>
        <v>234243.17165799791</v>
      </c>
      <c r="BA156" s="175">
        <f t="shared" si="1035"/>
        <v>30538.736000000139</v>
      </c>
      <c r="BB156" s="333">
        <f t="shared" si="1001"/>
        <v>0.1143932457511638</v>
      </c>
      <c r="BE156" s="423"/>
      <c r="BF156" s="130" t="s">
        <v>17</v>
      </c>
      <c r="BG156" s="337">
        <f t="shared" ref="BG156:BI158" si="1036">IF(COUNT(C156, AE156)&lt;2, "", C156+AE156)</f>
        <v>1208906.9080000292</v>
      </c>
      <c r="BH156" s="338">
        <f t="shared" si="1036"/>
        <v>1114545.3450000237</v>
      </c>
      <c r="BI156" s="338">
        <f t="shared" si="1036"/>
        <v>88153.289999999586</v>
      </c>
      <c r="BJ156" s="333">
        <f t="shared" si="1003"/>
        <v>7.2919833129117553E-2</v>
      </c>
      <c r="BK156" s="337">
        <f t="shared" ref="BK156:BM158" si="1037">IF(COUNT(G156, AI156)&lt;2, "", G156+AI156)</f>
        <v>46146.019000000444</v>
      </c>
      <c r="BL156" s="338">
        <f t="shared" si="1037"/>
        <v>44613.864000000402</v>
      </c>
      <c r="BM156" s="338">
        <f t="shared" si="1037"/>
        <v>1329.7669999999989</v>
      </c>
      <c r="BN156" s="333">
        <f t="shared" si="1005"/>
        <v>2.8816505276435353E-2</v>
      </c>
      <c r="BO156" s="337">
        <f t="shared" ref="BO156:BQ158" si="1038">IF(COUNT(K156, AM156)&lt;2, "", K156+AM156)</f>
        <v>24681.339499999998</v>
      </c>
      <c r="BP156" s="338">
        <f t="shared" si="1038"/>
        <v>23495.593499999999</v>
      </c>
      <c r="BQ156" s="338">
        <f t="shared" si="1038"/>
        <v>1678.8225</v>
      </c>
      <c r="BR156" s="333">
        <f t="shared" si="1007"/>
        <v>6.8019910345627724E-2</v>
      </c>
      <c r="BS156" s="337">
        <f t="shared" ref="BS156:BU158" si="1039">IF(COUNT(O156, AQ156)&lt;2, "", O156+AQ156)</f>
        <v>86984.317643749804</v>
      </c>
      <c r="BT156" s="338">
        <f t="shared" si="1039"/>
        <v>86984.317643749804</v>
      </c>
      <c r="BU156" s="338">
        <f t="shared" si="1039"/>
        <v>0</v>
      </c>
      <c r="BV156" s="333">
        <f t="shared" si="1009"/>
        <v>0</v>
      </c>
      <c r="BW156" s="337">
        <f t="shared" ref="BW156:BY158" si="1040">IF(COUNT(S156, AU156)&lt;2, "", S156+AU156)</f>
        <v>77686.58696349994</v>
      </c>
      <c r="BX156" s="338">
        <f t="shared" si="1040"/>
        <v>77686.58696349994</v>
      </c>
      <c r="BY156" s="338">
        <f t="shared" si="1040"/>
        <v>0</v>
      </c>
      <c r="BZ156" s="333">
        <f t="shared" si="1011"/>
        <v>0</v>
      </c>
      <c r="CA156" s="336">
        <f t="shared" ref="CA156:CC158" si="1041">IF(COUNT(BG156,BK156,BO156,BS156,BW156)&lt;5,"",SUM(BG156,BK156,BO156,BS156,BW156))</f>
        <v>1444405.1711072794</v>
      </c>
      <c r="CB156" s="175">
        <f t="shared" si="1041"/>
        <v>1347325.7071072736</v>
      </c>
      <c r="CC156" s="175">
        <f t="shared" si="1041"/>
        <v>91161.879499999573</v>
      </c>
      <c r="CD156" s="333">
        <f t="shared" si="1013"/>
        <v>6.3113786438548244E-2</v>
      </c>
    </row>
    <row r="157" spans="1:82">
      <c r="A157" s="423"/>
      <c r="B157" s="131" t="s">
        <v>18</v>
      </c>
      <c r="C157" s="150">
        <v>579117.68099998904</v>
      </c>
      <c r="D157" s="151">
        <v>561230.7729999841</v>
      </c>
      <c r="E157" s="151">
        <v>16603.99800000008</v>
      </c>
      <c r="F157" s="318">
        <f t="shared" si="988"/>
        <v>2.8671198522775537E-2</v>
      </c>
      <c r="G157" s="150">
        <v>64180.877999998636</v>
      </c>
      <c r="H157" s="151">
        <v>61097.91999999879</v>
      </c>
      <c r="I157" s="151">
        <v>2947.4989999999993</v>
      </c>
      <c r="J157" s="318">
        <f t="shared" si="989"/>
        <v>4.5924878123357271E-2</v>
      </c>
      <c r="K157" s="150">
        <v>27269.102999999999</v>
      </c>
      <c r="L157" s="151">
        <v>27849.4565</v>
      </c>
      <c r="M157" s="151">
        <v>121.1375</v>
      </c>
      <c r="N157" s="318">
        <f t="shared" si="990"/>
        <v>4.4422986704036431E-3</v>
      </c>
      <c r="O157" s="150">
        <v>40134.4145522498</v>
      </c>
      <c r="P157" s="151">
        <v>40134.4145522498</v>
      </c>
      <c r="Q157" s="151">
        <v>0</v>
      </c>
      <c r="R157" s="318">
        <f t="shared" si="991"/>
        <v>0</v>
      </c>
      <c r="S157" s="150">
        <v>53697.595415749995</v>
      </c>
      <c r="T157" s="151">
        <v>53697.595415749995</v>
      </c>
      <c r="U157" s="151">
        <v>0</v>
      </c>
      <c r="V157" s="318">
        <f t="shared" si="992"/>
        <v>0</v>
      </c>
      <c r="W157" s="321">
        <f t="shared" si="1034"/>
        <v>764399.67196798744</v>
      </c>
      <c r="X157" s="154">
        <f t="shared" si="1034"/>
        <v>744010.15946798259</v>
      </c>
      <c r="Y157" s="154">
        <f t="shared" si="1034"/>
        <v>19672.63450000008</v>
      </c>
      <c r="Z157" s="318">
        <f t="shared" si="994"/>
        <v>2.5736058270867439E-2</v>
      </c>
      <c r="AC157" s="423"/>
      <c r="AD157" s="131" t="s">
        <v>18</v>
      </c>
      <c r="AE157" s="150">
        <v>116730.0479999964</v>
      </c>
      <c r="AF157" s="151">
        <v>109413.61399999549</v>
      </c>
      <c r="AG157" s="151">
        <v>6393.4119999999784</v>
      </c>
      <c r="AH157" s="318">
        <f t="shared" si="995"/>
        <v>5.4770918966812861E-2</v>
      </c>
      <c r="AI157" s="150">
        <v>20810.360999999961</v>
      </c>
      <c r="AJ157" s="151">
        <v>20408.482999999997</v>
      </c>
      <c r="AK157" s="151">
        <v>370.18499999999972</v>
      </c>
      <c r="AL157" s="318">
        <f t="shared" si="996"/>
        <v>1.7788494875221071E-2</v>
      </c>
      <c r="AM157" s="150">
        <v>0</v>
      </c>
      <c r="AN157" s="151">
        <v>0</v>
      </c>
      <c r="AO157" s="151">
        <v>0</v>
      </c>
      <c r="AP157" s="318">
        <f t="shared" si="997"/>
        <v>0</v>
      </c>
      <c r="AQ157" s="150">
        <v>785.33185899999785</v>
      </c>
      <c r="AR157" s="151">
        <v>785.33185899999785</v>
      </c>
      <c r="AS157" s="151">
        <v>0</v>
      </c>
      <c r="AT157" s="318">
        <f t="shared" si="998"/>
        <v>0</v>
      </c>
      <c r="AU157" s="150">
        <v>31410.814471000012</v>
      </c>
      <c r="AV157" s="151">
        <v>31410.814471000012</v>
      </c>
      <c r="AW157" s="151">
        <v>0</v>
      </c>
      <c r="AX157" s="318">
        <f t="shared" si="999"/>
        <v>0</v>
      </c>
      <c r="AY157" s="321">
        <f t="shared" si="1035"/>
        <v>169736.55532999639</v>
      </c>
      <c r="AZ157" s="154">
        <f t="shared" si="1035"/>
        <v>162018.24332999549</v>
      </c>
      <c r="BA157" s="154">
        <f t="shared" si="1035"/>
        <v>6763.5969999999779</v>
      </c>
      <c r="BB157" s="318">
        <f t="shared" si="1001"/>
        <v>3.9847615540744355E-2</v>
      </c>
      <c r="BE157" s="423"/>
      <c r="BF157" s="131" t="s">
        <v>18</v>
      </c>
      <c r="BG157" s="322">
        <f t="shared" si="1036"/>
        <v>695847.72899998538</v>
      </c>
      <c r="BH157" s="323">
        <f t="shared" si="1036"/>
        <v>670644.38699997962</v>
      </c>
      <c r="BI157" s="323">
        <f t="shared" si="1036"/>
        <v>22997.410000000058</v>
      </c>
      <c r="BJ157" s="318">
        <f t="shared" si="1003"/>
        <v>3.3049486319442371E-2</v>
      </c>
      <c r="BK157" s="322">
        <f t="shared" si="1037"/>
        <v>84991.238999998604</v>
      </c>
      <c r="BL157" s="323">
        <f t="shared" si="1037"/>
        <v>81506.402999998783</v>
      </c>
      <c r="BM157" s="323">
        <f t="shared" si="1037"/>
        <v>3317.6839999999993</v>
      </c>
      <c r="BN157" s="318">
        <f t="shared" si="1005"/>
        <v>3.9035599892831938E-2</v>
      </c>
      <c r="BO157" s="322">
        <f t="shared" si="1038"/>
        <v>27269.102999999999</v>
      </c>
      <c r="BP157" s="323">
        <f t="shared" si="1038"/>
        <v>27849.4565</v>
      </c>
      <c r="BQ157" s="323">
        <f t="shared" si="1038"/>
        <v>121.1375</v>
      </c>
      <c r="BR157" s="318">
        <f t="shared" si="1007"/>
        <v>4.4422986704036431E-3</v>
      </c>
      <c r="BS157" s="322">
        <f t="shared" si="1039"/>
        <v>40919.746411249798</v>
      </c>
      <c r="BT157" s="323">
        <f t="shared" si="1039"/>
        <v>40919.746411249798</v>
      </c>
      <c r="BU157" s="323">
        <f t="shared" si="1039"/>
        <v>0</v>
      </c>
      <c r="BV157" s="318">
        <f t="shared" si="1009"/>
        <v>0</v>
      </c>
      <c r="BW157" s="322">
        <f t="shared" si="1040"/>
        <v>85108.409886750014</v>
      </c>
      <c r="BX157" s="323">
        <f t="shared" si="1040"/>
        <v>85108.409886750014</v>
      </c>
      <c r="BY157" s="323">
        <f t="shared" si="1040"/>
        <v>0</v>
      </c>
      <c r="BZ157" s="318">
        <f t="shared" si="1011"/>
        <v>0</v>
      </c>
      <c r="CA157" s="321">
        <f t="shared" si="1041"/>
        <v>934136.22729798395</v>
      </c>
      <c r="CB157" s="154">
        <f t="shared" si="1041"/>
        <v>906028.40279797825</v>
      </c>
      <c r="CC157" s="154">
        <f t="shared" si="1041"/>
        <v>26436.231500000056</v>
      </c>
      <c r="CD157" s="318">
        <f t="shared" si="1013"/>
        <v>2.8300188695676239E-2</v>
      </c>
    </row>
    <row r="158" spans="1:82">
      <c r="A158" s="423"/>
      <c r="B158" s="132" t="s">
        <v>19</v>
      </c>
      <c r="C158" s="157">
        <v>550251.51900000428</v>
      </c>
      <c r="D158" s="158">
        <v>531119.24199999997</v>
      </c>
      <c r="E158" s="158">
        <v>18124.932000000012</v>
      </c>
      <c r="F158" s="324">
        <f t="shared" si="988"/>
        <v>3.2939358410021713E-2</v>
      </c>
      <c r="G158" s="157">
        <v>72877.405999997733</v>
      </c>
      <c r="H158" s="158">
        <v>63051.058999997003</v>
      </c>
      <c r="I158" s="158">
        <v>9692.3490000000038</v>
      </c>
      <c r="J158" s="324">
        <f t="shared" si="989"/>
        <v>0.13299525232827725</v>
      </c>
      <c r="K158" s="157">
        <v>22298.27</v>
      </c>
      <c r="L158" s="158">
        <v>21997.5095</v>
      </c>
      <c r="M158" s="158">
        <v>334.12849999999997</v>
      </c>
      <c r="N158" s="324">
        <f t="shared" si="990"/>
        <v>1.4984503282093184E-2</v>
      </c>
      <c r="O158" s="157">
        <v>7415.9816174999796</v>
      </c>
      <c r="P158" s="158">
        <v>7415.9816174999796</v>
      </c>
      <c r="Q158" s="158">
        <v>0</v>
      </c>
      <c r="R158" s="324">
        <f t="shared" si="991"/>
        <v>0</v>
      </c>
      <c r="S158" s="157">
        <v>50623.612070499999</v>
      </c>
      <c r="T158" s="158">
        <v>50623.612070499999</v>
      </c>
      <c r="U158" s="158">
        <v>0</v>
      </c>
      <c r="V158" s="324">
        <f t="shared" si="992"/>
        <v>0</v>
      </c>
      <c r="W158" s="327">
        <f t="shared" si="1034"/>
        <v>703466.78868800204</v>
      </c>
      <c r="X158" s="161">
        <f t="shared" si="1034"/>
        <v>674207.40418799699</v>
      </c>
      <c r="Y158" s="161">
        <f t="shared" si="1034"/>
        <v>28151.409500000016</v>
      </c>
      <c r="Z158" s="324">
        <f t="shared" si="994"/>
        <v>4.0018107397086493E-2</v>
      </c>
      <c r="AC158" s="423"/>
      <c r="AD158" s="132" t="s">
        <v>19</v>
      </c>
      <c r="AE158" s="157">
        <v>112389.88199999883</v>
      </c>
      <c r="AF158" s="158">
        <v>106033.38299999903</v>
      </c>
      <c r="AG158" s="158">
        <v>5802.7600000000339</v>
      </c>
      <c r="AH158" s="324">
        <f t="shared" si="995"/>
        <v>5.1630626322751137E-2</v>
      </c>
      <c r="AI158" s="157">
        <v>21572.951000000034</v>
      </c>
      <c r="AJ158" s="158">
        <v>21189.162000000058</v>
      </c>
      <c r="AK158" s="158">
        <v>309.62099999999992</v>
      </c>
      <c r="AL158" s="324">
        <f t="shared" si="996"/>
        <v>1.4352278462042557E-2</v>
      </c>
      <c r="AM158" s="157">
        <v>0</v>
      </c>
      <c r="AN158" s="158">
        <v>0</v>
      </c>
      <c r="AO158" s="158">
        <v>0</v>
      </c>
      <c r="AP158" s="324">
        <f t="shared" si="997"/>
        <v>0</v>
      </c>
      <c r="AQ158" s="157">
        <v>285.32257700000031</v>
      </c>
      <c r="AR158" s="158">
        <v>285.32257700000031</v>
      </c>
      <c r="AS158" s="158">
        <v>0</v>
      </c>
      <c r="AT158" s="324">
        <f t="shared" si="998"/>
        <v>0</v>
      </c>
      <c r="AU158" s="157">
        <v>29434.995846000005</v>
      </c>
      <c r="AV158" s="158">
        <v>29434.995846000005</v>
      </c>
      <c r="AW158" s="158">
        <v>0</v>
      </c>
      <c r="AX158" s="324">
        <f t="shared" si="999"/>
        <v>0</v>
      </c>
      <c r="AY158" s="327">
        <f t="shared" si="1035"/>
        <v>163683.1514229989</v>
      </c>
      <c r="AZ158" s="161">
        <f t="shared" si="1035"/>
        <v>156942.8634229991</v>
      </c>
      <c r="BA158" s="161">
        <f t="shared" si="1035"/>
        <v>6112.381000000034</v>
      </c>
      <c r="BB158" s="324">
        <f t="shared" si="1001"/>
        <v>3.7342762201615282E-2</v>
      </c>
      <c r="BE158" s="423"/>
      <c r="BF158" s="132" t="s">
        <v>19</v>
      </c>
      <c r="BG158" s="328">
        <f t="shared" si="1036"/>
        <v>662641.4010000031</v>
      </c>
      <c r="BH158" s="329">
        <f t="shared" si="1036"/>
        <v>637152.62499999895</v>
      </c>
      <c r="BI158" s="329">
        <f t="shared" si="1036"/>
        <v>23927.692000000046</v>
      </c>
      <c r="BJ158" s="324">
        <f t="shared" si="1003"/>
        <v>3.6109563881596245E-2</v>
      </c>
      <c r="BK158" s="328">
        <f t="shared" si="1037"/>
        <v>94450.356999997763</v>
      </c>
      <c r="BL158" s="329">
        <f t="shared" si="1037"/>
        <v>84240.220999997066</v>
      </c>
      <c r="BM158" s="329">
        <f t="shared" si="1037"/>
        <v>10001.970000000003</v>
      </c>
      <c r="BN158" s="324">
        <f t="shared" si="1005"/>
        <v>0.105896582264906</v>
      </c>
      <c r="BO158" s="328">
        <f t="shared" si="1038"/>
        <v>22298.27</v>
      </c>
      <c r="BP158" s="329">
        <f t="shared" si="1038"/>
        <v>21997.5095</v>
      </c>
      <c r="BQ158" s="329">
        <f t="shared" si="1038"/>
        <v>334.12849999999997</v>
      </c>
      <c r="BR158" s="324">
        <f t="shared" si="1007"/>
        <v>1.4984503282093184E-2</v>
      </c>
      <c r="BS158" s="328">
        <f t="shared" si="1039"/>
        <v>7701.3041944999795</v>
      </c>
      <c r="BT158" s="329">
        <f t="shared" si="1039"/>
        <v>7701.3041944999795</v>
      </c>
      <c r="BU158" s="329">
        <f t="shared" si="1039"/>
        <v>0</v>
      </c>
      <c r="BV158" s="324">
        <f t="shared" si="1009"/>
        <v>0</v>
      </c>
      <c r="BW158" s="328">
        <f t="shared" si="1040"/>
        <v>80058.607916500012</v>
      </c>
      <c r="BX158" s="329">
        <f t="shared" si="1040"/>
        <v>80058.607916500012</v>
      </c>
      <c r="BY158" s="329">
        <f t="shared" si="1040"/>
        <v>0</v>
      </c>
      <c r="BZ158" s="324">
        <f t="shared" si="1011"/>
        <v>0</v>
      </c>
      <c r="CA158" s="327">
        <f t="shared" si="1041"/>
        <v>867149.94011100079</v>
      </c>
      <c r="CB158" s="161">
        <f t="shared" si="1041"/>
        <v>831150.26761099603</v>
      </c>
      <c r="CC158" s="161">
        <f t="shared" si="1041"/>
        <v>34263.790500000046</v>
      </c>
      <c r="CD158" s="324">
        <f t="shared" si="1013"/>
        <v>3.9513109457879982E-2</v>
      </c>
    </row>
    <row r="159" spans="1:82">
      <c r="A159" s="423"/>
      <c r="B159" s="133" t="s">
        <v>20</v>
      </c>
      <c r="C159" s="330">
        <f t="shared" ref="C159:E159" si="1042">IF(COUNT(C156:C158)=0,"",SUM(C156:C158))</f>
        <v>2114937.8760000234</v>
      </c>
      <c r="D159" s="168">
        <f t="shared" si="1042"/>
        <v>2014789.97000001</v>
      </c>
      <c r="E159" s="168">
        <f t="shared" si="1042"/>
        <v>93630.800999999541</v>
      </c>
      <c r="F159" s="331">
        <f t="shared" si="988"/>
        <v>4.4271182649148651E-2</v>
      </c>
      <c r="G159" s="330">
        <f t="shared" ref="G159:I159" si="1043">IF(COUNT(G156:G158)=0,"",SUM(G156:G158))</f>
        <v>169340.90599999658</v>
      </c>
      <c r="H159" s="168">
        <f t="shared" si="1043"/>
        <v>156386.18699999599</v>
      </c>
      <c r="I159" s="168">
        <f t="shared" si="1043"/>
        <v>12682.298000000003</v>
      </c>
      <c r="J159" s="331">
        <f t="shared" si="989"/>
        <v>7.4892111419318008E-2</v>
      </c>
      <c r="K159" s="330">
        <f t="shared" ref="K159:M159" si="1044">IF(COUNT(K156:K158)=0,"",SUM(K156:K158))</f>
        <v>74248.712499999994</v>
      </c>
      <c r="L159" s="168">
        <f t="shared" si="1044"/>
        <v>73342.559500000003</v>
      </c>
      <c r="M159" s="168">
        <f t="shared" si="1044"/>
        <v>2134.0884999999998</v>
      </c>
      <c r="N159" s="331">
        <f t="shared" si="990"/>
        <v>2.8742431055622682E-2</v>
      </c>
      <c r="O159" s="330">
        <f t="shared" ref="O159:P159" si="1045">IF(COUNT(O156:O158)=0,"",SUM(O156:O158))</f>
        <v>133166.88238749959</v>
      </c>
      <c r="P159" s="168">
        <f t="shared" si="1045"/>
        <v>133166.88238749959</v>
      </c>
      <c r="Q159" s="168">
        <f t="shared" ref="Q159" si="1046">IF(COUNT(Q156:Q158)=0,"",SUM(Q156:Q158))</f>
        <v>0</v>
      </c>
      <c r="R159" s="331">
        <f t="shared" si="991"/>
        <v>0</v>
      </c>
      <c r="S159" s="330">
        <f t="shared" ref="S159:T159" si="1047">IF(COUNT(S156:S158)=0,"",SUM(S156:S158))</f>
        <v>153614.50021774991</v>
      </c>
      <c r="T159" s="168">
        <f t="shared" si="1047"/>
        <v>153614.50021774991</v>
      </c>
      <c r="U159" s="168">
        <f t="shared" ref="U159" si="1048">IF(COUNT(U156:U158)=0,"",SUM(U156:U158))</f>
        <v>0</v>
      </c>
      <c r="V159" s="331">
        <f t="shared" si="992"/>
        <v>0</v>
      </c>
      <c r="W159" s="332">
        <f t="shared" ref="W159:Y159" si="1049">IF(COUNT(W156:W158)=0,"",SUM(W156:W158))</f>
        <v>2645308.87710527</v>
      </c>
      <c r="X159" s="167">
        <f t="shared" si="1049"/>
        <v>2531300.0991052557</v>
      </c>
      <c r="Y159" s="167">
        <f t="shared" si="1049"/>
        <v>108447.18749999953</v>
      </c>
      <c r="Z159" s="331">
        <f t="shared" si="994"/>
        <v>4.0996039607545567E-2</v>
      </c>
      <c r="AC159" s="423"/>
      <c r="AD159" s="133" t="s">
        <v>20</v>
      </c>
      <c r="AE159" s="330">
        <f t="shared" ref="AE159:AG159" si="1050">IF(COUNT(AE156:AE158)=0,"",SUM(AE156:AE158))</f>
        <v>452458.16199999407</v>
      </c>
      <c r="AF159" s="168">
        <f t="shared" si="1050"/>
        <v>407552.38699999225</v>
      </c>
      <c r="AG159" s="168">
        <f t="shared" si="1050"/>
        <v>41447.591000000153</v>
      </c>
      <c r="AH159" s="331">
        <f t="shared" si="995"/>
        <v>9.1605355988695139E-2</v>
      </c>
      <c r="AI159" s="330">
        <f t="shared" ref="AI159:AK159" si="1051">IF(COUNT(AI156:AI158)=0,"",SUM(AI156:AI158))</f>
        <v>56246.709000000221</v>
      </c>
      <c r="AJ159" s="168">
        <f t="shared" si="1051"/>
        <v>53974.301000000254</v>
      </c>
      <c r="AK159" s="168">
        <f t="shared" si="1051"/>
        <v>1967.1229999999985</v>
      </c>
      <c r="AL159" s="331">
        <f t="shared" si="996"/>
        <v>3.4973121716329943E-2</v>
      </c>
      <c r="AM159" s="330">
        <f t="shared" ref="AM159:AO159" si="1052">IF(COUNT(AM156:AM158)=0,"",SUM(AM156:AM158))</f>
        <v>0</v>
      </c>
      <c r="AN159" s="168">
        <f t="shared" si="1052"/>
        <v>0</v>
      </c>
      <c r="AO159" s="168">
        <f t="shared" si="1052"/>
        <v>0</v>
      </c>
      <c r="AP159" s="331">
        <f t="shared" si="997"/>
        <v>0</v>
      </c>
      <c r="AQ159" s="330">
        <f t="shared" ref="AQ159:AS159" si="1053">IF(COUNT(AQ156:AQ158)=0,"",SUM(AQ156:AQ158))</f>
        <v>2438.4858619999954</v>
      </c>
      <c r="AR159" s="168">
        <f t="shared" si="1053"/>
        <v>2438.4858619999954</v>
      </c>
      <c r="AS159" s="168">
        <f t="shared" si="1053"/>
        <v>0</v>
      </c>
      <c r="AT159" s="331">
        <f t="shared" si="998"/>
        <v>0</v>
      </c>
      <c r="AU159" s="330">
        <f t="shared" ref="AU159:AW159" si="1054">IF(COUNT(AU156:AU158)=0,"",SUM(AU156:AU158))</f>
        <v>89239.10454900004</v>
      </c>
      <c r="AV159" s="168">
        <f t="shared" si="1054"/>
        <v>89239.10454900004</v>
      </c>
      <c r="AW159" s="168">
        <f t="shared" si="1054"/>
        <v>0</v>
      </c>
      <c r="AX159" s="331">
        <f t="shared" si="999"/>
        <v>0</v>
      </c>
      <c r="AY159" s="332">
        <f t="shared" ref="AY159:BA159" si="1055">IF(COUNT(AY156:AY158)=0,"",SUM(AY156:AY158))</f>
        <v>600382.46141099441</v>
      </c>
      <c r="AZ159" s="167">
        <f t="shared" si="1055"/>
        <v>553204.27841099259</v>
      </c>
      <c r="BA159" s="167">
        <f t="shared" si="1055"/>
        <v>43414.714000000153</v>
      </c>
      <c r="BB159" s="331">
        <f t="shared" si="1001"/>
        <v>7.2311762568761026E-2</v>
      </c>
      <c r="BE159" s="423"/>
      <c r="BF159" s="133" t="s">
        <v>20</v>
      </c>
      <c r="BG159" s="330">
        <f t="shared" ref="BG159:BI159" si="1056">IF(COUNT(BG156:BG158)=0,"",SUM(BG156:BG158))</f>
        <v>2567396.0380000174</v>
      </c>
      <c r="BH159" s="168">
        <f t="shared" si="1056"/>
        <v>2422342.3570000022</v>
      </c>
      <c r="BI159" s="168">
        <f t="shared" si="1056"/>
        <v>135078.3919999997</v>
      </c>
      <c r="BJ159" s="331">
        <f t="shared" si="1003"/>
        <v>5.2612993866433158E-2</v>
      </c>
      <c r="BK159" s="330">
        <f t="shared" ref="BK159:BM159" si="1057">IF(COUNT(BK156:BK158)=0,"",SUM(BK156:BK158))</f>
        <v>225587.61499999679</v>
      </c>
      <c r="BL159" s="168">
        <f t="shared" si="1057"/>
        <v>210360.48799999623</v>
      </c>
      <c r="BM159" s="168">
        <f t="shared" si="1057"/>
        <v>14649.421000000002</v>
      </c>
      <c r="BN159" s="331">
        <f t="shared" si="1005"/>
        <v>6.4938941794301125E-2</v>
      </c>
      <c r="BO159" s="330">
        <f t="shared" ref="BO159:BQ159" si="1058">IF(COUNT(BO156:BO158)=0,"",SUM(BO156:BO158))</f>
        <v>74248.712499999994</v>
      </c>
      <c r="BP159" s="168">
        <f t="shared" si="1058"/>
        <v>73342.559500000003</v>
      </c>
      <c r="BQ159" s="168">
        <f t="shared" si="1058"/>
        <v>2134.0884999999998</v>
      </c>
      <c r="BR159" s="331">
        <f t="shared" si="1007"/>
        <v>2.8742431055622682E-2</v>
      </c>
      <c r="BS159" s="330">
        <f t="shared" ref="BS159:BU159" si="1059">IF(COUNT(BS156:BS158)=0,"",SUM(BS156:BS158))</f>
        <v>135605.36824949959</v>
      </c>
      <c r="BT159" s="168">
        <f t="shared" si="1059"/>
        <v>135605.36824949959</v>
      </c>
      <c r="BU159" s="168">
        <f t="shared" si="1059"/>
        <v>0</v>
      </c>
      <c r="BV159" s="331">
        <f t="shared" si="1009"/>
        <v>0</v>
      </c>
      <c r="BW159" s="330">
        <f t="shared" ref="BW159:BY159" si="1060">IF(COUNT(BW156:BW158)=0,"",SUM(BW156:BW158))</f>
        <v>242853.60476674995</v>
      </c>
      <c r="BX159" s="168">
        <f t="shared" si="1060"/>
        <v>242853.60476674995</v>
      </c>
      <c r="BY159" s="168">
        <f t="shared" si="1060"/>
        <v>0</v>
      </c>
      <c r="BZ159" s="331">
        <f t="shared" si="1011"/>
        <v>0</v>
      </c>
      <c r="CA159" s="332">
        <f t="shared" ref="CA159:CC159" si="1061">IF(COUNT(CA156:CA158)=0,"",SUM(CA156:CA158))</f>
        <v>3245691.3385162642</v>
      </c>
      <c r="CB159" s="167">
        <f t="shared" si="1061"/>
        <v>3084504.3775162478</v>
      </c>
      <c r="CC159" s="167">
        <f t="shared" si="1061"/>
        <v>151861.90149999969</v>
      </c>
      <c r="CD159" s="331">
        <f t="shared" si="1013"/>
        <v>4.6788768758714391E-2</v>
      </c>
    </row>
    <row r="160" spans="1:82">
      <c r="A160" s="423"/>
      <c r="B160" s="130" t="s">
        <v>21</v>
      </c>
      <c r="C160" s="171">
        <v>973189.47100004798</v>
      </c>
      <c r="D160" s="172">
        <v>855936.72100001201</v>
      </c>
      <c r="E160" s="172">
        <v>111991.015999999</v>
      </c>
      <c r="F160" s="333">
        <f t="shared" si="988"/>
        <v>0.11507627172015868</v>
      </c>
      <c r="G160" s="171">
        <v>64849.17999999824</v>
      </c>
      <c r="H160" s="172">
        <v>58002.643999999185</v>
      </c>
      <c r="I160" s="172">
        <v>6786.0540000000092</v>
      </c>
      <c r="J160" s="333">
        <f t="shared" si="989"/>
        <v>0.10464363620326723</v>
      </c>
      <c r="K160" s="171">
        <v>19193.181</v>
      </c>
      <c r="L160" s="172">
        <v>18619.68</v>
      </c>
      <c r="M160" s="172">
        <v>831.89549999999997</v>
      </c>
      <c r="N160" s="333">
        <f t="shared" si="990"/>
        <v>4.3343284263301633E-2</v>
      </c>
      <c r="O160" s="171">
        <v>59845.484705749703</v>
      </c>
      <c r="P160" s="172">
        <v>59845.484705749703</v>
      </c>
      <c r="Q160" s="172">
        <v>0</v>
      </c>
      <c r="R160" s="333">
        <f t="shared" si="991"/>
        <v>0</v>
      </c>
      <c r="S160" s="171">
        <v>14061.1954835</v>
      </c>
      <c r="T160" s="172">
        <v>14061.1954835</v>
      </c>
      <c r="U160" s="172">
        <v>0</v>
      </c>
      <c r="V160" s="333">
        <f t="shared" si="992"/>
        <v>0</v>
      </c>
      <c r="W160" s="336">
        <f t="shared" ref="W160:Y162" si="1062">IF(COUNT(C160,G160,K160,O160,S160)&lt;5,"",SUM(C160,G160,K160,O160,S160))</f>
        <v>1131138.5121892958</v>
      </c>
      <c r="X160" s="175">
        <f t="shared" si="1062"/>
        <v>1006465.7251892609</v>
      </c>
      <c r="Y160" s="175">
        <f t="shared" si="1062"/>
        <v>119608.965499999</v>
      </c>
      <c r="Z160" s="333">
        <f t="shared" si="994"/>
        <v>0.10574210338616997</v>
      </c>
      <c r="AC160" s="423"/>
      <c r="AD160" s="130" t="s">
        <v>21</v>
      </c>
      <c r="AE160" s="171">
        <v>201583.85099999426</v>
      </c>
      <c r="AF160" s="172">
        <v>141418.08699999898</v>
      </c>
      <c r="AG160" s="172">
        <v>56914.767999999414</v>
      </c>
      <c r="AH160" s="333">
        <f t="shared" si="995"/>
        <v>0.28233793390523648</v>
      </c>
      <c r="AI160" s="171">
        <v>16689.094000000041</v>
      </c>
      <c r="AJ160" s="172">
        <v>14212.251000000078</v>
      </c>
      <c r="AK160" s="172">
        <v>2417.706000000001</v>
      </c>
      <c r="AL160" s="333">
        <f t="shared" si="996"/>
        <v>0.14486742060413796</v>
      </c>
      <c r="AM160" s="171">
        <v>0</v>
      </c>
      <c r="AN160" s="172">
        <v>0</v>
      </c>
      <c r="AO160" s="172">
        <v>0</v>
      </c>
      <c r="AP160" s="333">
        <f t="shared" si="997"/>
        <v>0</v>
      </c>
      <c r="AQ160" s="171">
        <v>924.86191400000064</v>
      </c>
      <c r="AR160" s="172">
        <v>924.86191400000064</v>
      </c>
      <c r="AS160" s="172">
        <v>0</v>
      </c>
      <c r="AT160" s="333">
        <f t="shared" si="998"/>
        <v>0</v>
      </c>
      <c r="AU160" s="171">
        <v>32513.447434000031</v>
      </c>
      <c r="AV160" s="172">
        <v>32513.447434000031</v>
      </c>
      <c r="AW160" s="172">
        <v>0</v>
      </c>
      <c r="AX160" s="333">
        <f t="shared" si="999"/>
        <v>0</v>
      </c>
      <c r="AY160" s="336">
        <f t="shared" ref="AY160:BA162" si="1063">IF(COUNT(AE160,AI160,AM160,AQ160,AU160)&lt;5,"",SUM(AE160,AI160,AM160,AQ160,AU160))</f>
        <v>251711.25434799434</v>
      </c>
      <c r="AZ160" s="175">
        <f t="shared" si="1063"/>
        <v>189068.6473479991</v>
      </c>
      <c r="BA160" s="175">
        <f t="shared" si="1063"/>
        <v>59332.473999999413</v>
      </c>
      <c r="BB160" s="333">
        <f t="shared" si="1001"/>
        <v>0.23571641305307484</v>
      </c>
      <c r="BE160" s="423"/>
      <c r="BF160" s="130" t="s">
        <v>21</v>
      </c>
      <c r="BG160" s="337">
        <f t="shared" ref="BG160:BI162" si="1064">IF(COUNT(C160, AE160)&lt;2, "", C160+AE160)</f>
        <v>1174773.3220000423</v>
      </c>
      <c r="BH160" s="338">
        <f t="shared" si="1064"/>
        <v>997354.80800001102</v>
      </c>
      <c r="BI160" s="338">
        <f t="shared" si="1064"/>
        <v>168905.78399999841</v>
      </c>
      <c r="BJ160" s="333">
        <f t="shared" si="1003"/>
        <v>0.14377734056169889</v>
      </c>
      <c r="BK160" s="337">
        <f t="shared" ref="BK160:BM162" si="1065">IF(COUNT(G160, AI160)&lt;2, "", G160+AI160)</f>
        <v>81538.273999998288</v>
      </c>
      <c r="BL160" s="338">
        <f t="shared" si="1065"/>
        <v>72214.894999999262</v>
      </c>
      <c r="BM160" s="338">
        <f t="shared" si="1065"/>
        <v>9203.7600000000093</v>
      </c>
      <c r="BN160" s="333">
        <f t="shared" si="1005"/>
        <v>0.1128765615028864</v>
      </c>
      <c r="BO160" s="337">
        <f t="shared" ref="BO160:BQ162" si="1066">IF(COUNT(K160, AM160)&lt;2, "", K160+AM160)</f>
        <v>19193.181</v>
      </c>
      <c r="BP160" s="338">
        <f t="shared" si="1066"/>
        <v>18619.68</v>
      </c>
      <c r="BQ160" s="338">
        <f t="shared" si="1066"/>
        <v>831.89549999999997</v>
      </c>
      <c r="BR160" s="333">
        <f t="shared" si="1007"/>
        <v>4.3343284263301633E-2</v>
      </c>
      <c r="BS160" s="337">
        <f t="shared" ref="BS160:BU162" si="1067">IF(COUNT(O160, AQ160)&lt;2, "", O160+AQ160)</f>
        <v>60770.346619749704</v>
      </c>
      <c r="BT160" s="338">
        <f t="shared" si="1067"/>
        <v>60770.346619749704</v>
      </c>
      <c r="BU160" s="338">
        <f t="shared" si="1067"/>
        <v>0</v>
      </c>
      <c r="BV160" s="333">
        <f t="shared" si="1009"/>
        <v>0</v>
      </c>
      <c r="BW160" s="337">
        <f t="shared" ref="BW160:BY162" si="1068">IF(COUNT(S160, AU160)&lt;2, "", S160+AU160)</f>
        <v>46574.64291750003</v>
      </c>
      <c r="BX160" s="338">
        <f t="shared" si="1068"/>
        <v>46574.64291750003</v>
      </c>
      <c r="BY160" s="338">
        <f t="shared" si="1068"/>
        <v>0</v>
      </c>
      <c r="BZ160" s="333">
        <f t="shared" si="1011"/>
        <v>0</v>
      </c>
      <c r="CA160" s="336">
        <f t="shared" ref="CA160:CC162" si="1069">IF(COUNT(BG160,BK160,BO160,BS160,BW160)&lt;5,"",SUM(BG160,BK160,BO160,BS160,BW160))</f>
        <v>1382849.7665372905</v>
      </c>
      <c r="CB160" s="175">
        <f t="shared" si="1069"/>
        <v>1195534.3725372599</v>
      </c>
      <c r="CC160" s="175">
        <f t="shared" si="1069"/>
        <v>178941.43949999844</v>
      </c>
      <c r="CD160" s="333">
        <f t="shared" si="1013"/>
        <v>0.12940049152850114</v>
      </c>
    </row>
    <row r="161" spans="1:82">
      <c r="A161" s="423"/>
      <c r="B161" s="131" t="s">
        <v>22</v>
      </c>
      <c r="C161" s="150">
        <v>948032.37200001033</v>
      </c>
      <c r="D161" s="151">
        <v>869855.56099998613</v>
      </c>
      <c r="E161" s="151">
        <v>73064.705999999613</v>
      </c>
      <c r="F161" s="318">
        <f t="shared" si="988"/>
        <v>7.7069842927261156E-2</v>
      </c>
      <c r="G161" s="150">
        <v>63273.13499999843</v>
      </c>
      <c r="H161" s="151">
        <v>55495.54299999879</v>
      </c>
      <c r="I161" s="151">
        <v>7396.8889999999938</v>
      </c>
      <c r="J161" s="318">
        <f t="shared" si="989"/>
        <v>0.116904101559061</v>
      </c>
      <c r="K161" s="150">
        <v>29164.035</v>
      </c>
      <c r="L161" s="151">
        <v>28509.4035</v>
      </c>
      <c r="M161" s="151">
        <v>554.64649999999995</v>
      </c>
      <c r="N161" s="318">
        <f t="shared" si="990"/>
        <v>1.9018167410648081E-2</v>
      </c>
      <c r="O161" s="150">
        <v>89197.138575499703</v>
      </c>
      <c r="P161" s="151">
        <v>89197.138575499703</v>
      </c>
      <c r="Q161" s="151">
        <v>0</v>
      </c>
      <c r="R161" s="318">
        <f t="shared" si="991"/>
        <v>0</v>
      </c>
      <c r="S161" s="150">
        <v>13437.63234625</v>
      </c>
      <c r="T161" s="151">
        <v>13437.63234625</v>
      </c>
      <c r="U161" s="151">
        <v>0</v>
      </c>
      <c r="V161" s="318">
        <f t="shared" si="992"/>
        <v>0</v>
      </c>
      <c r="W161" s="321">
        <f t="shared" si="1062"/>
        <v>1143104.3129217583</v>
      </c>
      <c r="X161" s="154">
        <f t="shared" si="1062"/>
        <v>1056495.2784217345</v>
      </c>
      <c r="Y161" s="154">
        <f t="shared" si="1062"/>
        <v>81016.241499999611</v>
      </c>
      <c r="Z161" s="318">
        <f t="shared" si="994"/>
        <v>7.0873883148007077E-2</v>
      </c>
      <c r="AC161" s="423"/>
      <c r="AD161" s="131" t="s">
        <v>22</v>
      </c>
      <c r="AE161" s="150">
        <v>221467.85900000023</v>
      </c>
      <c r="AF161" s="151">
        <v>175666.30999999892</v>
      </c>
      <c r="AG161" s="151">
        <v>43231.784999999581</v>
      </c>
      <c r="AH161" s="318">
        <f t="shared" si="995"/>
        <v>0.19520568445103151</v>
      </c>
      <c r="AI161" s="150">
        <v>15683.722999999987</v>
      </c>
      <c r="AJ161" s="151">
        <v>13946.109000000057</v>
      </c>
      <c r="AK161" s="151">
        <v>1643.3019999999963</v>
      </c>
      <c r="AL161" s="318">
        <f t="shared" si="996"/>
        <v>0.10477754548457643</v>
      </c>
      <c r="AM161" s="150">
        <v>0</v>
      </c>
      <c r="AN161" s="151">
        <v>0</v>
      </c>
      <c r="AO161" s="151">
        <v>0</v>
      </c>
      <c r="AP161" s="318">
        <f t="shared" si="997"/>
        <v>0</v>
      </c>
      <c r="AQ161" s="150">
        <v>1075.5897279999983</v>
      </c>
      <c r="AR161" s="151">
        <v>1075.5897279999983</v>
      </c>
      <c r="AS161" s="151">
        <v>0</v>
      </c>
      <c r="AT161" s="318">
        <f t="shared" si="998"/>
        <v>0</v>
      </c>
      <c r="AU161" s="150">
        <v>31963.165052999997</v>
      </c>
      <c r="AV161" s="151">
        <v>31963.165052999997</v>
      </c>
      <c r="AW161" s="151">
        <v>0</v>
      </c>
      <c r="AX161" s="318">
        <f t="shared" si="999"/>
        <v>0</v>
      </c>
      <c r="AY161" s="321">
        <f t="shared" si="1063"/>
        <v>270190.33678100019</v>
      </c>
      <c r="AZ161" s="154">
        <f t="shared" si="1063"/>
        <v>222651.17378099897</v>
      </c>
      <c r="BA161" s="154">
        <f t="shared" si="1063"/>
        <v>44875.086999999578</v>
      </c>
      <c r="BB161" s="318">
        <f t="shared" si="1001"/>
        <v>0.16608694276277017</v>
      </c>
      <c r="BE161" s="423"/>
      <c r="BF161" s="131" t="s">
        <v>22</v>
      </c>
      <c r="BG161" s="322">
        <f t="shared" si="1064"/>
        <v>1169500.2310000106</v>
      </c>
      <c r="BH161" s="323">
        <f t="shared" si="1064"/>
        <v>1045521.870999985</v>
      </c>
      <c r="BI161" s="323">
        <f t="shared" si="1064"/>
        <v>116296.49099999919</v>
      </c>
      <c r="BJ161" s="318">
        <f t="shared" si="1003"/>
        <v>9.9441186856848204E-2</v>
      </c>
      <c r="BK161" s="322">
        <f t="shared" si="1065"/>
        <v>78956.857999998421</v>
      </c>
      <c r="BL161" s="323">
        <f t="shared" si="1065"/>
        <v>69441.651999998852</v>
      </c>
      <c r="BM161" s="323">
        <f t="shared" si="1065"/>
        <v>9040.1909999999898</v>
      </c>
      <c r="BN161" s="318">
        <f t="shared" si="1005"/>
        <v>0.11449532350945589</v>
      </c>
      <c r="BO161" s="322">
        <f t="shared" si="1066"/>
        <v>29164.035</v>
      </c>
      <c r="BP161" s="323">
        <f t="shared" si="1066"/>
        <v>28509.4035</v>
      </c>
      <c r="BQ161" s="323">
        <f t="shared" si="1066"/>
        <v>554.64649999999995</v>
      </c>
      <c r="BR161" s="318">
        <f t="shared" si="1007"/>
        <v>1.9018167410648081E-2</v>
      </c>
      <c r="BS161" s="322">
        <f t="shared" si="1067"/>
        <v>90272.728303499694</v>
      </c>
      <c r="BT161" s="323">
        <f t="shared" si="1067"/>
        <v>90272.728303499694</v>
      </c>
      <c r="BU161" s="323">
        <f t="shared" si="1067"/>
        <v>0</v>
      </c>
      <c r="BV161" s="318">
        <f t="shared" si="1009"/>
        <v>0</v>
      </c>
      <c r="BW161" s="322">
        <f t="shared" si="1068"/>
        <v>45400.797399249997</v>
      </c>
      <c r="BX161" s="323">
        <f t="shared" si="1068"/>
        <v>45400.797399249997</v>
      </c>
      <c r="BY161" s="323">
        <f t="shared" si="1068"/>
        <v>0</v>
      </c>
      <c r="BZ161" s="318">
        <f t="shared" si="1011"/>
        <v>0</v>
      </c>
      <c r="CA161" s="321">
        <f t="shared" si="1069"/>
        <v>1413294.6497027588</v>
      </c>
      <c r="CB161" s="154">
        <f t="shared" si="1069"/>
        <v>1279146.4522027338</v>
      </c>
      <c r="CC161" s="154">
        <f t="shared" si="1069"/>
        <v>125891.32849999919</v>
      </c>
      <c r="CD161" s="318">
        <f t="shared" si="1013"/>
        <v>8.9076491251471449E-2</v>
      </c>
    </row>
    <row r="162" spans="1:82">
      <c r="A162" s="423"/>
      <c r="B162" s="132" t="s">
        <v>23</v>
      </c>
      <c r="C162" s="157">
        <v>953040.57100000477</v>
      </c>
      <c r="D162" s="158">
        <v>841538.33800000069</v>
      </c>
      <c r="E162" s="158">
        <v>106121.5099999988</v>
      </c>
      <c r="F162" s="324">
        <f t="shared" si="988"/>
        <v>0.1113504642185881</v>
      </c>
      <c r="G162" s="157">
        <v>48520.458999999144</v>
      </c>
      <c r="H162" s="158">
        <v>40573.013999999617</v>
      </c>
      <c r="I162" s="158">
        <v>7253.3700000000035</v>
      </c>
      <c r="J162" s="324">
        <f t="shared" si="989"/>
        <v>0.1494909600917034</v>
      </c>
      <c r="K162" s="157">
        <v>27532.772499999999</v>
      </c>
      <c r="L162" s="158">
        <v>26356.781500000001</v>
      </c>
      <c r="M162" s="158">
        <v>938.67650000000003</v>
      </c>
      <c r="N162" s="324">
        <f t="shared" si="990"/>
        <v>3.4093061278154972E-2</v>
      </c>
      <c r="O162" s="157">
        <v>55514.151997749897</v>
      </c>
      <c r="P162" s="158">
        <v>55514.151997749897</v>
      </c>
      <c r="Q162" s="158">
        <v>0</v>
      </c>
      <c r="R162" s="324">
        <f t="shared" si="991"/>
        <v>0</v>
      </c>
      <c r="S162" s="157">
        <v>18457.032322250001</v>
      </c>
      <c r="T162" s="158">
        <v>18457.032322250001</v>
      </c>
      <c r="U162" s="158">
        <v>0</v>
      </c>
      <c r="V162" s="324">
        <f t="shared" si="992"/>
        <v>0</v>
      </c>
      <c r="W162" s="327">
        <f t="shared" si="1062"/>
        <v>1103064.9868200037</v>
      </c>
      <c r="X162" s="161">
        <f t="shared" si="1062"/>
        <v>982439.31782000023</v>
      </c>
      <c r="Y162" s="161">
        <f t="shared" si="1062"/>
        <v>114313.55649999881</v>
      </c>
      <c r="Z162" s="324">
        <f t="shared" si="994"/>
        <v>0.10363265797199336</v>
      </c>
      <c r="AC162" s="423"/>
      <c r="AD162" s="132" t="s">
        <v>23</v>
      </c>
      <c r="AE162" s="157">
        <v>216991.05599999285</v>
      </c>
      <c r="AF162" s="158">
        <v>159373.96100000129</v>
      </c>
      <c r="AG162" s="158">
        <v>55138.658999999476</v>
      </c>
      <c r="AH162" s="324">
        <f t="shared" si="995"/>
        <v>0.2541056761344177</v>
      </c>
      <c r="AI162" s="157">
        <v>12306.027000000206</v>
      </c>
      <c r="AJ162" s="158">
        <v>10569.859999999973</v>
      </c>
      <c r="AK162" s="158">
        <v>1685.7699999999977</v>
      </c>
      <c r="AL162" s="324">
        <f t="shared" si="996"/>
        <v>0.13698734774431826</v>
      </c>
      <c r="AM162" s="157">
        <v>0</v>
      </c>
      <c r="AN162" s="158">
        <v>0</v>
      </c>
      <c r="AO162" s="158">
        <v>0</v>
      </c>
      <c r="AP162" s="324">
        <f t="shared" si="997"/>
        <v>0</v>
      </c>
      <c r="AQ162" s="157">
        <v>1077.7761320000006</v>
      </c>
      <c r="AR162" s="158">
        <v>1077.7761320000006</v>
      </c>
      <c r="AS162" s="158">
        <v>0</v>
      </c>
      <c r="AT162" s="324">
        <f t="shared" si="998"/>
        <v>0</v>
      </c>
      <c r="AU162" s="157">
        <v>29827.418638999996</v>
      </c>
      <c r="AV162" s="158">
        <v>29827.418638999996</v>
      </c>
      <c r="AW162" s="158">
        <v>0</v>
      </c>
      <c r="AX162" s="324">
        <f t="shared" si="999"/>
        <v>0</v>
      </c>
      <c r="AY162" s="327">
        <f t="shared" si="1063"/>
        <v>260202.27777099307</v>
      </c>
      <c r="AZ162" s="161">
        <f t="shared" si="1063"/>
        <v>200849.01577100129</v>
      </c>
      <c r="BA162" s="161">
        <f t="shared" si="1063"/>
        <v>56824.428999999473</v>
      </c>
      <c r="BB162" s="324">
        <f t="shared" si="1001"/>
        <v>0.21838559403392804</v>
      </c>
      <c r="BE162" s="423"/>
      <c r="BF162" s="132" t="s">
        <v>23</v>
      </c>
      <c r="BG162" s="328">
        <f t="shared" si="1064"/>
        <v>1170031.6269999975</v>
      </c>
      <c r="BH162" s="329">
        <f t="shared" si="1064"/>
        <v>1000912.299000002</v>
      </c>
      <c r="BI162" s="329">
        <f t="shared" si="1064"/>
        <v>161260.16899999828</v>
      </c>
      <c r="BJ162" s="324">
        <f t="shared" si="1003"/>
        <v>0.13782547862699665</v>
      </c>
      <c r="BK162" s="328">
        <f t="shared" si="1065"/>
        <v>60826.48599999935</v>
      </c>
      <c r="BL162" s="329">
        <f t="shared" si="1065"/>
        <v>51142.873999999589</v>
      </c>
      <c r="BM162" s="329">
        <f t="shared" si="1065"/>
        <v>8939.1400000000012</v>
      </c>
      <c r="BN162" s="324">
        <f t="shared" si="1005"/>
        <v>0.1469613089271686</v>
      </c>
      <c r="BO162" s="328">
        <f t="shared" si="1066"/>
        <v>27532.772499999999</v>
      </c>
      <c r="BP162" s="329">
        <f t="shared" si="1066"/>
        <v>26356.781500000001</v>
      </c>
      <c r="BQ162" s="329">
        <f t="shared" si="1066"/>
        <v>938.67650000000003</v>
      </c>
      <c r="BR162" s="324">
        <f t="shared" si="1007"/>
        <v>3.4093061278154972E-2</v>
      </c>
      <c r="BS162" s="328">
        <f t="shared" si="1067"/>
        <v>56591.928129749896</v>
      </c>
      <c r="BT162" s="329">
        <f t="shared" si="1067"/>
        <v>56591.928129749896</v>
      </c>
      <c r="BU162" s="329">
        <f t="shared" si="1067"/>
        <v>0</v>
      </c>
      <c r="BV162" s="324">
        <f t="shared" si="1009"/>
        <v>0</v>
      </c>
      <c r="BW162" s="328">
        <f t="shared" si="1068"/>
        <v>48284.450961249997</v>
      </c>
      <c r="BX162" s="329">
        <f t="shared" si="1068"/>
        <v>48284.450961249997</v>
      </c>
      <c r="BY162" s="329">
        <f t="shared" si="1068"/>
        <v>0</v>
      </c>
      <c r="BZ162" s="324">
        <f t="shared" si="1011"/>
        <v>0</v>
      </c>
      <c r="CA162" s="327">
        <f t="shared" si="1069"/>
        <v>1363267.2645909968</v>
      </c>
      <c r="CB162" s="161">
        <f t="shared" si="1069"/>
        <v>1183288.3335910016</v>
      </c>
      <c r="CC162" s="161">
        <f t="shared" si="1069"/>
        <v>171137.98549999829</v>
      </c>
      <c r="CD162" s="324">
        <f t="shared" si="1013"/>
        <v>0.12553516830123737</v>
      </c>
    </row>
    <row r="163" spans="1:82">
      <c r="A163" s="423"/>
      <c r="B163" s="133" t="s">
        <v>24</v>
      </c>
      <c r="C163" s="330">
        <f t="shared" ref="C163:E163" si="1070">IF(COUNT(C160:C162)=0,"",SUM(C160:C162))</f>
        <v>2874262.4140000632</v>
      </c>
      <c r="D163" s="168">
        <f t="shared" si="1070"/>
        <v>2567330.6199999992</v>
      </c>
      <c r="E163" s="168">
        <f t="shared" si="1070"/>
        <v>291177.2319999974</v>
      </c>
      <c r="F163" s="331">
        <f t="shared" si="988"/>
        <v>0.10130502718948715</v>
      </c>
      <c r="G163" s="330">
        <f t="shared" ref="G163:I163" si="1071">IF(COUNT(G160:G162)=0,"",SUM(G160:G162))</f>
        <v>176642.77399999581</v>
      </c>
      <c r="H163" s="168">
        <f t="shared" si="1071"/>
        <v>154071.20099999759</v>
      </c>
      <c r="I163" s="168">
        <f t="shared" si="1071"/>
        <v>21436.313000000006</v>
      </c>
      <c r="J163" s="331">
        <f t="shared" si="989"/>
        <v>0.12135403285729941</v>
      </c>
      <c r="K163" s="330">
        <f t="shared" ref="K163:M163" si="1072">IF(COUNT(K160:K162)=0,"",SUM(K160:K162))</f>
        <v>75889.988500000007</v>
      </c>
      <c r="L163" s="168">
        <f t="shared" si="1072"/>
        <v>73485.865000000005</v>
      </c>
      <c r="M163" s="168">
        <f t="shared" si="1072"/>
        <v>2325.2184999999999</v>
      </c>
      <c r="N163" s="331">
        <f t="shared" si="990"/>
        <v>3.0639331299938195E-2</v>
      </c>
      <c r="O163" s="330">
        <f t="shared" ref="O163:P163" si="1073">IF(COUNT(O160:O162)=0,"",SUM(O160:O162))</f>
        <v>204556.7752789993</v>
      </c>
      <c r="P163" s="168">
        <f t="shared" si="1073"/>
        <v>204556.7752789993</v>
      </c>
      <c r="Q163" s="168">
        <f t="shared" ref="Q163" si="1074">IF(COUNT(Q160:Q162)=0,"",SUM(Q160:Q162))</f>
        <v>0</v>
      </c>
      <c r="R163" s="331">
        <f t="shared" si="991"/>
        <v>0</v>
      </c>
      <c r="S163" s="330">
        <f t="shared" ref="S163:T163" si="1075">IF(COUNT(S160:S162)=0,"",SUM(S160:S162))</f>
        <v>45955.860152000001</v>
      </c>
      <c r="T163" s="168">
        <f t="shared" si="1075"/>
        <v>45955.860152000001</v>
      </c>
      <c r="U163" s="168">
        <f t="shared" ref="U163" si="1076">IF(COUNT(U160:U162)=0,"",SUM(U160:U162))</f>
        <v>0</v>
      </c>
      <c r="V163" s="331">
        <f t="shared" si="992"/>
        <v>0</v>
      </c>
      <c r="W163" s="332">
        <f t="shared" ref="W163:Y163" si="1077">IF(COUNT(W160:W162)=0,"",SUM(W160:W162))</f>
        <v>3377307.8119310578</v>
      </c>
      <c r="X163" s="167">
        <f t="shared" si="1077"/>
        <v>3045400.3214309956</v>
      </c>
      <c r="Y163" s="167">
        <f t="shared" si="1077"/>
        <v>314938.76349999744</v>
      </c>
      <c r="Z163" s="331">
        <f t="shared" si="994"/>
        <v>9.3251424222396698E-2</v>
      </c>
      <c r="AC163" s="423"/>
      <c r="AD163" s="133" t="s">
        <v>24</v>
      </c>
      <c r="AE163" s="330">
        <f t="shared" ref="AE163:AG163" si="1078">IF(COUNT(AE160:AE162)=0,"",SUM(AE160:AE162))</f>
        <v>640042.76599998737</v>
      </c>
      <c r="AF163" s="168">
        <f t="shared" si="1078"/>
        <v>476458.35799999919</v>
      </c>
      <c r="AG163" s="168">
        <f t="shared" si="1078"/>
        <v>155285.21199999849</v>
      </c>
      <c r="AH163" s="331">
        <f t="shared" si="995"/>
        <v>0.24261693163172404</v>
      </c>
      <c r="AI163" s="330">
        <f t="shared" ref="AI163:AK163" si="1079">IF(COUNT(AI160:AI162)=0,"",SUM(AI160:AI162))</f>
        <v>44678.84400000023</v>
      </c>
      <c r="AJ163" s="168">
        <f t="shared" si="1079"/>
        <v>38728.22000000011</v>
      </c>
      <c r="AK163" s="168">
        <f t="shared" si="1079"/>
        <v>5746.7779999999948</v>
      </c>
      <c r="AL163" s="331">
        <f t="shared" si="996"/>
        <v>0.12862414255838769</v>
      </c>
      <c r="AM163" s="330">
        <f t="shared" ref="AM163:AO163" si="1080">IF(COUNT(AM160:AM162)=0,"",SUM(AM160:AM162))</f>
        <v>0</v>
      </c>
      <c r="AN163" s="168">
        <f t="shared" si="1080"/>
        <v>0</v>
      </c>
      <c r="AO163" s="168">
        <f t="shared" si="1080"/>
        <v>0</v>
      </c>
      <c r="AP163" s="331">
        <f t="shared" si="997"/>
        <v>0</v>
      </c>
      <c r="AQ163" s="330">
        <f t="shared" ref="AQ163:AS163" si="1081">IF(COUNT(AQ160:AQ162)=0,"",SUM(AQ160:AQ162))</f>
        <v>3078.227774</v>
      </c>
      <c r="AR163" s="168">
        <f t="shared" si="1081"/>
        <v>3078.227774</v>
      </c>
      <c r="AS163" s="168">
        <f t="shared" si="1081"/>
        <v>0</v>
      </c>
      <c r="AT163" s="331">
        <f t="shared" si="998"/>
        <v>0</v>
      </c>
      <c r="AU163" s="330">
        <f t="shared" ref="AU163:AW163" si="1082">IF(COUNT(AU160:AU162)=0,"",SUM(AU160:AU162))</f>
        <v>94304.031126000016</v>
      </c>
      <c r="AV163" s="168">
        <f t="shared" si="1082"/>
        <v>94304.031126000016</v>
      </c>
      <c r="AW163" s="168">
        <f t="shared" si="1082"/>
        <v>0</v>
      </c>
      <c r="AX163" s="331">
        <f t="shared" si="999"/>
        <v>0</v>
      </c>
      <c r="AY163" s="332">
        <f t="shared" ref="AY163:BA163" si="1083">IF(COUNT(AY160:AY162)=0,"",SUM(AY160:AY162))</f>
        <v>782103.86889998754</v>
      </c>
      <c r="AZ163" s="167">
        <f t="shared" si="1083"/>
        <v>612568.8368999993</v>
      </c>
      <c r="BA163" s="167">
        <f t="shared" si="1083"/>
        <v>161031.98999999848</v>
      </c>
      <c r="BB163" s="331">
        <f t="shared" si="1001"/>
        <v>0.20589591281077096</v>
      </c>
      <c r="BE163" s="423"/>
      <c r="BF163" s="133" t="s">
        <v>24</v>
      </c>
      <c r="BG163" s="330">
        <f t="shared" ref="BG163:BI163" si="1084">IF(COUNT(BG160:BG162)=0,"",SUM(BG160:BG162))</f>
        <v>3514305.1800000505</v>
      </c>
      <c r="BH163" s="168">
        <f t="shared" si="1084"/>
        <v>3043788.9779999983</v>
      </c>
      <c r="BI163" s="168">
        <f t="shared" si="1084"/>
        <v>446462.44399999583</v>
      </c>
      <c r="BJ163" s="331">
        <f t="shared" si="1003"/>
        <v>0.12704145517606683</v>
      </c>
      <c r="BK163" s="330">
        <f t="shared" ref="BK163:BM163" si="1085">IF(COUNT(BK160:BK162)=0,"",SUM(BK160:BK162))</f>
        <v>221321.61799999606</v>
      </c>
      <c r="BL163" s="168">
        <f t="shared" si="1085"/>
        <v>192799.4209999977</v>
      </c>
      <c r="BM163" s="168">
        <f t="shared" si="1085"/>
        <v>27183.091</v>
      </c>
      <c r="BN163" s="331">
        <f t="shared" si="1005"/>
        <v>0.12282167122056954</v>
      </c>
      <c r="BO163" s="330">
        <f t="shared" ref="BO163:BQ163" si="1086">IF(COUNT(BO160:BO162)=0,"",SUM(BO160:BO162))</f>
        <v>75889.988500000007</v>
      </c>
      <c r="BP163" s="168">
        <f t="shared" si="1086"/>
        <v>73485.865000000005</v>
      </c>
      <c r="BQ163" s="168">
        <f t="shared" si="1086"/>
        <v>2325.2184999999999</v>
      </c>
      <c r="BR163" s="331">
        <f t="shared" si="1007"/>
        <v>3.0639331299938195E-2</v>
      </c>
      <c r="BS163" s="330">
        <f t="shared" ref="BS163:BU163" si="1087">IF(COUNT(BS160:BS162)=0,"",SUM(BS160:BS162))</f>
        <v>207635.00305299929</v>
      </c>
      <c r="BT163" s="168">
        <f t="shared" si="1087"/>
        <v>207635.00305299929</v>
      </c>
      <c r="BU163" s="168">
        <f t="shared" si="1087"/>
        <v>0</v>
      </c>
      <c r="BV163" s="331">
        <f t="shared" si="1009"/>
        <v>0</v>
      </c>
      <c r="BW163" s="330">
        <f t="shared" ref="BW163:BY163" si="1088">IF(COUNT(BW160:BW162)=0,"",SUM(BW160:BW162))</f>
        <v>140259.89127800002</v>
      </c>
      <c r="BX163" s="168">
        <f t="shared" si="1088"/>
        <v>140259.89127800002</v>
      </c>
      <c r="BY163" s="168">
        <f t="shared" si="1088"/>
        <v>0</v>
      </c>
      <c r="BZ163" s="331">
        <f t="shared" si="1011"/>
        <v>0</v>
      </c>
      <c r="CA163" s="332">
        <f t="shared" ref="CA163:CC163" si="1089">IF(COUNT(CA160:CA162)=0,"",SUM(CA160:CA162))</f>
        <v>4159411.6808310463</v>
      </c>
      <c r="CB163" s="167">
        <f t="shared" si="1089"/>
        <v>3657969.1583309951</v>
      </c>
      <c r="CC163" s="167">
        <f t="shared" si="1089"/>
        <v>475970.75349999592</v>
      </c>
      <c r="CD163" s="331">
        <f t="shared" si="1013"/>
        <v>0.11443222984960638</v>
      </c>
    </row>
    <row r="164" spans="1:82">
      <c r="A164" s="423"/>
      <c r="B164" s="130" t="s">
        <v>25</v>
      </c>
      <c r="C164" s="171">
        <v>902637.7130000242</v>
      </c>
      <c r="D164" s="172">
        <v>818653.84100000258</v>
      </c>
      <c r="E164" s="172">
        <v>79896.469999998633</v>
      </c>
      <c r="F164" s="333">
        <f t="shared" si="988"/>
        <v>8.8514438128729611E-2</v>
      </c>
      <c r="G164" s="171">
        <v>35284.559999999656</v>
      </c>
      <c r="H164" s="172">
        <v>31752.752000000939</v>
      </c>
      <c r="I164" s="172">
        <v>2995.5880000000043</v>
      </c>
      <c r="J164" s="333">
        <f t="shared" si="989"/>
        <v>8.4897983707322225E-2</v>
      </c>
      <c r="K164" s="171">
        <v>28642.435000000001</v>
      </c>
      <c r="L164" s="172">
        <v>28428.018499999998</v>
      </c>
      <c r="M164" s="172">
        <v>484.77499999999998</v>
      </c>
      <c r="N164" s="333">
        <f t="shared" si="990"/>
        <v>1.6925062411767711E-2</v>
      </c>
      <c r="O164" s="171">
        <v>101487.46103625</v>
      </c>
      <c r="P164" s="172">
        <v>101487.46103625</v>
      </c>
      <c r="Q164" s="172">
        <v>0</v>
      </c>
      <c r="R164" s="333">
        <f t="shared" si="991"/>
        <v>0</v>
      </c>
      <c r="S164" s="171">
        <v>41719.668661999996</v>
      </c>
      <c r="T164" s="172">
        <v>41719.668661999996</v>
      </c>
      <c r="U164" s="172">
        <v>0</v>
      </c>
      <c r="V164" s="333">
        <f t="shared" si="992"/>
        <v>0</v>
      </c>
      <c r="W164" s="336">
        <f t="shared" ref="W164:Y166" si="1090">IF(COUNT(C164,G164,K164,O164,S164)&lt;5,"",SUM(C164,G164,K164,O164,S164))</f>
        <v>1109771.8376982738</v>
      </c>
      <c r="X164" s="175">
        <f t="shared" si="1090"/>
        <v>1022041.7411982535</v>
      </c>
      <c r="Y164" s="175">
        <f t="shared" si="1090"/>
        <v>83376.832999998631</v>
      </c>
      <c r="Z164" s="333">
        <f t="shared" si="994"/>
        <v>7.5129706997184798E-2</v>
      </c>
      <c r="AC164" s="423"/>
      <c r="AD164" s="130" t="s">
        <v>25</v>
      </c>
      <c r="AE164" s="171">
        <v>278913.69699999737</v>
      </c>
      <c r="AF164" s="172">
        <v>198331.58399999735</v>
      </c>
      <c r="AG164" s="172">
        <v>76494.211999999912</v>
      </c>
      <c r="AH164" s="333">
        <f t="shared" si="995"/>
        <v>0.27425763891402088</v>
      </c>
      <c r="AI164" s="171">
        <v>7217.5469999999523</v>
      </c>
      <c r="AJ164" s="172">
        <v>6338.5620000000226</v>
      </c>
      <c r="AK164" s="172">
        <v>781.42599999999629</v>
      </c>
      <c r="AL164" s="333">
        <f t="shared" si="996"/>
        <v>0.10826753189137549</v>
      </c>
      <c r="AM164" s="171">
        <v>0</v>
      </c>
      <c r="AN164" s="172">
        <v>0</v>
      </c>
      <c r="AO164" s="172">
        <v>0</v>
      </c>
      <c r="AP164" s="333">
        <f t="shared" si="997"/>
        <v>0</v>
      </c>
      <c r="AQ164" s="171">
        <v>1639.6816829999991</v>
      </c>
      <c r="AR164" s="172">
        <v>1639.6816829999991</v>
      </c>
      <c r="AS164" s="172">
        <v>0</v>
      </c>
      <c r="AT164" s="333">
        <f t="shared" si="998"/>
        <v>0</v>
      </c>
      <c r="AU164" s="171">
        <v>30945.266839000004</v>
      </c>
      <c r="AV164" s="172">
        <v>30945.266839000004</v>
      </c>
      <c r="AW164" s="172">
        <v>0</v>
      </c>
      <c r="AX164" s="333">
        <f t="shared" si="999"/>
        <v>0</v>
      </c>
      <c r="AY164" s="336">
        <f t="shared" ref="AY164:BA166" si="1091">IF(COUNT(AE164,AI164,AM164,AQ164,AU164)&lt;5,"",SUM(AE164,AI164,AM164,AQ164,AU164))</f>
        <v>318716.19252199732</v>
      </c>
      <c r="AZ164" s="175">
        <f t="shared" si="1091"/>
        <v>237255.09452199738</v>
      </c>
      <c r="BA164" s="175">
        <f t="shared" si="1091"/>
        <v>77275.637999999904</v>
      </c>
      <c r="BB164" s="333">
        <f t="shared" si="1001"/>
        <v>0.24245908997757137</v>
      </c>
      <c r="BE164" s="423"/>
      <c r="BF164" s="130" t="s">
        <v>25</v>
      </c>
      <c r="BG164" s="337">
        <f t="shared" ref="BG164:BI166" si="1092">IF(COUNT(C164, AE164)&lt;2, "", C164+AE164)</f>
        <v>1181551.4100000216</v>
      </c>
      <c r="BH164" s="338">
        <f t="shared" si="1092"/>
        <v>1016985.4249999999</v>
      </c>
      <c r="BI164" s="338">
        <f t="shared" si="1092"/>
        <v>156390.68199999855</v>
      </c>
      <c r="BJ164" s="333">
        <f t="shared" si="1003"/>
        <v>0.13236045480238198</v>
      </c>
      <c r="BK164" s="337">
        <f t="shared" ref="BK164:BM166" si="1093">IF(COUNT(G164, AI164)&lt;2, "", G164+AI164)</f>
        <v>42502.106999999611</v>
      </c>
      <c r="BL164" s="338">
        <f t="shared" si="1093"/>
        <v>38091.314000000959</v>
      </c>
      <c r="BM164" s="338">
        <f t="shared" si="1093"/>
        <v>3777.0140000000006</v>
      </c>
      <c r="BN164" s="333">
        <f t="shared" si="1005"/>
        <v>8.8866511959043229E-2</v>
      </c>
      <c r="BO164" s="337">
        <f t="shared" ref="BO164:BQ166" si="1094">IF(COUNT(K164, AM164)&lt;2, "", K164+AM164)</f>
        <v>28642.435000000001</v>
      </c>
      <c r="BP164" s="338">
        <f t="shared" si="1094"/>
        <v>28428.018499999998</v>
      </c>
      <c r="BQ164" s="338">
        <f t="shared" si="1094"/>
        <v>484.77499999999998</v>
      </c>
      <c r="BR164" s="333">
        <f t="shared" si="1007"/>
        <v>1.6925062411767711E-2</v>
      </c>
      <c r="BS164" s="337">
        <f t="shared" ref="BS164:BU166" si="1095">IF(COUNT(O164, AQ164)&lt;2, "", O164+AQ164)</f>
        <v>103127.14271925</v>
      </c>
      <c r="BT164" s="338">
        <f t="shared" si="1095"/>
        <v>103127.14271925</v>
      </c>
      <c r="BU164" s="338">
        <f t="shared" si="1095"/>
        <v>0</v>
      </c>
      <c r="BV164" s="333">
        <f t="shared" si="1009"/>
        <v>0</v>
      </c>
      <c r="BW164" s="337">
        <f t="shared" ref="BW164:BY166" si="1096">IF(COUNT(S164, AU164)&lt;2, "", S164+AU164)</f>
        <v>72664.935501</v>
      </c>
      <c r="BX164" s="338">
        <f t="shared" si="1096"/>
        <v>72664.935501</v>
      </c>
      <c r="BY164" s="338">
        <f t="shared" si="1096"/>
        <v>0</v>
      </c>
      <c r="BZ164" s="333">
        <f t="shared" si="1011"/>
        <v>0</v>
      </c>
      <c r="CA164" s="336">
        <f t="shared" ref="CA164:CC166" si="1097">IF(COUNT(BG164,BK164,BO164,BS164,BW164)&lt;5,"",SUM(BG164,BK164,BO164,BS164,BW164))</f>
        <v>1428488.0302202711</v>
      </c>
      <c r="CB164" s="175">
        <f t="shared" si="1097"/>
        <v>1259296.8357202508</v>
      </c>
      <c r="CC164" s="175">
        <f t="shared" si="1097"/>
        <v>160652.47099999854</v>
      </c>
      <c r="CD164" s="333">
        <f t="shared" si="1013"/>
        <v>0.11246329517736744</v>
      </c>
    </row>
    <row r="165" spans="1:82">
      <c r="A165" s="423"/>
      <c r="B165" s="131" t="s">
        <v>26</v>
      </c>
      <c r="C165" s="150">
        <v>1247054.9899999674</v>
      </c>
      <c r="D165" s="151">
        <v>1116724.155999999</v>
      </c>
      <c r="E165" s="151">
        <v>124221.48099999999</v>
      </c>
      <c r="F165" s="318">
        <f t="shared" si="988"/>
        <v>9.9611871165363158E-2</v>
      </c>
      <c r="G165" s="150">
        <v>21568.160000000673</v>
      </c>
      <c r="H165" s="151">
        <v>20653.642000000611</v>
      </c>
      <c r="I165" s="151">
        <v>515.79299999999887</v>
      </c>
      <c r="J165" s="318">
        <f t="shared" si="989"/>
        <v>2.3914557384588336E-2</v>
      </c>
      <c r="K165" s="150">
        <v>24689.324499999999</v>
      </c>
      <c r="L165" s="151">
        <v>24534.342499999999</v>
      </c>
      <c r="M165" s="151">
        <v>277.30849999999998</v>
      </c>
      <c r="N165" s="318">
        <f t="shared" si="990"/>
        <v>1.1231919285600543E-2</v>
      </c>
      <c r="O165" s="150">
        <v>114648.4400955</v>
      </c>
      <c r="P165" s="151">
        <v>114648.4400955</v>
      </c>
      <c r="Q165" s="151">
        <v>0</v>
      </c>
      <c r="R165" s="318">
        <f t="shared" si="991"/>
        <v>0</v>
      </c>
      <c r="S165" s="150">
        <v>40575.630148249998</v>
      </c>
      <c r="T165" s="151">
        <v>40575.630148249998</v>
      </c>
      <c r="U165" s="151">
        <v>0</v>
      </c>
      <c r="V165" s="318">
        <f t="shared" si="992"/>
        <v>0</v>
      </c>
      <c r="W165" s="321">
        <f t="shared" si="1090"/>
        <v>1448536.5447437181</v>
      </c>
      <c r="X165" s="154">
        <f t="shared" si="1090"/>
        <v>1317136.2107437497</v>
      </c>
      <c r="Y165" s="154">
        <f t="shared" si="1090"/>
        <v>125014.58249999999</v>
      </c>
      <c r="Z165" s="318">
        <f t="shared" si="994"/>
        <v>8.6304058364035374E-2</v>
      </c>
      <c r="AC165" s="423"/>
      <c r="AD165" s="131" t="s">
        <v>26</v>
      </c>
      <c r="AE165" s="150">
        <v>241167.68299999749</v>
      </c>
      <c r="AF165" s="151">
        <v>188637.2089999991</v>
      </c>
      <c r="AG165" s="151">
        <v>50042.195000000131</v>
      </c>
      <c r="AH165" s="318">
        <f t="shared" si="995"/>
        <v>0.20749958857464601</v>
      </c>
      <c r="AI165" s="150">
        <v>4194.5630000000192</v>
      </c>
      <c r="AJ165" s="151">
        <v>3943.8680000000168</v>
      </c>
      <c r="AK165" s="151">
        <v>193.00900000000007</v>
      </c>
      <c r="AL165" s="318">
        <f t="shared" si="996"/>
        <v>4.6014090144789618E-2</v>
      </c>
      <c r="AM165" s="150">
        <v>0</v>
      </c>
      <c r="AN165" s="151">
        <v>0</v>
      </c>
      <c r="AO165" s="151">
        <v>0</v>
      </c>
      <c r="AP165" s="318">
        <f t="shared" si="997"/>
        <v>0</v>
      </c>
      <c r="AQ165" s="150">
        <v>1727.1207789999985</v>
      </c>
      <c r="AR165" s="151">
        <v>1727.1207789999985</v>
      </c>
      <c r="AS165" s="151">
        <v>0</v>
      </c>
      <c r="AT165" s="318">
        <f t="shared" si="998"/>
        <v>0</v>
      </c>
      <c r="AU165" s="150">
        <v>31535.174312000025</v>
      </c>
      <c r="AV165" s="151">
        <v>31535.174312000025</v>
      </c>
      <c r="AW165" s="151">
        <v>0</v>
      </c>
      <c r="AX165" s="318">
        <f t="shared" si="999"/>
        <v>0</v>
      </c>
      <c r="AY165" s="321">
        <f t="shared" si="1091"/>
        <v>278624.54109099752</v>
      </c>
      <c r="AZ165" s="154">
        <f t="shared" si="1091"/>
        <v>225843.37209099912</v>
      </c>
      <c r="BA165" s="154">
        <f t="shared" si="1091"/>
        <v>50235.204000000129</v>
      </c>
      <c r="BB165" s="318">
        <f t="shared" si="1001"/>
        <v>0.18029712602951775</v>
      </c>
      <c r="BE165" s="423"/>
      <c r="BF165" s="131" t="s">
        <v>26</v>
      </c>
      <c r="BG165" s="322">
        <f t="shared" si="1092"/>
        <v>1488222.6729999648</v>
      </c>
      <c r="BH165" s="323">
        <f t="shared" si="1092"/>
        <v>1305361.3649999981</v>
      </c>
      <c r="BI165" s="323">
        <f t="shared" si="1092"/>
        <v>174263.67600000012</v>
      </c>
      <c r="BJ165" s="318">
        <f t="shared" si="1003"/>
        <v>0.11709516268067517</v>
      </c>
      <c r="BK165" s="322">
        <f t="shared" si="1093"/>
        <v>25762.723000000693</v>
      </c>
      <c r="BL165" s="323">
        <f t="shared" si="1093"/>
        <v>24597.510000000628</v>
      </c>
      <c r="BM165" s="323">
        <f t="shared" si="1093"/>
        <v>708.801999999999</v>
      </c>
      <c r="BN165" s="318">
        <f t="shared" si="1005"/>
        <v>2.751269731852413E-2</v>
      </c>
      <c r="BO165" s="322">
        <f t="shared" si="1094"/>
        <v>24689.324499999999</v>
      </c>
      <c r="BP165" s="323">
        <f t="shared" si="1094"/>
        <v>24534.342499999999</v>
      </c>
      <c r="BQ165" s="323">
        <f t="shared" si="1094"/>
        <v>277.30849999999998</v>
      </c>
      <c r="BR165" s="318">
        <f t="shared" si="1007"/>
        <v>1.1231919285600543E-2</v>
      </c>
      <c r="BS165" s="322">
        <f t="shared" si="1095"/>
        <v>116375.56087450001</v>
      </c>
      <c r="BT165" s="323">
        <f t="shared" si="1095"/>
        <v>116375.56087450001</v>
      </c>
      <c r="BU165" s="323">
        <f t="shared" si="1095"/>
        <v>0</v>
      </c>
      <c r="BV165" s="318">
        <f t="shared" si="1009"/>
        <v>0</v>
      </c>
      <c r="BW165" s="322">
        <f t="shared" si="1096"/>
        <v>72110.804460250016</v>
      </c>
      <c r="BX165" s="323">
        <f t="shared" si="1096"/>
        <v>72110.804460250016</v>
      </c>
      <c r="BY165" s="323">
        <f t="shared" si="1096"/>
        <v>0</v>
      </c>
      <c r="BZ165" s="318">
        <f t="shared" si="1011"/>
        <v>0</v>
      </c>
      <c r="CA165" s="321">
        <f t="shared" si="1097"/>
        <v>1727161.0858347157</v>
      </c>
      <c r="CB165" s="154">
        <f t="shared" si="1097"/>
        <v>1542979.582834749</v>
      </c>
      <c r="CC165" s="154">
        <f t="shared" si="1097"/>
        <v>175249.78650000013</v>
      </c>
      <c r="CD165" s="318">
        <f t="shared" si="1013"/>
        <v>0.10146696097851467</v>
      </c>
    </row>
    <row r="166" spans="1:82">
      <c r="A166" s="423"/>
      <c r="B166" s="132" t="s">
        <v>27</v>
      </c>
      <c r="C166" s="157">
        <v>1812597.8099999733</v>
      </c>
      <c r="D166" s="158">
        <v>1523822.6939999962</v>
      </c>
      <c r="E166" s="158">
        <v>275264.33799999586</v>
      </c>
      <c r="F166" s="324">
        <f t="shared" si="988"/>
        <v>0.15186178449592186</v>
      </c>
      <c r="G166" s="157">
        <v>11712.148000000758</v>
      </c>
      <c r="H166" s="158">
        <v>10045.119000000783</v>
      </c>
      <c r="I166" s="158">
        <v>1567.5909999999872</v>
      </c>
      <c r="J166" s="324">
        <f t="shared" si="989"/>
        <v>0.13384316864847384</v>
      </c>
      <c r="K166" s="157">
        <v>28851.5</v>
      </c>
      <c r="L166" s="158">
        <v>28352.603999999999</v>
      </c>
      <c r="M166" s="158">
        <v>1047.2565</v>
      </c>
      <c r="N166" s="324">
        <f t="shared" si="990"/>
        <v>3.6298164740134829E-2</v>
      </c>
      <c r="O166" s="157">
        <v>121856.203395</v>
      </c>
      <c r="P166" s="158">
        <v>121856.203395</v>
      </c>
      <c r="Q166" s="158">
        <v>0</v>
      </c>
      <c r="R166" s="324">
        <f t="shared" si="991"/>
        <v>0</v>
      </c>
      <c r="S166" s="157">
        <v>36563.182996749929</v>
      </c>
      <c r="T166" s="158">
        <v>36563.182996749929</v>
      </c>
      <c r="U166" s="158">
        <v>0</v>
      </c>
      <c r="V166" s="324">
        <f t="shared" si="992"/>
        <v>0</v>
      </c>
      <c r="W166" s="327">
        <f t="shared" si="1090"/>
        <v>2011580.8443917239</v>
      </c>
      <c r="X166" s="161">
        <f t="shared" si="1090"/>
        <v>1720639.8033917469</v>
      </c>
      <c r="Y166" s="161">
        <f t="shared" si="1090"/>
        <v>277879.18549999589</v>
      </c>
      <c r="Z166" s="324">
        <f t="shared" si="994"/>
        <v>0.13813970553295013</v>
      </c>
      <c r="AC166" s="423"/>
      <c r="AD166" s="132" t="s">
        <v>27</v>
      </c>
      <c r="AE166" s="157">
        <v>420857.90000000049</v>
      </c>
      <c r="AF166" s="158">
        <v>297780.13599999691</v>
      </c>
      <c r="AG166" s="158">
        <v>117710.69099999961</v>
      </c>
      <c r="AH166" s="324">
        <f t="shared" si="995"/>
        <v>0.27969224529229336</v>
      </c>
      <c r="AI166" s="157">
        <v>1642.2699999999988</v>
      </c>
      <c r="AJ166" s="158">
        <v>1320.9899999999959</v>
      </c>
      <c r="AK166" s="158">
        <v>298.76799999999969</v>
      </c>
      <c r="AL166" s="324">
        <f t="shared" si="996"/>
        <v>0.18192380059308147</v>
      </c>
      <c r="AM166" s="157">
        <v>0</v>
      </c>
      <c r="AN166" s="158">
        <v>0</v>
      </c>
      <c r="AO166" s="158">
        <v>0</v>
      </c>
      <c r="AP166" s="324">
        <f t="shared" si="997"/>
        <v>0</v>
      </c>
      <c r="AQ166" s="157">
        <v>1926.8078720000017</v>
      </c>
      <c r="AR166" s="158">
        <v>1926.8078720000017</v>
      </c>
      <c r="AS166" s="158">
        <v>0</v>
      </c>
      <c r="AT166" s="324">
        <f t="shared" si="998"/>
        <v>0</v>
      </c>
      <c r="AU166" s="157">
        <v>30230.505784000037</v>
      </c>
      <c r="AV166" s="158">
        <v>30230.505784000037</v>
      </c>
      <c r="AW166" s="158">
        <v>0</v>
      </c>
      <c r="AX166" s="324">
        <f t="shared" si="999"/>
        <v>0</v>
      </c>
      <c r="AY166" s="327">
        <f t="shared" si="1091"/>
        <v>454657.48365600052</v>
      </c>
      <c r="AZ166" s="161">
        <f t="shared" si="1091"/>
        <v>331258.43965599692</v>
      </c>
      <c r="BA166" s="161">
        <f t="shared" si="1091"/>
        <v>118009.45899999961</v>
      </c>
      <c r="BB166" s="324">
        <f t="shared" si="1001"/>
        <v>0.25955683837217342</v>
      </c>
      <c r="BE166" s="423"/>
      <c r="BF166" s="132" t="s">
        <v>27</v>
      </c>
      <c r="BG166" s="328">
        <f t="shared" si="1092"/>
        <v>2233455.7099999739</v>
      </c>
      <c r="BH166" s="329">
        <f t="shared" si="1092"/>
        <v>1821602.8299999931</v>
      </c>
      <c r="BI166" s="329">
        <f t="shared" si="1092"/>
        <v>392975.02899999544</v>
      </c>
      <c r="BJ166" s="324">
        <f t="shared" si="1003"/>
        <v>0.17594932697366988</v>
      </c>
      <c r="BK166" s="328">
        <f t="shared" si="1093"/>
        <v>13354.418000000756</v>
      </c>
      <c r="BL166" s="329">
        <f t="shared" si="1093"/>
        <v>11366.109000000779</v>
      </c>
      <c r="BM166" s="329">
        <f t="shared" si="1093"/>
        <v>1866.3589999999867</v>
      </c>
      <c r="BN166" s="324">
        <f t="shared" si="1005"/>
        <v>0.13975592197277942</v>
      </c>
      <c r="BO166" s="328">
        <f t="shared" si="1094"/>
        <v>28851.5</v>
      </c>
      <c r="BP166" s="329">
        <f t="shared" si="1094"/>
        <v>28352.603999999999</v>
      </c>
      <c r="BQ166" s="329">
        <f t="shared" si="1094"/>
        <v>1047.2565</v>
      </c>
      <c r="BR166" s="324">
        <f t="shared" si="1007"/>
        <v>3.6298164740134829E-2</v>
      </c>
      <c r="BS166" s="328">
        <f t="shared" si="1095"/>
        <v>123783.01126700001</v>
      </c>
      <c r="BT166" s="329">
        <f t="shared" si="1095"/>
        <v>123783.01126700001</v>
      </c>
      <c r="BU166" s="329">
        <f t="shared" si="1095"/>
        <v>0</v>
      </c>
      <c r="BV166" s="324">
        <f t="shared" si="1009"/>
        <v>0</v>
      </c>
      <c r="BW166" s="328">
        <f t="shared" si="1096"/>
        <v>66793.688780749973</v>
      </c>
      <c r="BX166" s="329">
        <f t="shared" si="1096"/>
        <v>66793.688780749973</v>
      </c>
      <c r="BY166" s="329">
        <f t="shared" si="1096"/>
        <v>0</v>
      </c>
      <c r="BZ166" s="324">
        <f t="shared" si="1011"/>
        <v>0</v>
      </c>
      <c r="CA166" s="327">
        <f t="shared" si="1097"/>
        <v>2466238.3280477244</v>
      </c>
      <c r="CB166" s="161">
        <f t="shared" si="1097"/>
        <v>2051898.243047744</v>
      </c>
      <c r="CC166" s="161">
        <f t="shared" si="1097"/>
        <v>395888.64449999545</v>
      </c>
      <c r="CD166" s="324">
        <f t="shared" si="1013"/>
        <v>0.16052327141204603</v>
      </c>
    </row>
    <row r="167" spans="1:82">
      <c r="A167" s="423"/>
      <c r="B167" s="133" t="s">
        <v>28</v>
      </c>
      <c r="C167" s="330">
        <f t="shared" ref="C167:E167" si="1098">IF(COUNT(C164:C166)=0,"",SUM(C164:C166))</f>
        <v>3962290.5129999649</v>
      </c>
      <c r="D167" s="168">
        <f t="shared" si="1098"/>
        <v>3459200.6909999978</v>
      </c>
      <c r="E167" s="168">
        <f t="shared" si="1098"/>
        <v>479382.28899999446</v>
      </c>
      <c r="F167" s="331">
        <f t="shared" si="988"/>
        <v>0.12098615369750873</v>
      </c>
      <c r="G167" s="330">
        <f t="shared" ref="G167:I167" si="1099">IF(COUNT(G164:G166)=0,"",SUM(G164:G166))</f>
        <v>68564.868000001094</v>
      </c>
      <c r="H167" s="168">
        <f t="shared" si="1099"/>
        <v>62451.513000002335</v>
      </c>
      <c r="I167" s="168">
        <f t="shared" si="1099"/>
        <v>5078.9719999999907</v>
      </c>
      <c r="J167" s="331">
        <f t="shared" si="989"/>
        <v>7.4075428833318982E-2</v>
      </c>
      <c r="K167" s="330">
        <f t="shared" ref="K167:M167" si="1100">IF(COUNT(K164:K166)=0,"",SUM(K164:K166))</f>
        <v>82183.2595</v>
      </c>
      <c r="L167" s="168">
        <f t="shared" si="1100"/>
        <v>81314.964999999997</v>
      </c>
      <c r="M167" s="168">
        <f t="shared" si="1100"/>
        <v>1809.34</v>
      </c>
      <c r="N167" s="331">
        <f t="shared" si="990"/>
        <v>2.2015919190939367E-2</v>
      </c>
      <c r="O167" s="330">
        <f t="shared" ref="O167:P167" si="1101">IF(COUNT(O164:O166)=0,"",SUM(O164:O166))</f>
        <v>337992.10452674999</v>
      </c>
      <c r="P167" s="168">
        <f t="shared" si="1101"/>
        <v>337992.10452674999</v>
      </c>
      <c r="Q167" s="168">
        <f t="shared" ref="Q167" si="1102">IF(COUNT(Q164:Q166)=0,"",SUM(Q164:Q166))</f>
        <v>0</v>
      </c>
      <c r="R167" s="331">
        <f t="shared" si="991"/>
        <v>0</v>
      </c>
      <c r="S167" s="330">
        <f t="shared" ref="S167:T167" si="1103">IF(COUNT(S164:S166)=0,"",SUM(S164:S166))</f>
        <v>118858.48180699992</v>
      </c>
      <c r="T167" s="168">
        <f t="shared" si="1103"/>
        <v>118858.48180699992</v>
      </c>
      <c r="U167" s="168">
        <f t="shared" ref="U167" si="1104">IF(COUNT(U164:U166)=0,"",SUM(U164:U166))</f>
        <v>0</v>
      </c>
      <c r="V167" s="331">
        <f t="shared" si="992"/>
        <v>0</v>
      </c>
      <c r="W167" s="332">
        <f t="shared" ref="W167:Y167" si="1105">IF(COUNT(W164:W166)=0,"",SUM(W164:W166))</f>
        <v>4569889.226833716</v>
      </c>
      <c r="X167" s="167">
        <f t="shared" si="1105"/>
        <v>4059817.7553337505</v>
      </c>
      <c r="Y167" s="167">
        <f t="shared" si="1105"/>
        <v>486270.60099999449</v>
      </c>
      <c r="Z167" s="331">
        <f t="shared" si="994"/>
        <v>0.10640752474801472</v>
      </c>
      <c r="AC167" s="423"/>
      <c r="AD167" s="133" t="s">
        <v>28</v>
      </c>
      <c r="AE167" s="330">
        <f t="shared" ref="AE167:AG167" si="1106">IF(COUNT(AE164:AE166)=0,"",SUM(AE164:AE166))</f>
        <v>940939.27999999537</v>
      </c>
      <c r="AF167" s="168">
        <f t="shared" si="1106"/>
        <v>684748.92899999337</v>
      </c>
      <c r="AG167" s="168">
        <f t="shared" si="1106"/>
        <v>244247.09799999965</v>
      </c>
      <c r="AH167" s="331">
        <f t="shared" si="995"/>
        <v>0.2595779591643797</v>
      </c>
      <c r="AI167" s="330">
        <f t="shared" ref="AI167:AK167" si="1107">IF(COUNT(AI164:AI166)=0,"",SUM(AI164:AI166))</f>
        <v>13054.37999999997</v>
      </c>
      <c r="AJ167" s="168">
        <f t="shared" si="1107"/>
        <v>11603.420000000036</v>
      </c>
      <c r="AK167" s="168">
        <f t="shared" si="1107"/>
        <v>1273.2029999999959</v>
      </c>
      <c r="AL167" s="331">
        <f t="shared" si="996"/>
        <v>9.7530713829381305E-2</v>
      </c>
      <c r="AM167" s="330">
        <f t="shared" ref="AM167:AO167" si="1108">IF(COUNT(AM164:AM166)=0,"",SUM(AM164:AM166))</f>
        <v>0</v>
      </c>
      <c r="AN167" s="168">
        <f t="shared" si="1108"/>
        <v>0</v>
      </c>
      <c r="AO167" s="168">
        <f t="shared" si="1108"/>
        <v>0</v>
      </c>
      <c r="AP167" s="331">
        <f t="shared" si="997"/>
        <v>0</v>
      </c>
      <c r="AQ167" s="330">
        <f t="shared" ref="AQ167:AS167" si="1109">IF(COUNT(AQ164:AQ166)=0,"",SUM(AQ164:AQ166))</f>
        <v>5293.6103339999991</v>
      </c>
      <c r="AR167" s="168">
        <f t="shared" si="1109"/>
        <v>5293.6103339999991</v>
      </c>
      <c r="AS167" s="168">
        <f t="shared" si="1109"/>
        <v>0</v>
      </c>
      <c r="AT167" s="331">
        <f t="shared" si="998"/>
        <v>0</v>
      </c>
      <c r="AU167" s="330">
        <f t="shared" ref="AU167:AW167" si="1110">IF(COUNT(AU164:AU166)=0,"",SUM(AU164:AU166))</f>
        <v>92710.946935000073</v>
      </c>
      <c r="AV167" s="168">
        <f t="shared" si="1110"/>
        <v>92710.946935000073</v>
      </c>
      <c r="AW167" s="168">
        <f t="shared" si="1110"/>
        <v>0</v>
      </c>
      <c r="AX167" s="331">
        <f t="shared" si="999"/>
        <v>0</v>
      </c>
      <c r="AY167" s="332">
        <f t="shared" ref="AY167:BA167" si="1111">IF(COUNT(AY164:AY166)=0,"",SUM(AY164:AY166))</f>
        <v>1051998.2172689955</v>
      </c>
      <c r="AZ167" s="167">
        <f t="shared" si="1111"/>
        <v>794356.90626899339</v>
      </c>
      <c r="BA167" s="167">
        <f t="shared" si="1111"/>
        <v>245520.30099999963</v>
      </c>
      <c r="BB167" s="331">
        <f t="shared" si="1001"/>
        <v>0.23338471203627542</v>
      </c>
      <c r="BE167" s="423"/>
      <c r="BF167" s="133" t="s">
        <v>28</v>
      </c>
      <c r="BG167" s="330">
        <f t="shared" ref="BG167:BI167" si="1112">IF(COUNT(BG164:BG166)=0,"",SUM(BG164:BG166))</f>
        <v>4903229.7929999605</v>
      </c>
      <c r="BH167" s="168">
        <f t="shared" si="1112"/>
        <v>4143949.6199999913</v>
      </c>
      <c r="BI167" s="168">
        <f t="shared" si="1112"/>
        <v>723629.38699999405</v>
      </c>
      <c r="BJ167" s="331">
        <f t="shared" si="1003"/>
        <v>0.14758218919967309</v>
      </c>
      <c r="BK167" s="330">
        <f t="shared" ref="BK167:BM167" si="1113">IF(COUNT(BK164:BK166)=0,"",SUM(BK164:BK166))</f>
        <v>81619.248000001069</v>
      </c>
      <c r="BL167" s="168">
        <f t="shared" si="1113"/>
        <v>74054.933000002362</v>
      </c>
      <c r="BM167" s="168">
        <f t="shared" si="1113"/>
        <v>6352.1749999999865</v>
      </c>
      <c r="BN167" s="331">
        <f t="shared" si="1005"/>
        <v>7.7826923864820499E-2</v>
      </c>
      <c r="BO167" s="330">
        <f t="shared" ref="BO167:BQ167" si="1114">IF(COUNT(BO164:BO166)=0,"",SUM(BO164:BO166))</f>
        <v>82183.2595</v>
      </c>
      <c r="BP167" s="168">
        <f t="shared" si="1114"/>
        <v>81314.964999999997</v>
      </c>
      <c r="BQ167" s="168">
        <f t="shared" si="1114"/>
        <v>1809.34</v>
      </c>
      <c r="BR167" s="331">
        <f t="shared" si="1007"/>
        <v>2.2015919190939367E-2</v>
      </c>
      <c r="BS167" s="330">
        <f t="shared" ref="BS167:BU167" si="1115">IF(COUNT(BS164:BS166)=0,"",SUM(BS164:BS166))</f>
        <v>343285.71486075001</v>
      </c>
      <c r="BT167" s="168">
        <f t="shared" si="1115"/>
        <v>343285.71486075001</v>
      </c>
      <c r="BU167" s="168">
        <f t="shared" si="1115"/>
        <v>0</v>
      </c>
      <c r="BV167" s="331">
        <f t="shared" si="1009"/>
        <v>0</v>
      </c>
      <c r="BW167" s="330">
        <f t="shared" ref="BW167:BY167" si="1116">IF(COUNT(BW164:BW166)=0,"",SUM(BW164:BW166))</f>
        <v>211569.42874199999</v>
      </c>
      <c r="BX167" s="168">
        <f t="shared" si="1116"/>
        <v>211569.42874199999</v>
      </c>
      <c r="BY167" s="168">
        <f t="shared" si="1116"/>
        <v>0</v>
      </c>
      <c r="BZ167" s="331">
        <f t="shared" si="1011"/>
        <v>0</v>
      </c>
      <c r="CA167" s="332">
        <f t="shared" ref="CA167:CC167" si="1117">IF(COUNT(CA164:CA166)=0,"",SUM(CA164:CA166))</f>
        <v>5621887.444102711</v>
      </c>
      <c r="CB167" s="167">
        <f t="shared" si="1117"/>
        <v>4854174.6616027439</v>
      </c>
      <c r="CC167" s="167">
        <f t="shared" si="1117"/>
        <v>731790.90199999418</v>
      </c>
      <c r="CD167" s="331">
        <f t="shared" si="1013"/>
        <v>0.13016818804646002</v>
      </c>
    </row>
    <row r="168" spans="1:82" ht="14.5" thickBot="1">
      <c r="A168" s="424"/>
      <c r="B168" s="134" t="s">
        <v>55</v>
      </c>
      <c r="C168" s="339">
        <f t="shared" ref="C168:E168" si="1118">SUM(C167,C163,C159,C155)</f>
        <v>12607629.732000142</v>
      </c>
      <c r="D168" s="181">
        <f t="shared" si="1118"/>
        <v>11421965.018000102</v>
      </c>
      <c r="E168" s="181">
        <f t="shared" si="1118"/>
        <v>1124083.9779999908</v>
      </c>
      <c r="F168" s="340">
        <f t="shared" si="988"/>
        <v>8.9159025280294305E-2</v>
      </c>
      <c r="G168" s="339">
        <f t="shared" ref="G168:I168" si="1119">SUM(G167,G163,G159,G155)</f>
        <v>414548.54799999349</v>
      </c>
      <c r="H168" s="181">
        <f t="shared" si="1119"/>
        <v>372908.90099999588</v>
      </c>
      <c r="I168" s="181">
        <f t="shared" si="1119"/>
        <v>39197.582999999999</v>
      </c>
      <c r="J168" s="340">
        <f t="shared" si="989"/>
        <v>9.4554867431354786E-2</v>
      </c>
      <c r="K168" s="339">
        <f t="shared" ref="K168:M168" si="1120">SUM(K167,K163,K159,K155)</f>
        <v>306246.56150000001</v>
      </c>
      <c r="L168" s="181">
        <f t="shared" si="1120"/>
        <v>297820.587</v>
      </c>
      <c r="M168" s="181">
        <f t="shared" si="1120"/>
        <v>11188.2785</v>
      </c>
      <c r="N168" s="340">
        <f t="shared" si="990"/>
        <v>3.6533564475629221E-2</v>
      </c>
      <c r="O168" s="339">
        <f t="shared" ref="O168:Q168" si="1121">SUM(O167,O163,O159,O155)</f>
        <v>933058.90695249848</v>
      </c>
      <c r="P168" s="181">
        <f t="shared" si="1121"/>
        <v>933058.90695249848</v>
      </c>
      <c r="Q168" s="181">
        <f t="shared" si="1121"/>
        <v>0</v>
      </c>
      <c r="R168" s="340">
        <f t="shared" si="991"/>
        <v>0</v>
      </c>
      <c r="S168" s="339">
        <f t="shared" ref="S168:U168" si="1122">SUM(S167,S163,S159,S155)</f>
        <v>451782.53950704978</v>
      </c>
      <c r="T168" s="181">
        <f t="shared" si="1122"/>
        <v>451782.53950704978</v>
      </c>
      <c r="U168" s="181">
        <f t="shared" si="1122"/>
        <v>0</v>
      </c>
      <c r="V168" s="340">
        <f t="shared" si="992"/>
        <v>0</v>
      </c>
      <c r="W168" s="339">
        <f t="shared" ref="W168:Y168" si="1123">SUM(W167,W163,W159,W155)</f>
        <v>14713266.287959684</v>
      </c>
      <c r="X168" s="181">
        <f t="shared" si="1123"/>
        <v>13477535.952459645</v>
      </c>
      <c r="Y168" s="181">
        <f t="shared" si="1123"/>
        <v>1174469.8394999909</v>
      </c>
      <c r="Z168" s="340">
        <f t="shared" si="994"/>
        <v>7.9823868916251151E-2</v>
      </c>
      <c r="AC168" s="424"/>
      <c r="AD168" s="134" t="s">
        <v>55</v>
      </c>
      <c r="AE168" s="339">
        <f t="shared" ref="AE168:AG168" si="1124">SUM(AE167,AE163,AE159,AE155)</f>
        <v>2903588.8449999713</v>
      </c>
      <c r="AF168" s="181">
        <f t="shared" si="1124"/>
        <v>2335341.6969999848</v>
      </c>
      <c r="AG168" s="181">
        <f t="shared" si="1124"/>
        <v>539343.52099999832</v>
      </c>
      <c r="AH168" s="340">
        <f t="shared" si="995"/>
        <v>0.18575065196601678</v>
      </c>
      <c r="AI168" s="339">
        <f t="shared" ref="AI168:AK168" si="1125">SUM(AI167,AI163,AI159,AI155)</f>
        <v>132199.21300000043</v>
      </c>
      <c r="AJ168" s="181">
        <f t="shared" si="1125"/>
        <v>120934.7790000004</v>
      </c>
      <c r="AK168" s="181">
        <f t="shared" si="1125"/>
        <v>10384.230999999987</v>
      </c>
      <c r="AL168" s="340">
        <f t="shared" si="996"/>
        <v>7.8549870035912794E-2</v>
      </c>
      <c r="AM168" s="339">
        <f t="shared" ref="AM168:AO168" si="1126">SUM(AM167,AM163,AM159,AM155)</f>
        <v>0</v>
      </c>
      <c r="AN168" s="181">
        <f t="shared" si="1126"/>
        <v>0</v>
      </c>
      <c r="AO168" s="181">
        <f t="shared" si="1126"/>
        <v>0</v>
      </c>
      <c r="AP168" s="340">
        <f t="shared" si="997"/>
        <v>0</v>
      </c>
      <c r="AQ168" s="339">
        <f t="shared" ref="AQ168:AS168" si="1127">SUM(AQ167,AQ163,AQ159,AQ155)</f>
        <v>15110.664342999997</v>
      </c>
      <c r="AR168" s="181">
        <f t="shared" si="1127"/>
        <v>15110.664342999997</v>
      </c>
      <c r="AS168" s="181">
        <f t="shared" si="1127"/>
        <v>0</v>
      </c>
      <c r="AT168" s="340">
        <f t="shared" si="998"/>
        <v>0</v>
      </c>
      <c r="AU168" s="339">
        <f t="shared" ref="AU168:AW168" si="1128">SUM(AU167,AU163,AU159,AU155)</f>
        <v>359669.41373100015</v>
      </c>
      <c r="AV168" s="181">
        <f t="shared" si="1128"/>
        <v>359669.41373100015</v>
      </c>
      <c r="AW168" s="181">
        <f t="shared" si="1128"/>
        <v>0</v>
      </c>
      <c r="AX168" s="340">
        <f t="shared" si="999"/>
        <v>0</v>
      </c>
      <c r="AY168" s="339">
        <f t="shared" ref="AY168:BA168" si="1129">SUM(AY167,AY163,AY159,AY155)</f>
        <v>3410568.1360739721</v>
      </c>
      <c r="AZ168" s="181">
        <f t="shared" si="1129"/>
        <v>2831056.5540739852</v>
      </c>
      <c r="BA168" s="181">
        <f t="shared" si="1129"/>
        <v>549727.75199999835</v>
      </c>
      <c r="BB168" s="340">
        <f t="shared" si="1001"/>
        <v>0.16118362984321133</v>
      </c>
      <c r="BE168" s="424"/>
      <c r="BF168" s="134" t="s">
        <v>55</v>
      </c>
      <c r="BG168" s="339">
        <f t="shared" ref="BG168:BI168" si="1130">SUM(BG167,BG163,BG159,BG155)</f>
        <v>15511218.577000111</v>
      </c>
      <c r="BH168" s="181">
        <f t="shared" si="1130"/>
        <v>13757306.715000087</v>
      </c>
      <c r="BI168" s="181">
        <f t="shared" si="1130"/>
        <v>1663427.4989999891</v>
      </c>
      <c r="BJ168" s="340">
        <f t="shared" si="1003"/>
        <v>0.10724028487784343</v>
      </c>
      <c r="BK168" s="339">
        <f t="shared" ref="BK168:BM168" si="1131">SUM(BK167,BK163,BK159,BK155)</f>
        <v>546747.76099999389</v>
      </c>
      <c r="BL168" s="181">
        <f t="shared" si="1131"/>
        <v>493843.67999999627</v>
      </c>
      <c r="BM168" s="181">
        <f t="shared" si="1131"/>
        <v>49581.813999999991</v>
      </c>
      <c r="BN168" s="340">
        <f t="shared" si="1005"/>
        <v>9.0684987734226036E-2</v>
      </c>
      <c r="BO168" s="339">
        <f t="shared" ref="BO168:BQ168" si="1132">SUM(BO167,BO163,BO159,BO155)</f>
        <v>306246.56150000001</v>
      </c>
      <c r="BP168" s="181">
        <f t="shared" si="1132"/>
        <v>297820.587</v>
      </c>
      <c r="BQ168" s="181">
        <f t="shared" si="1132"/>
        <v>11188.2785</v>
      </c>
      <c r="BR168" s="340">
        <f t="shared" si="1007"/>
        <v>3.6533564475629221E-2</v>
      </c>
      <c r="BS168" s="339">
        <f t="shared" ref="BS168:BU168" si="1133">SUM(BS167,BS163,BS159,BS155)</f>
        <v>948169.57129549864</v>
      </c>
      <c r="BT168" s="181">
        <f t="shared" si="1133"/>
        <v>948169.57129549864</v>
      </c>
      <c r="BU168" s="181">
        <f t="shared" si="1133"/>
        <v>0</v>
      </c>
      <c r="BV168" s="340">
        <f t="shared" si="1009"/>
        <v>0</v>
      </c>
      <c r="BW168" s="339">
        <f t="shared" ref="BW168:BY168" si="1134">SUM(BW167,BW163,BW159,BW155)</f>
        <v>811451.95323804987</v>
      </c>
      <c r="BX168" s="181">
        <f t="shared" si="1134"/>
        <v>811451.95323804987</v>
      </c>
      <c r="BY168" s="181">
        <f t="shared" si="1134"/>
        <v>0</v>
      </c>
      <c r="BZ168" s="340">
        <f t="shared" si="1011"/>
        <v>0</v>
      </c>
      <c r="CA168" s="339">
        <f t="shared" ref="CA168:CC168" si="1135">SUM(CA167,CA163,CA159,CA155)</f>
        <v>18123834.424033657</v>
      </c>
      <c r="CB168" s="181">
        <f t="shared" si="1135"/>
        <v>16308592.50653363</v>
      </c>
      <c r="CC168" s="181">
        <f t="shared" si="1135"/>
        <v>1724197.5914999894</v>
      </c>
      <c r="CD168" s="340">
        <f t="shared" si="1013"/>
        <v>9.5134260839062026E-2</v>
      </c>
    </row>
    <row r="169" spans="1:82">
      <c r="A169" t="s">
        <v>439</v>
      </c>
    </row>
    <row r="170" spans="1:82" ht="14.5" thickBot="1"/>
    <row r="171" spans="1:82" ht="19" thickBot="1">
      <c r="A171" s="436" t="s">
        <v>393</v>
      </c>
      <c r="B171" s="437"/>
      <c r="C171" s="433" t="s">
        <v>0</v>
      </c>
      <c r="D171" s="434"/>
      <c r="E171" s="434"/>
      <c r="F171" s="435"/>
      <c r="G171" s="433" t="s">
        <v>9</v>
      </c>
      <c r="H171" s="434"/>
      <c r="I171" s="434"/>
      <c r="J171" s="435"/>
      <c r="K171" s="433" t="s">
        <v>394</v>
      </c>
      <c r="L171" s="434"/>
      <c r="M171" s="434"/>
      <c r="N171" s="435"/>
      <c r="O171" s="433" t="s">
        <v>376</v>
      </c>
      <c r="P171" s="434"/>
      <c r="Q171" s="434"/>
      <c r="R171" s="435"/>
      <c r="S171" s="433" t="s">
        <v>378</v>
      </c>
      <c r="T171" s="434"/>
      <c r="U171" s="434"/>
      <c r="V171" s="435"/>
      <c r="W171" s="433" t="s">
        <v>377</v>
      </c>
      <c r="X171" s="434"/>
      <c r="Y171" s="434"/>
      <c r="Z171" s="435"/>
      <c r="AC171" s="436" t="s">
        <v>395</v>
      </c>
      <c r="AD171" s="437"/>
      <c r="AE171" s="433" t="s">
        <v>0</v>
      </c>
      <c r="AF171" s="434"/>
      <c r="AG171" s="434"/>
      <c r="AH171" s="435"/>
      <c r="AI171" s="433" t="s">
        <v>9</v>
      </c>
      <c r="AJ171" s="434"/>
      <c r="AK171" s="434"/>
      <c r="AL171" s="435"/>
      <c r="AM171" s="433" t="s">
        <v>394</v>
      </c>
      <c r="AN171" s="434"/>
      <c r="AO171" s="434"/>
      <c r="AP171" s="435"/>
      <c r="AQ171" s="433" t="s">
        <v>376</v>
      </c>
      <c r="AR171" s="434"/>
      <c r="AS171" s="434"/>
      <c r="AT171" s="435"/>
      <c r="AU171" s="433" t="s">
        <v>378</v>
      </c>
      <c r="AV171" s="434"/>
      <c r="AW171" s="434"/>
      <c r="AX171" s="435"/>
      <c r="AY171" s="433" t="s">
        <v>377</v>
      </c>
      <c r="AZ171" s="434"/>
      <c r="BA171" s="434"/>
      <c r="BB171" s="435"/>
      <c r="BE171" s="436" t="s">
        <v>396</v>
      </c>
      <c r="BF171" s="437"/>
      <c r="BG171" s="433" t="s">
        <v>0</v>
      </c>
      <c r="BH171" s="434"/>
      <c r="BI171" s="434"/>
      <c r="BJ171" s="435"/>
      <c r="BK171" s="433" t="s">
        <v>9</v>
      </c>
      <c r="BL171" s="434"/>
      <c r="BM171" s="434"/>
      <c r="BN171" s="435"/>
      <c r="BO171" s="433" t="s">
        <v>394</v>
      </c>
      <c r="BP171" s="434"/>
      <c r="BQ171" s="434"/>
      <c r="BR171" s="435"/>
      <c r="BS171" s="433" t="s">
        <v>376</v>
      </c>
      <c r="BT171" s="434"/>
      <c r="BU171" s="434"/>
      <c r="BV171" s="435"/>
      <c r="BW171" s="433" t="s">
        <v>378</v>
      </c>
      <c r="BX171" s="434"/>
      <c r="BY171" s="434"/>
      <c r="BZ171" s="435"/>
      <c r="CA171" s="433" t="s">
        <v>377</v>
      </c>
      <c r="CB171" s="434"/>
      <c r="CC171" s="434"/>
      <c r="CD171" s="435"/>
    </row>
    <row r="172" spans="1:82" ht="74.5" thickBot="1">
      <c r="A172" s="438"/>
      <c r="B172" s="439"/>
      <c r="C172" s="309" t="s">
        <v>52</v>
      </c>
      <c r="D172" s="310" t="s">
        <v>53</v>
      </c>
      <c r="E172" s="310" t="s">
        <v>51</v>
      </c>
      <c r="F172" s="311" t="s">
        <v>51</v>
      </c>
      <c r="G172" s="309" t="s">
        <v>52</v>
      </c>
      <c r="H172" s="310" t="s">
        <v>53</v>
      </c>
      <c r="I172" s="310" t="s">
        <v>51</v>
      </c>
      <c r="J172" s="311" t="s">
        <v>51</v>
      </c>
      <c r="K172" s="309" t="s">
        <v>52</v>
      </c>
      <c r="L172" s="310" t="s">
        <v>53</v>
      </c>
      <c r="M172" s="310" t="s">
        <v>51</v>
      </c>
      <c r="N172" s="311" t="s">
        <v>51</v>
      </c>
      <c r="O172" s="309" t="s">
        <v>52</v>
      </c>
      <c r="P172" s="310" t="s">
        <v>53</v>
      </c>
      <c r="Q172" s="310" t="s">
        <v>51</v>
      </c>
      <c r="R172" s="311" t="s">
        <v>51</v>
      </c>
      <c r="S172" s="309" t="s">
        <v>52</v>
      </c>
      <c r="T172" s="310" t="s">
        <v>53</v>
      </c>
      <c r="U172" s="310" t="s">
        <v>51</v>
      </c>
      <c r="V172" s="311" t="s">
        <v>51</v>
      </c>
      <c r="W172" s="309" t="s">
        <v>52</v>
      </c>
      <c r="X172" s="310" t="s">
        <v>53</v>
      </c>
      <c r="Y172" s="310" t="s">
        <v>51</v>
      </c>
      <c r="Z172" s="311" t="s">
        <v>51</v>
      </c>
      <c r="AC172" s="438"/>
      <c r="AD172" s="439"/>
      <c r="AE172" s="309" t="s">
        <v>52</v>
      </c>
      <c r="AF172" s="310" t="s">
        <v>53</v>
      </c>
      <c r="AG172" s="310" t="s">
        <v>51</v>
      </c>
      <c r="AH172" s="311" t="s">
        <v>51</v>
      </c>
      <c r="AI172" s="309" t="s">
        <v>52</v>
      </c>
      <c r="AJ172" s="310" t="s">
        <v>53</v>
      </c>
      <c r="AK172" s="310" t="s">
        <v>51</v>
      </c>
      <c r="AL172" s="311" t="s">
        <v>51</v>
      </c>
      <c r="AM172" s="309" t="s">
        <v>52</v>
      </c>
      <c r="AN172" s="310" t="s">
        <v>53</v>
      </c>
      <c r="AO172" s="310" t="s">
        <v>51</v>
      </c>
      <c r="AP172" s="311" t="s">
        <v>51</v>
      </c>
      <c r="AQ172" s="309" t="s">
        <v>52</v>
      </c>
      <c r="AR172" s="310" t="s">
        <v>53</v>
      </c>
      <c r="AS172" s="310" t="s">
        <v>51</v>
      </c>
      <c r="AT172" s="311" t="s">
        <v>51</v>
      </c>
      <c r="AU172" s="309" t="s">
        <v>52</v>
      </c>
      <c r="AV172" s="310" t="s">
        <v>53</v>
      </c>
      <c r="AW172" s="310" t="s">
        <v>51</v>
      </c>
      <c r="AX172" s="311" t="s">
        <v>51</v>
      </c>
      <c r="AY172" s="309" t="s">
        <v>52</v>
      </c>
      <c r="AZ172" s="310" t="s">
        <v>53</v>
      </c>
      <c r="BA172" s="310" t="s">
        <v>51</v>
      </c>
      <c r="BB172" s="311" t="s">
        <v>51</v>
      </c>
      <c r="BE172" s="438"/>
      <c r="BF172" s="439"/>
      <c r="BG172" s="309" t="s">
        <v>52</v>
      </c>
      <c r="BH172" s="310" t="s">
        <v>53</v>
      </c>
      <c r="BI172" s="310" t="s">
        <v>51</v>
      </c>
      <c r="BJ172" s="311" t="s">
        <v>51</v>
      </c>
      <c r="BK172" s="309" t="s">
        <v>52</v>
      </c>
      <c r="BL172" s="310" t="s">
        <v>53</v>
      </c>
      <c r="BM172" s="310" t="s">
        <v>51</v>
      </c>
      <c r="BN172" s="311" t="s">
        <v>51</v>
      </c>
      <c r="BO172" s="309" t="s">
        <v>52</v>
      </c>
      <c r="BP172" s="310" t="s">
        <v>53</v>
      </c>
      <c r="BQ172" s="310" t="s">
        <v>51</v>
      </c>
      <c r="BR172" s="311" t="s">
        <v>51</v>
      </c>
      <c r="BS172" s="309" t="s">
        <v>52</v>
      </c>
      <c r="BT172" s="310" t="s">
        <v>53</v>
      </c>
      <c r="BU172" s="310" t="s">
        <v>51</v>
      </c>
      <c r="BV172" s="311" t="s">
        <v>51</v>
      </c>
      <c r="BW172" s="309" t="s">
        <v>52</v>
      </c>
      <c r="BX172" s="310" t="s">
        <v>53</v>
      </c>
      <c r="BY172" s="310" t="s">
        <v>51</v>
      </c>
      <c r="BZ172" s="311" t="s">
        <v>51</v>
      </c>
      <c r="CA172" s="309" t="s">
        <v>52</v>
      </c>
      <c r="CB172" s="310" t="s">
        <v>53</v>
      </c>
      <c r="CC172" s="310" t="s">
        <v>51</v>
      </c>
      <c r="CD172" s="311" t="s">
        <v>51</v>
      </c>
    </row>
    <row r="173" spans="1:82">
      <c r="A173" s="422">
        <v>2024</v>
      </c>
      <c r="B173" s="135" t="s">
        <v>13</v>
      </c>
      <c r="C173" s="143">
        <v>1219791.7039999999</v>
      </c>
      <c r="D173" s="144">
        <v>1137581.1619999902</v>
      </c>
      <c r="E173" s="144">
        <v>76098.99499999937</v>
      </c>
      <c r="F173" s="312">
        <f t="shared" ref="F173:F189" si="1136">IF(AND(ISNUMBER(C173),ISNUMBER(E173)), IF(C173=0, 0, E173/C173), "")</f>
        <v>6.2386876997483971E-2</v>
      </c>
      <c r="G173" s="143">
        <v>16376.973000000895</v>
      </c>
      <c r="H173" s="144">
        <v>15715.427000000849</v>
      </c>
      <c r="I173" s="144">
        <v>562.43199999999786</v>
      </c>
      <c r="J173" s="312">
        <f t="shared" ref="J173:J189" si="1137">IF(AND(ISNUMBER(G173),ISNUMBER(I173)), IF(G173=0, 0, I173/G173), "")</f>
        <v>3.4342854445688291E-2</v>
      </c>
      <c r="K173" s="143">
        <v>29153.25</v>
      </c>
      <c r="L173" s="144">
        <v>27869.924500000001</v>
      </c>
      <c r="M173" s="144">
        <v>1338.162</v>
      </c>
      <c r="N173" s="312">
        <f t="shared" ref="N173:N189" si="1138">IF(AND(ISNUMBER(K173),ISNUMBER(M173)), IF(K173=0, 0, M173/K173), "")</f>
        <v>4.5900954439041963E-2</v>
      </c>
      <c r="O173" s="143">
        <v>131740.57615800001</v>
      </c>
      <c r="P173" s="144">
        <v>131740.57615800001</v>
      </c>
      <c r="Q173" s="144">
        <v>0</v>
      </c>
      <c r="R173" s="312">
        <f t="shared" ref="R173:R189" si="1139">IF(AND(ISNUMBER(O173),ISNUMBER(Q173)), IF(O173=0, 0, Q173/O173), "")</f>
        <v>0</v>
      </c>
      <c r="S173" s="143">
        <v>52025.219504749904</v>
      </c>
      <c r="T173" s="144">
        <v>52025.219504749904</v>
      </c>
      <c r="U173" s="144">
        <v>0</v>
      </c>
      <c r="V173" s="312">
        <f t="shared" ref="V173:V189" si="1140">IF(AND(ISNUMBER(S173),ISNUMBER(U173)), IF(S173=0, 0, U173/S173), "")</f>
        <v>0</v>
      </c>
      <c r="W173" s="315">
        <f t="shared" ref="W173:W175" si="1141">IF(COUNT(C173,G173,K173,O173,S173)&lt;5,"",SUM(C173,G173,K173,O173,S173))</f>
        <v>1449087.7226627506</v>
      </c>
      <c r="X173" s="147">
        <f t="shared" ref="X173:X175" si="1142">IF(COUNT(D173,H173,L173,P173,T173)&lt;5,"",SUM(D173,H173,L173,P173,T173))</f>
        <v>1364932.3091627408</v>
      </c>
      <c r="Y173" s="147">
        <f t="shared" ref="Y173:Y175" si="1143">IF(COUNT(E173,I173,M173,Q173,U173)&lt;5,"",SUM(E173,I173,M173,Q173,U173))</f>
        <v>77999.588999999367</v>
      </c>
      <c r="Z173" s="312">
        <f t="shared" ref="Z173:Z189" si="1144">IF(AND(ISNUMBER(W173),ISNUMBER(Y173)), IF(W173=0, 0, Y173/W173), "")</f>
        <v>5.3826685424311183E-2</v>
      </c>
      <c r="AC173" s="422">
        <v>2024</v>
      </c>
      <c r="AD173" s="135" t="s">
        <v>13</v>
      </c>
      <c r="AE173" s="143">
        <v>301136.82499999774</v>
      </c>
      <c r="AF173" s="144">
        <v>243453.19599999883</v>
      </c>
      <c r="AG173" s="144">
        <v>54885.009999999915</v>
      </c>
      <c r="AH173" s="312">
        <f t="shared" ref="AH173:AH189" si="1145">IF(AND(ISNUMBER(AE173),ISNUMBER(AG173)), IF(AE173=0, 0, AG173/AE173), "")</f>
        <v>0.18225937661393729</v>
      </c>
      <c r="AI173" s="143">
        <v>2619.5309999999909</v>
      </c>
      <c r="AJ173" s="144">
        <v>2286.9119999999944</v>
      </c>
      <c r="AK173" s="144">
        <v>310.87199999999996</v>
      </c>
      <c r="AL173" s="312">
        <f t="shared" ref="AL173:AL189" si="1146">IF(AND(ISNUMBER(AI173),ISNUMBER(AK173)), IF(AI173=0, 0, AK173/AI173), "")</f>
        <v>0.11867467878792083</v>
      </c>
      <c r="AM173" s="143">
        <v>0</v>
      </c>
      <c r="AN173" s="144">
        <v>0</v>
      </c>
      <c r="AO173" s="144">
        <v>0</v>
      </c>
      <c r="AP173" s="312">
        <f t="shared" ref="AP173:AP189" si="1147">IF(AND(ISNUMBER(AM173),ISNUMBER(AO173)), IF(AM173=0, 0, AO173/AM173), "")</f>
        <v>0</v>
      </c>
      <c r="AQ173" s="143">
        <v>1963</v>
      </c>
      <c r="AR173" s="144">
        <v>1963</v>
      </c>
      <c r="AS173" s="144">
        <v>0</v>
      </c>
      <c r="AT173" s="312">
        <f t="shared" ref="AT173:AT189" si="1148">IF(AND(ISNUMBER(AQ173),ISNUMBER(AS173)), IF(AQ173=0, 0, AS173/AQ173), "")</f>
        <v>0</v>
      </c>
      <c r="AU173" s="143">
        <v>36345</v>
      </c>
      <c r="AV173" s="144">
        <v>36345</v>
      </c>
      <c r="AW173" s="144">
        <v>0</v>
      </c>
      <c r="AX173" s="312">
        <f t="shared" ref="AX173:AX189" si="1149">IF(AND(ISNUMBER(AU173),ISNUMBER(AW173)), IF(AU173=0, 0, AW173/AU173), "")</f>
        <v>0</v>
      </c>
      <c r="AY173" s="315">
        <f t="shared" ref="AY173:AY175" si="1150">IF(COUNT(AE173,AI173,AM173,AQ173,AU173)&lt;5,"",SUM(AE173,AI173,AM173,AQ173,AU173))</f>
        <v>342064.35599999776</v>
      </c>
      <c r="AZ173" s="147">
        <f t="shared" ref="AZ173:AZ175" si="1151">IF(COUNT(AF173,AJ173,AN173,AR173,AV173)&lt;5,"",SUM(AF173,AJ173,AN173,AR173,AV173))</f>
        <v>284048.10799999884</v>
      </c>
      <c r="BA173" s="147">
        <f t="shared" ref="BA173:BA175" si="1152">IF(COUNT(AG173,AK173,AO173,AS173,AW173)&lt;5,"",SUM(AG173,AK173,AO173,AS173,AW173))</f>
        <v>55195.881999999918</v>
      </c>
      <c r="BB173" s="312">
        <f t="shared" ref="BB173:BB189" si="1153">IF(AND(ISNUMBER(AY173),ISNUMBER(BA173)), IF(AY173=0, 0, BA173/AY173), "")</f>
        <v>0.1613611036398083</v>
      </c>
      <c r="BE173" s="422">
        <v>2024</v>
      </c>
      <c r="BF173" s="135" t="s">
        <v>13</v>
      </c>
      <c r="BG173" s="316">
        <f t="shared" ref="BG173:BG175" si="1154">IF(COUNT(C173, AE173)&lt;2, "", C173+AE173)</f>
        <v>1520928.5289999978</v>
      </c>
      <c r="BH173" s="317">
        <f t="shared" ref="BH173:BH175" si="1155">IF(COUNT(D173, AF173)&lt;2, "", D173+AF173)</f>
        <v>1381034.3579999891</v>
      </c>
      <c r="BI173" s="317">
        <f t="shared" ref="BI173:BI175" si="1156">IF(COUNT(E173, AG173)&lt;2, "", E173+AG173)</f>
        <v>130984.00499999928</v>
      </c>
      <c r="BJ173" s="312">
        <f t="shared" ref="BJ173:BJ189" si="1157">IF(AND(ISNUMBER(BG173),ISNUMBER(BI173)), IF(BG173=0, 0, BI173/BG173), "")</f>
        <v>8.6121078342925525E-2</v>
      </c>
      <c r="BK173" s="316">
        <f t="shared" ref="BK173:BK175" si="1158">IF(COUNT(G173, AI173)&lt;2, "", G173+AI173)</f>
        <v>18996.504000000885</v>
      </c>
      <c r="BL173" s="317">
        <f t="shared" ref="BL173:BL175" si="1159">IF(COUNT(H173, AJ173)&lt;2, "", H173+AJ173)</f>
        <v>18002.339000000844</v>
      </c>
      <c r="BM173" s="317">
        <f t="shared" ref="BM173:BM175" si="1160">IF(COUNT(I173, AK173)&lt;2, "", I173+AK173)</f>
        <v>873.30399999999781</v>
      </c>
      <c r="BN173" s="312">
        <f t="shared" ref="BN173:BN189" si="1161">IF(AND(ISNUMBER(BK173),ISNUMBER(BM173)), IF(BK173=0, 0, BM173/BK173), "")</f>
        <v>4.5971827237262029E-2</v>
      </c>
      <c r="BO173" s="316">
        <f t="shared" ref="BO173:BO175" si="1162">IF(COUNT(K173, AM173)&lt;2, "", K173+AM173)</f>
        <v>29153.25</v>
      </c>
      <c r="BP173" s="317">
        <f t="shared" ref="BP173:BP175" si="1163">IF(COUNT(L173, AN173)&lt;2, "", L173+AN173)</f>
        <v>27869.924500000001</v>
      </c>
      <c r="BQ173" s="317">
        <f t="shared" ref="BQ173:BQ175" si="1164">IF(COUNT(M173, AO173)&lt;2, "", M173+AO173)</f>
        <v>1338.162</v>
      </c>
      <c r="BR173" s="312">
        <f t="shared" ref="BR173:BR189" si="1165">IF(AND(ISNUMBER(BO173),ISNUMBER(BQ173)), IF(BO173=0, 0, BQ173/BO173), "")</f>
        <v>4.5900954439041963E-2</v>
      </c>
      <c r="BS173" s="316">
        <f t="shared" ref="BS173:BS175" si="1166">IF(COUNT(O173, AQ173)&lt;2, "", O173+AQ173)</f>
        <v>133703.57615800001</v>
      </c>
      <c r="BT173" s="317">
        <f t="shared" ref="BT173:BT175" si="1167">IF(COUNT(P173, AR173)&lt;2, "", P173+AR173)</f>
        <v>133703.57615800001</v>
      </c>
      <c r="BU173" s="317">
        <f t="shared" ref="BU173:BU175" si="1168">IF(COUNT(Q173, AS173)&lt;2, "", Q173+AS173)</f>
        <v>0</v>
      </c>
      <c r="BV173" s="312">
        <f t="shared" ref="BV173:BV189" si="1169">IF(AND(ISNUMBER(BS173),ISNUMBER(BU173)), IF(BS173=0, 0, BU173/BS173), "")</f>
        <v>0</v>
      </c>
      <c r="BW173" s="316">
        <f t="shared" ref="BW173:BW175" si="1170">IF(COUNT(S173, AU173)&lt;2, "", S173+AU173)</f>
        <v>88370.219504749897</v>
      </c>
      <c r="BX173" s="317">
        <f t="shared" ref="BX173:BX175" si="1171">IF(COUNT(T173, AV173)&lt;2, "", T173+AV173)</f>
        <v>88370.219504749897</v>
      </c>
      <c r="BY173" s="317">
        <f t="shared" ref="BY173:BY175" si="1172">IF(COUNT(U173, AW173)&lt;2, "", U173+AW173)</f>
        <v>0</v>
      </c>
      <c r="BZ173" s="312">
        <f t="shared" ref="BZ173:BZ189" si="1173">IF(AND(ISNUMBER(BW173),ISNUMBER(BY173)), IF(BW173=0, 0, BY173/BW173), "")</f>
        <v>0</v>
      </c>
      <c r="CA173" s="315">
        <f t="shared" ref="CA173:CA175" si="1174">IF(COUNT(BG173,BK173,BO173,BS173,BW173)&lt;5,"",SUM(BG173,BK173,BO173,BS173,BW173))</f>
        <v>1791152.0786627484</v>
      </c>
      <c r="CB173" s="147">
        <f t="shared" ref="CB173:CB175" si="1175">IF(COUNT(BH173,BL173,BP173,BT173,BX173)&lt;5,"",SUM(BH173,BL173,BP173,BT173,BX173))</f>
        <v>1648980.4171627397</v>
      </c>
      <c r="CC173" s="147">
        <f t="shared" ref="CC173:CC175" si="1176">IF(COUNT(BI173,BM173,BQ173,BU173,BY173)&lt;5,"",SUM(BI173,BM173,BQ173,BU173,BY173))</f>
        <v>133195.47099999929</v>
      </c>
      <c r="CD173" s="312">
        <f t="shared" ref="CD173:CD189" si="1177">IF(AND(ISNUMBER(CA173),ISNUMBER(CC173)), IF(CA173=0, 0, CC173/CA173), "")</f>
        <v>7.4363016176404936E-2</v>
      </c>
    </row>
    <row r="174" spans="1:82">
      <c r="A174" s="423"/>
      <c r="B174" s="131" t="s">
        <v>14</v>
      </c>
      <c r="C174" s="150">
        <v>1276856.9300000288</v>
      </c>
      <c r="D174" s="151">
        <v>1182910.8129999978</v>
      </c>
      <c r="E174" s="151">
        <v>87820.878999998604</v>
      </c>
      <c r="F174" s="318">
        <f t="shared" si="1136"/>
        <v>6.8778950042583567E-2</v>
      </c>
      <c r="G174" s="150">
        <v>19765.287000000742</v>
      </c>
      <c r="H174" s="151">
        <v>19004.737000000532</v>
      </c>
      <c r="I174" s="151">
        <v>695.16499999999837</v>
      </c>
      <c r="J174" s="318">
        <f t="shared" si="1137"/>
        <v>3.5171004600134177E-2</v>
      </c>
      <c r="K174" s="150">
        <v>25988.1875</v>
      </c>
      <c r="L174" s="151">
        <v>25003.898000000001</v>
      </c>
      <c r="M174" s="151">
        <v>788.16449999999998</v>
      </c>
      <c r="N174" s="318">
        <f t="shared" si="1138"/>
        <v>3.0327797965902778E-2</v>
      </c>
      <c r="O174" s="150">
        <v>113858.1</v>
      </c>
      <c r="P174" s="151">
        <v>113858.1</v>
      </c>
      <c r="Q174" s="151">
        <v>0</v>
      </c>
      <c r="R174" s="318">
        <f t="shared" si="1139"/>
        <v>0</v>
      </c>
      <c r="S174" s="150">
        <v>65853.600000000006</v>
      </c>
      <c r="T174" s="151">
        <v>65853.600000000006</v>
      </c>
      <c r="U174" s="151">
        <v>0</v>
      </c>
      <c r="V174" s="318">
        <f t="shared" si="1140"/>
        <v>0</v>
      </c>
      <c r="W174" s="321">
        <f t="shared" si="1141"/>
        <v>1502322.1045000297</v>
      </c>
      <c r="X174" s="154">
        <f t="shared" si="1142"/>
        <v>1406631.1479999984</v>
      </c>
      <c r="Y174" s="154">
        <f t="shared" si="1143"/>
        <v>89304.208499998596</v>
      </c>
      <c r="Z174" s="318">
        <f t="shared" si="1144"/>
        <v>5.9444115368134647E-2</v>
      </c>
      <c r="AC174" s="423"/>
      <c r="AD174" s="131" t="s">
        <v>14</v>
      </c>
      <c r="AE174" s="150">
        <v>308520.474999998</v>
      </c>
      <c r="AF174" s="151">
        <v>232289.89699999496</v>
      </c>
      <c r="AG174" s="151">
        <v>73830.051999998832</v>
      </c>
      <c r="AH174" s="318">
        <f t="shared" si="1145"/>
        <v>0.23930357296383428</v>
      </c>
      <c r="AI174" s="150">
        <v>6066.0480000000025</v>
      </c>
      <c r="AJ174" s="151">
        <v>5664.302000000006</v>
      </c>
      <c r="AK174" s="151">
        <v>319.76199999999972</v>
      </c>
      <c r="AL174" s="318">
        <f t="shared" si="1146"/>
        <v>5.2713397586039476E-2</v>
      </c>
      <c r="AM174" s="150">
        <v>0</v>
      </c>
      <c r="AN174" s="151">
        <v>0</v>
      </c>
      <c r="AO174" s="151">
        <v>0</v>
      </c>
      <c r="AP174" s="318">
        <f t="shared" si="1147"/>
        <v>0</v>
      </c>
      <c r="AQ174" s="150">
        <v>1776</v>
      </c>
      <c r="AR174" s="151">
        <v>1776</v>
      </c>
      <c r="AS174" s="151">
        <v>0</v>
      </c>
      <c r="AT174" s="318">
        <f t="shared" si="1148"/>
        <v>0</v>
      </c>
      <c r="AU174" s="150">
        <v>34418</v>
      </c>
      <c r="AV174" s="151">
        <v>34418</v>
      </c>
      <c r="AW174" s="151">
        <v>0</v>
      </c>
      <c r="AX174" s="318">
        <f t="shared" si="1149"/>
        <v>0</v>
      </c>
      <c r="AY174" s="321">
        <f t="shared" si="1150"/>
        <v>350780.52299999801</v>
      </c>
      <c r="AZ174" s="154">
        <f t="shared" si="1151"/>
        <v>274148.19899999496</v>
      </c>
      <c r="BA174" s="154">
        <f t="shared" si="1152"/>
        <v>74149.813999998834</v>
      </c>
      <c r="BB174" s="318">
        <f t="shared" si="1153"/>
        <v>0.21138520852253606</v>
      </c>
      <c r="BE174" s="423"/>
      <c r="BF174" s="131" t="s">
        <v>14</v>
      </c>
      <c r="BG174" s="322">
        <f t="shared" si="1154"/>
        <v>1585377.4050000268</v>
      </c>
      <c r="BH174" s="323">
        <f t="shared" si="1155"/>
        <v>1415200.7099999927</v>
      </c>
      <c r="BI174" s="323">
        <f t="shared" si="1156"/>
        <v>161650.93099999742</v>
      </c>
      <c r="BJ174" s="318">
        <f t="shared" si="1157"/>
        <v>0.10196369046901781</v>
      </c>
      <c r="BK174" s="322">
        <f t="shared" si="1158"/>
        <v>25831.335000000745</v>
      </c>
      <c r="BL174" s="323">
        <f t="shared" si="1159"/>
        <v>24669.039000000539</v>
      </c>
      <c r="BM174" s="323">
        <f t="shared" si="1160"/>
        <v>1014.9269999999981</v>
      </c>
      <c r="BN174" s="318">
        <f t="shared" si="1161"/>
        <v>3.9290536087274189E-2</v>
      </c>
      <c r="BO174" s="322">
        <f t="shared" si="1162"/>
        <v>25988.1875</v>
      </c>
      <c r="BP174" s="323">
        <f t="shared" si="1163"/>
        <v>25003.898000000001</v>
      </c>
      <c r="BQ174" s="323">
        <f t="shared" si="1164"/>
        <v>788.16449999999998</v>
      </c>
      <c r="BR174" s="318">
        <f t="shared" si="1165"/>
        <v>3.0327797965902778E-2</v>
      </c>
      <c r="BS174" s="322">
        <f t="shared" si="1166"/>
        <v>115634.1</v>
      </c>
      <c r="BT174" s="323">
        <f t="shared" si="1167"/>
        <v>115634.1</v>
      </c>
      <c r="BU174" s="323">
        <f t="shared" si="1168"/>
        <v>0</v>
      </c>
      <c r="BV174" s="318">
        <f t="shared" si="1169"/>
        <v>0</v>
      </c>
      <c r="BW174" s="322">
        <f t="shared" si="1170"/>
        <v>100271.6</v>
      </c>
      <c r="BX174" s="323">
        <f t="shared" si="1171"/>
        <v>100271.6</v>
      </c>
      <c r="BY174" s="323">
        <f t="shared" si="1172"/>
        <v>0</v>
      </c>
      <c r="BZ174" s="318">
        <f t="shared" si="1173"/>
        <v>0</v>
      </c>
      <c r="CA174" s="321">
        <f t="shared" si="1174"/>
        <v>1853102.6275000277</v>
      </c>
      <c r="CB174" s="154">
        <f t="shared" si="1175"/>
        <v>1680779.3469999935</v>
      </c>
      <c r="CC174" s="154">
        <f t="shared" si="1176"/>
        <v>163454.02249999743</v>
      </c>
      <c r="CD174" s="318">
        <f t="shared" si="1177"/>
        <v>8.8205596427494676E-2</v>
      </c>
    </row>
    <row r="175" spans="1:82">
      <c r="A175" s="423"/>
      <c r="B175" s="132" t="s">
        <v>15</v>
      </c>
      <c r="C175" s="157">
        <v>1403029.1089999068</v>
      </c>
      <c r="D175" s="158">
        <v>1309000.4309999398</v>
      </c>
      <c r="E175" s="158">
        <v>88170.898999998884</v>
      </c>
      <c r="F175" s="324">
        <f t="shared" si="1136"/>
        <v>6.2843242833962282E-2</v>
      </c>
      <c r="G175" s="157">
        <v>37027.037000000048</v>
      </c>
      <c r="H175" s="158">
        <v>33948.462000000429</v>
      </c>
      <c r="I175" s="158">
        <v>2833.7880000000032</v>
      </c>
      <c r="J175" s="324">
        <f t="shared" si="1137"/>
        <v>7.6532939970324912E-2</v>
      </c>
      <c r="K175" s="157">
        <v>12308.852500000001</v>
      </c>
      <c r="L175" s="158">
        <v>11418.3105</v>
      </c>
      <c r="M175" s="158">
        <v>828.18650000000002</v>
      </c>
      <c r="N175" s="324">
        <f t="shared" si="1138"/>
        <v>6.7283810574543801E-2</v>
      </c>
      <c r="O175" s="157">
        <v>116611.94</v>
      </c>
      <c r="P175" s="158">
        <v>116611.94</v>
      </c>
      <c r="Q175" s="158">
        <v>0</v>
      </c>
      <c r="R175" s="324">
        <f t="shared" si="1139"/>
        <v>0</v>
      </c>
      <c r="S175" s="157">
        <v>62297.36</v>
      </c>
      <c r="T175" s="158">
        <v>62297.36</v>
      </c>
      <c r="U175" s="158">
        <v>0</v>
      </c>
      <c r="V175" s="324">
        <f t="shared" si="1140"/>
        <v>0</v>
      </c>
      <c r="W175" s="327">
        <f t="shared" si="1141"/>
        <v>1631274.2984999069</v>
      </c>
      <c r="X175" s="161">
        <f t="shared" si="1142"/>
        <v>1533276.5034999403</v>
      </c>
      <c r="Y175" s="161">
        <f t="shared" si="1143"/>
        <v>91832.873499998881</v>
      </c>
      <c r="Z175" s="324">
        <f t="shared" si="1144"/>
        <v>5.6295175853899544E-2</v>
      </c>
      <c r="AC175" s="423"/>
      <c r="AD175" s="132" t="s">
        <v>15</v>
      </c>
      <c r="AE175" s="157">
        <v>317442.59599999478</v>
      </c>
      <c r="AF175" s="158">
        <v>233803.37200000219</v>
      </c>
      <c r="AG175" s="158">
        <v>80229.129999999903</v>
      </c>
      <c r="AH175" s="324">
        <f t="shared" si="1145"/>
        <v>0.2527358678732618</v>
      </c>
      <c r="AI175" s="157">
        <v>10108.763000000032</v>
      </c>
      <c r="AJ175" s="158">
        <v>8590.278999999995</v>
      </c>
      <c r="AK175" s="158">
        <v>1292.9779999999971</v>
      </c>
      <c r="AL175" s="324">
        <f t="shared" si="1146"/>
        <v>0.1279066489144115</v>
      </c>
      <c r="AM175" s="157">
        <v>0</v>
      </c>
      <c r="AN175" s="158">
        <v>0</v>
      </c>
      <c r="AO175" s="158">
        <v>0</v>
      </c>
      <c r="AP175" s="324">
        <f t="shared" si="1147"/>
        <v>0</v>
      </c>
      <c r="AQ175" s="157">
        <v>1746</v>
      </c>
      <c r="AR175" s="158">
        <v>1746</v>
      </c>
      <c r="AS175" s="158">
        <v>0</v>
      </c>
      <c r="AT175" s="324">
        <f t="shared" si="1148"/>
        <v>0</v>
      </c>
      <c r="AU175" s="157">
        <v>38503</v>
      </c>
      <c r="AV175" s="158">
        <v>38503</v>
      </c>
      <c r="AW175" s="158">
        <v>0</v>
      </c>
      <c r="AX175" s="324">
        <f t="shared" si="1149"/>
        <v>0</v>
      </c>
      <c r="AY175" s="327">
        <f t="shared" si="1150"/>
        <v>367800.35899999482</v>
      </c>
      <c r="AZ175" s="161">
        <f t="shared" si="1151"/>
        <v>282642.65100000217</v>
      </c>
      <c r="BA175" s="161">
        <f t="shared" si="1152"/>
        <v>81522.107999999906</v>
      </c>
      <c r="BB175" s="324">
        <f t="shared" si="1153"/>
        <v>0.22164771187730423</v>
      </c>
      <c r="BE175" s="423"/>
      <c r="BF175" s="132" t="s">
        <v>15</v>
      </c>
      <c r="BG175" s="328">
        <f t="shared" si="1154"/>
        <v>1720471.7049999016</v>
      </c>
      <c r="BH175" s="329">
        <f t="shared" si="1155"/>
        <v>1542803.8029999421</v>
      </c>
      <c r="BI175" s="329">
        <f t="shared" si="1156"/>
        <v>168400.02899999879</v>
      </c>
      <c r="BJ175" s="324">
        <f t="shared" si="1157"/>
        <v>9.788015025798312E-2</v>
      </c>
      <c r="BK175" s="328">
        <f t="shared" si="1158"/>
        <v>47135.800000000076</v>
      </c>
      <c r="BL175" s="329">
        <f t="shared" si="1159"/>
        <v>42538.741000000424</v>
      </c>
      <c r="BM175" s="329">
        <f t="shared" si="1160"/>
        <v>4126.7660000000005</v>
      </c>
      <c r="BN175" s="324">
        <f t="shared" si="1161"/>
        <v>8.7550566660584819E-2</v>
      </c>
      <c r="BO175" s="328">
        <f t="shared" si="1162"/>
        <v>12308.852500000001</v>
      </c>
      <c r="BP175" s="329">
        <f t="shared" si="1163"/>
        <v>11418.3105</v>
      </c>
      <c r="BQ175" s="329">
        <f t="shared" si="1164"/>
        <v>828.18650000000002</v>
      </c>
      <c r="BR175" s="324">
        <f t="shared" si="1165"/>
        <v>6.7283810574543801E-2</v>
      </c>
      <c r="BS175" s="328">
        <f t="shared" si="1166"/>
        <v>118357.94</v>
      </c>
      <c r="BT175" s="329">
        <f t="shared" si="1167"/>
        <v>118357.94</v>
      </c>
      <c r="BU175" s="329">
        <f t="shared" si="1168"/>
        <v>0</v>
      </c>
      <c r="BV175" s="324">
        <f t="shared" si="1169"/>
        <v>0</v>
      </c>
      <c r="BW175" s="328">
        <f t="shared" si="1170"/>
        <v>100800.36</v>
      </c>
      <c r="BX175" s="329">
        <f t="shared" si="1171"/>
        <v>100800.36</v>
      </c>
      <c r="BY175" s="329">
        <f t="shared" si="1172"/>
        <v>0</v>
      </c>
      <c r="BZ175" s="324">
        <f t="shared" si="1173"/>
        <v>0</v>
      </c>
      <c r="CA175" s="327">
        <f t="shared" si="1174"/>
        <v>1999074.6574999017</v>
      </c>
      <c r="CB175" s="161">
        <f t="shared" si="1175"/>
        <v>1815919.1544999424</v>
      </c>
      <c r="CC175" s="161">
        <f t="shared" si="1176"/>
        <v>173354.9814999988</v>
      </c>
      <c r="CD175" s="324">
        <f t="shared" si="1177"/>
        <v>8.6717612496174282E-2</v>
      </c>
    </row>
    <row r="176" spans="1:82">
      <c r="A176" s="423"/>
      <c r="B176" s="133" t="s">
        <v>16</v>
      </c>
      <c r="C176" s="330">
        <f t="shared" ref="C176:E176" si="1178">IF(COUNT(C173:C175)=0,"",SUM(C173:C175))</f>
        <v>3899677.7429999355</v>
      </c>
      <c r="D176" s="168">
        <f t="shared" si="1178"/>
        <v>3629492.4059999278</v>
      </c>
      <c r="E176" s="168">
        <f t="shared" si="1178"/>
        <v>252090.77299999684</v>
      </c>
      <c r="F176" s="331">
        <f t="shared" si="1136"/>
        <v>6.4644001277415555E-2</v>
      </c>
      <c r="G176" s="330">
        <f t="shared" ref="G176:I176" si="1179">IF(COUNT(G173:G175)=0,"",SUM(G173:G175))</f>
        <v>73169.297000001679</v>
      </c>
      <c r="H176" s="168">
        <f t="shared" si="1179"/>
        <v>68668.626000001808</v>
      </c>
      <c r="I176" s="168">
        <f t="shared" si="1179"/>
        <v>4091.3849999999993</v>
      </c>
      <c r="J176" s="331">
        <f t="shared" si="1137"/>
        <v>5.5916691395844702E-2</v>
      </c>
      <c r="K176" s="330">
        <f t="shared" ref="K176:M176" si="1180">IF(COUNT(K173:K175)=0,"",SUM(K173:K175))</f>
        <v>67450.290000000008</v>
      </c>
      <c r="L176" s="168">
        <f t="shared" si="1180"/>
        <v>64292.133000000002</v>
      </c>
      <c r="M176" s="168">
        <f t="shared" si="1180"/>
        <v>2954.5129999999999</v>
      </c>
      <c r="N176" s="331">
        <f t="shared" si="1138"/>
        <v>4.3802821307365757E-2</v>
      </c>
      <c r="O176" s="330">
        <f t="shared" ref="O176:Q176" si="1181">IF(COUNT(O173:O175)=0,"",SUM(O173:O175))</f>
        <v>362210.61615800002</v>
      </c>
      <c r="P176" s="168">
        <f t="shared" si="1181"/>
        <v>362210.61615800002</v>
      </c>
      <c r="Q176" s="168">
        <f t="shared" si="1181"/>
        <v>0</v>
      </c>
      <c r="R176" s="331">
        <f t="shared" si="1139"/>
        <v>0</v>
      </c>
      <c r="S176" s="330">
        <f t="shared" ref="S176:U176" si="1182">IF(COUNT(S173:S175)=0,"",SUM(S173:S175))</f>
        <v>180176.17950474989</v>
      </c>
      <c r="T176" s="168">
        <f t="shared" si="1182"/>
        <v>180176.17950474989</v>
      </c>
      <c r="U176" s="168">
        <f t="shared" si="1182"/>
        <v>0</v>
      </c>
      <c r="V176" s="331">
        <f t="shared" si="1140"/>
        <v>0</v>
      </c>
      <c r="W176" s="332">
        <f t="shared" ref="W176:Y176" si="1183">IF(COUNT(W173:W175)=0,"",SUM(W173:W175))</f>
        <v>4582684.1256626872</v>
      </c>
      <c r="X176" s="167">
        <f t="shared" si="1183"/>
        <v>4304839.9606626797</v>
      </c>
      <c r="Y176" s="167">
        <f t="shared" si="1183"/>
        <v>259136.67099999683</v>
      </c>
      <c r="Z176" s="331">
        <f t="shared" si="1144"/>
        <v>5.6546919642322918E-2</v>
      </c>
      <c r="AC176" s="423"/>
      <c r="AD176" s="133" t="s">
        <v>16</v>
      </c>
      <c r="AE176" s="330">
        <f t="shared" ref="AE176:AG176" si="1184">IF(COUNT(AE173:AE175)=0,"",SUM(AE173:AE175))</f>
        <v>927099.89599999052</v>
      </c>
      <c r="AF176" s="168">
        <f t="shared" si="1184"/>
        <v>709546.46499999601</v>
      </c>
      <c r="AG176" s="168">
        <f t="shared" si="1184"/>
        <v>208944.19199999864</v>
      </c>
      <c r="AH176" s="331">
        <f t="shared" si="1145"/>
        <v>0.22537397846930701</v>
      </c>
      <c r="AI176" s="330">
        <f t="shared" ref="AI176:AK176" si="1185">IF(COUNT(AI173:AI175)=0,"",SUM(AI173:AI175))</f>
        <v>18794.342000000026</v>
      </c>
      <c r="AJ176" s="168">
        <f t="shared" si="1185"/>
        <v>16541.492999999995</v>
      </c>
      <c r="AK176" s="168">
        <f t="shared" si="1185"/>
        <v>1923.6119999999969</v>
      </c>
      <c r="AL176" s="331">
        <f t="shared" si="1146"/>
        <v>0.1023505904064103</v>
      </c>
      <c r="AM176" s="330">
        <f t="shared" ref="AM176:AO176" si="1186">IF(COUNT(AM173:AM175)=0,"",SUM(AM173:AM175))</f>
        <v>0</v>
      </c>
      <c r="AN176" s="168">
        <f t="shared" si="1186"/>
        <v>0</v>
      </c>
      <c r="AO176" s="168">
        <f t="shared" si="1186"/>
        <v>0</v>
      </c>
      <c r="AP176" s="331">
        <f t="shared" si="1147"/>
        <v>0</v>
      </c>
      <c r="AQ176" s="330">
        <f t="shared" ref="AQ176:AS176" si="1187">IF(COUNT(AQ173:AQ175)=0,"",SUM(AQ173:AQ175))</f>
        <v>5485</v>
      </c>
      <c r="AR176" s="168">
        <f t="shared" si="1187"/>
        <v>5485</v>
      </c>
      <c r="AS176" s="168">
        <f t="shared" si="1187"/>
        <v>0</v>
      </c>
      <c r="AT176" s="331">
        <f t="shared" si="1148"/>
        <v>0</v>
      </c>
      <c r="AU176" s="330">
        <f t="shared" ref="AU176:AW176" si="1188">IF(COUNT(AU173:AU175)=0,"",SUM(AU173:AU175))</f>
        <v>109266</v>
      </c>
      <c r="AV176" s="168">
        <f t="shared" si="1188"/>
        <v>109266</v>
      </c>
      <c r="AW176" s="168">
        <f t="shared" si="1188"/>
        <v>0</v>
      </c>
      <c r="AX176" s="331">
        <f t="shared" si="1149"/>
        <v>0</v>
      </c>
      <c r="AY176" s="332">
        <f t="shared" ref="AY176:BA176" si="1189">IF(COUNT(AY173:AY175)=0,"",SUM(AY173:AY175))</f>
        <v>1060645.2379999906</v>
      </c>
      <c r="AZ176" s="167">
        <f t="shared" si="1189"/>
        <v>840838.95799999591</v>
      </c>
      <c r="BA176" s="167">
        <f t="shared" si="1189"/>
        <v>210867.80399999866</v>
      </c>
      <c r="BB176" s="331">
        <f t="shared" si="1153"/>
        <v>0.19881087138770573</v>
      </c>
      <c r="BE176" s="423"/>
      <c r="BF176" s="133" t="s">
        <v>16</v>
      </c>
      <c r="BG176" s="330">
        <f t="shared" ref="BG176:BI176" si="1190">IF(COUNT(BG173:BG175)=0,"",SUM(BG173:BG175))</f>
        <v>4826777.6389999259</v>
      </c>
      <c r="BH176" s="168">
        <f t="shared" si="1190"/>
        <v>4339038.8709999239</v>
      </c>
      <c r="BI176" s="168">
        <f t="shared" si="1190"/>
        <v>461034.96499999554</v>
      </c>
      <c r="BJ176" s="331">
        <f t="shared" si="1157"/>
        <v>9.5516097794701549E-2</v>
      </c>
      <c r="BK176" s="330">
        <f t="shared" ref="BK176:BM176" si="1191">IF(COUNT(BK173:BK175)=0,"",SUM(BK173:BK175))</f>
        <v>91963.639000001713</v>
      </c>
      <c r="BL176" s="168">
        <f t="shared" si="1191"/>
        <v>85210.11900000181</v>
      </c>
      <c r="BM176" s="168">
        <f t="shared" si="1191"/>
        <v>6014.9969999999967</v>
      </c>
      <c r="BN176" s="331">
        <f t="shared" si="1161"/>
        <v>6.5406252573366352E-2</v>
      </c>
      <c r="BO176" s="330">
        <f t="shared" ref="BO176:BQ176" si="1192">IF(COUNT(BO173:BO175)=0,"",SUM(BO173:BO175))</f>
        <v>67450.290000000008</v>
      </c>
      <c r="BP176" s="168">
        <f t="shared" si="1192"/>
        <v>64292.133000000002</v>
      </c>
      <c r="BQ176" s="168">
        <f t="shared" si="1192"/>
        <v>2954.5129999999999</v>
      </c>
      <c r="BR176" s="331">
        <f t="shared" si="1165"/>
        <v>4.3802821307365757E-2</v>
      </c>
      <c r="BS176" s="330">
        <f t="shared" ref="BS176:BU176" si="1193">IF(COUNT(BS173:BS175)=0,"",SUM(BS173:BS175))</f>
        <v>367695.61615800002</v>
      </c>
      <c r="BT176" s="168">
        <f t="shared" si="1193"/>
        <v>367695.61615800002</v>
      </c>
      <c r="BU176" s="168">
        <f t="shared" si="1193"/>
        <v>0</v>
      </c>
      <c r="BV176" s="331">
        <f t="shared" si="1169"/>
        <v>0</v>
      </c>
      <c r="BW176" s="330">
        <f t="shared" ref="BW176:BY176" si="1194">IF(COUNT(BW173:BW175)=0,"",SUM(BW173:BW175))</f>
        <v>289442.17950474989</v>
      </c>
      <c r="BX176" s="168">
        <f t="shared" si="1194"/>
        <v>289442.17950474989</v>
      </c>
      <c r="BY176" s="168">
        <f t="shared" si="1194"/>
        <v>0</v>
      </c>
      <c r="BZ176" s="331">
        <f t="shared" si="1173"/>
        <v>0</v>
      </c>
      <c r="CA176" s="332">
        <f t="shared" ref="CA176:CC176" si="1195">IF(COUNT(CA173:CA175)=0,"",SUM(CA173:CA175))</f>
        <v>5643329.3636626778</v>
      </c>
      <c r="CB176" s="167">
        <f t="shared" si="1195"/>
        <v>5145678.9186626757</v>
      </c>
      <c r="CC176" s="167">
        <f t="shared" si="1195"/>
        <v>470004.47499999555</v>
      </c>
      <c r="CD176" s="331">
        <f t="shared" si="1177"/>
        <v>8.3284962601394147E-2</v>
      </c>
    </row>
    <row r="177" spans="1:82">
      <c r="A177" s="423"/>
      <c r="B177" s="130" t="s">
        <v>17</v>
      </c>
      <c r="C177" s="171">
        <v>1080231.4750000599</v>
      </c>
      <c r="D177" s="172">
        <v>916766.29500002949</v>
      </c>
      <c r="E177" s="172">
        <v>156929.6039999979</v>
      </c>
      <c r="F177" s="333">
        <f t="shared" si="1136"/>
        <v>0.14527405248952702</v>
      </c>
      <c r="G177" s="171">
        <v>69531.558999997957</v>
      </c>
      <c r="H177" s="172">
        <v>60742.036999998825</v>
      </c>
      <c r="I177" s="172">
        <v>8399.7830000000395</v>
      </c>
      <c r="J177" s="333">
        <f t="shared" si="1137"/>
        <v>0.12080533100085224</v>
      </c>
      <c r="K177" s="171">
        <v>19643.677500000002</v>
      </c>
      <c r="L177" s="172">
        <v>19495.1885</v>
      </c>
      <c r="M177" s="172">
        <v>395.09050000000002</v>
      </c>
      <c r="N177" s="333">
        <f t="shared" si="1138"/>
        <v>2.0112858195722262E-2</v>
      </c>
      <c r="O177" s="171">
        <v>88707.008889499702</v>
      </c>
      <c r="P177" s="172">
        <v>88707.008889499702</v>
      </c>
      <c r="Q177" s="172">
        <v>0</v>
      </c>
      <c r="R177" s="333">
        <f t="shared" si="1139"/>
        <v>0</v>
      </c>
      <c r="S177" s="171">
        <v>63981.183666499899</v>
      </c>
      <c r="T177" s="172">
        <v>63981.183666499899</v>
      </c>
      <c r="U177" s="172">
        <v>0</v>
      </c>
      <c r="V177" s="333">
        <f t="shared" si="1140"/>
        <v>0</v>
      </c>
      <c r="W177" s="336">
        <f t="shared" ref="W177:W179" si="1196">IF(COUNT(C177,G177,K177,O177,S177)&lt;5,"",SUM(C177,G177,K177,O177,S177))</f>
        <v>1322094.9040560573</v>
      </c>
      <c r="X177" s="175">
        <f t="shared" ref="X177:X179" si="1197">IF(COUNT(D177,H177,L177,P177,T177)&lt;5,"",SUM(D177,H177,L177,P177,T177))</f>
        <v>1149691.7130560279</v>
      </c>
      <c r="Y177" s="175">
        <f t="shared" ref="Y177:Y179" si="1198">IF(COUNT(E177,I177,M177,Q177,U177)&lt;5,"",SUM(E177,I177,M177,Q177,U177))</f>
        <v>165724.47749999794</v>
      </c>
      <c r="Z177" s="333">
        <f t="shared" si="1144"/>
        <v>0.12534991020052458</v>
      </c>
      <c r="AC177" s="423"/>
      <c r="AD177" s="130" t="s">
        <v>17</v>
      </c>
      <c r="AE177" s="171">
        <v>273403.15899999544</v>
      </c>
      <c r="AF177" s="172">
        <v>162769.5059999933</v>
      </c>
      <c r="AG177" s="172">
        <v>107647.6750000004</v>
      </c>
      <c r="AH177" s="333">
        <f t="shared" si="1145"/>
        <v>0.3937323745407133</v>
      </c>
      <c r="AI177" s="171">
        <v>13950.233000000013</v>
      </c>
      <c r="AJ177" s="172">
        <v>10959.350999999986</v>
      </c>
      <c r="AK177" s="172">
        <v>2549.8950000000013</v>
      </c>
      <c r="AL177" s="333">
        <f t="shared" si="1146"/>
        <v>0.1827851190729215</v>
      </c>
      <c r="AM177" s="171">
        <v>0</v>
      </c>
      <c r="AN177" s="172">
        <v>0</v>
      </c>
      <c r="AO177" s="172">
        <v>0</v>
      </c>
      <c r="AP177" s="333">
        <f t="shared" si="1147"/>
        <v>0</v>
      </c>
      <c r="AQ177" s="171">
        <v>1768</v>
      </c>
      <c r="AR177" s="172">
        <v>1768</v>
      </c>
      <c r="AS177" s="172">
        <v>0</v>
      </c>
      <c r="AT177" s="333">
        <f t="shared" si="1148"/>
        <v>0</v>
      </c>
      <c r="AU177" s="171">
        <v>33564</v>
      </c>
      <c r="AV177" s="172">
        <v>33564</v>
      </c>
      <c r="AW177" s="172">
        <v>0</v>
      </c>
      <c r="AX177" s="333">
        <f t="shared" si="1149"/>
        <v>0</v>
      </c>
      <c r="AY177" s="336">
        <f t="shared" ref="AY177:AY179" si="1199">IF(COUNT(AE177,AI177,AM177,AQ177,AU177)&lt;5,"",SUM(AE177,AI177,AM177,AQ177,AU177))</f>
        <v>322685.39199999545</v>
      </c>
      <c r="AZ177" s="175">
        <f t="shared" ref="AZ177:AZ179" si="1200">IF(COUNT(AF177,AJ177,AN177,AR177,AV177)&lt;5,"",SUM(AF177,AJ177,AN177,AR177,AV177))</f>
        <v>209060.8569999933</v>
      </c>
      <c r="BA177" s="175">
        <f t="shared" ref="BA177:BA179" si="1201">IF(COUNT(AG177,AK177,AO177,AS177,AW177)&lt;5,"",SUM(AG177,AK177,AO177,AS177,AW177))</f>
        <v>110197.5700000004</v>
      </c>
      <c r="BB177" s="333">
        <f t="shared" si="1153"/>
        <v>0.34150157624737459</v>
      </c>
      <c r="BE177" s="423"/>
      <c r="BF177" s="130" t="s">
        <v>17</v>
      </c>
      <c r="BG177" s="337">
        <f t="shared" ref="BG177:BG179" si="1202">IF(COUNT(C177, AE177)&lt;2, "", C177+AE177)</f>
        <v>1353634.6340000555</v>
      </c>
      <c r="BH177" s="338">
        <f t="shared" ref="BH177:BH179" si="1203">IF(COUNT(D177, AF177)&lt;2, "", D177+AF177)</f>
        <v>1079535.8010000228</v>
      </c>
      <c r="BI177" s="338">
        <f t="shared" ref="BI177:BI179" si="1204">IF(COUNT(E177, AG177)&lt;2, "", E177+AG177)</f>
        <v>264577.27899999829</v>
      </c>
      <c r="BJ177" s="333">
        <f t="shared" si="1157"/>
        <v>0.19545693672018402</v>
      </c>
      <c r="BK177" s="337">
        <f t="shared" ref="BK177:BK179" si="1205">IF(COUNT(G177, AI177)&lt;2, "", G177+AI177)</f>
        <v>83481.791999997964</v>
      </c>
      <c r="BL177" s="338">
        <f t="shared" ref="BL177:BL179" si="1206">IF(COUNT(H177, AJ177)&lt;2, "", H177+AJ177)</f>
        <v>71701.387999998813</v>
      </c>
      <c r="BM177" s="338">
        <f t="shared" ref="BM177:BM179" si="1207">IF(COUNT(I177, AK177)&lt;2, "", I177+AK177)</f>
        <v>10949.67800000004</v>
      </c>
      <c r="BN177" s="333">
        <f t="shared" si="1161"/>
        <v>0.13116246953587565</v>
      </c>
      <c r="BO177" s="337">
        <f t="shared" ref="BO177:BO179" si="1208">IF(COUNT(K177, AM177)&lt;2, "", K177+AM177)</f>
        <v>19643.677500000002</v>
      </c>
      <c r="BP177" s="338">
        <f t="shared" ref="BP177:BP179" si="1209">IF(COUNT(L177, AN177)&lt;2, "", L177+AN177)</f>
        <v>19495.1885</v>
      </c>
      <c r="BQ177" s="338">
        <f t="shared" ref="BQ177:BQ179" si="1210">IF(COUNT(M177, AO177)&lt;2, "", M177+AO177)</f>
        <v>395.09050000000002</v>
      </c>
      <c r="BR177" s="333">
        <f t="shared" si="1165"/>
        <v>2.0112858195722262E-2</v>
      </c>
      <c r="BS177" s="337">
        <f t="shared" ref="BS177:BS179" si="1211">IF(COUNT(O177, AQ177)&lt;2, "", O177+AQ177)</f>
        <v>90475.008889499702</v>
      </c>
      <c r="BT177" s="338">
        <f t="shared" ref="BT177:BT179" si="1212">IF(COUNT(P177, AR177)&lt;2, "", P177+AR177)</f>
        <v>90475.008889499702</v>
      </c>
      <c r="BU177" s="338">
        <f t="shared" ref="BU177:BU179" si="1213">IF(COUNT(Q177, AS177)&lt;2, "", Q177+AS177)</f>
        <v>0</v>
      </c>
      <c r="BV177" s="333">
        <f t="shared" si="1169"/>
        <v>0</v>
      </c>
      <c r="BW177" s="337">
        <f t="shared" ref="BW177:BW179" si="1214">IF(COUNT(S177, AU177)&lt;2, "", S177+AU177)</f>
        <v>97545.183666499899</v>
      </c>
      <c r="BX177" s="338">
        <f t="shared" ref="BX177:BX179" si="1215">IF(COUNT(T177, AV177)&lt;2, "", T177+AV177)</f>
        <v>97545.183666499899</v>
      </c>
      <c r="BY177" s="338">
        <f t="shared" ref="BY177:BY179" si="1216">IF(COUNT(U177, AW177)&lt;2, "", U177+AW177)</f>
        <v>0</v>
      </c>
      <c r="BZ177" s="333">
        <f t="shared" si="1173"/>
        <v>0</v>
      </c>
      <c r="CA177" s="336">
        <f t="shared" ref="CA177:CA179" si="1217">IF(COUNT(BG177,BK177,BO177,BS177,BW177)&lt;5,"",SUM(BG177,BK177,BO177,BS177,BW177))</f>
        <v>1644780.2960560531</v>
      </c>
      <c r="CB177" s="175">
        <f t="shared" ref="CB177:CB179" si="1218">IF(COUNT(BH177,BL177,BP177,BT177,BX177)&lt;5,"",SUM(BH177,BL177,BP177,BT177,BX177))</f>
        <v>1358752.5700560212</v>
      </c>
      <c r="CC177" s="175">
        <f t="shared" ref="CC177:CC179" si="1219">IF(COUNT(BI177,BM177,BQ177,BU177,BY177)&lt;5,"",SUM(BI177,BM177,BQ177,BU177,BY177))</f>
        <v>275922.0474999983</v>
      </c>
      <c r="CD177" s="333">
        <f t="shared" si="1177"/>
        <v>0.16775617276156563</v>
      </c>
    </row>
    <row r="178" spans="1:82">
      <c r="A178" s="423"/>
      <c r="B178" s="131" t="s">
        <v>18</v>
      </c>
      <c r="C178" s="150">
        <v>574235.83400000283</v>
      </c>
      <c r="D178" s="151">
        <v>548402.83499999496</v>
      </c>
      <c r="E178" s="151">
        <v>24017.556000000277</v>
      </c>
      <c r="F178" s="318">
        <f t="shared" si="1136"/>
        <v>4.1825247708244133E-2</v>
      </c>
      <c r="G178" s="150">
        <v>85635.06799999997</v>
      </c>
      <c r="H178" s="151">
        <v>84065.805000000226</v>
      </c>
      <c r="I178" s="151">
        <v>1285.466999999994</v>
      </c>
      <c r="J178" s="318">
        <f t="shared" si="1137"/>
        <v>1.5010988255418849E-2</v>
      </c>
      <c r="K178" s="150">
        <v>28855.298999999999</v>
      </c>
      <c r="L178" s="151">
        <v>28126.959999999999</v>
      </c>
      <c r="M178" s="151">
        <v>764.75800000000004</v>
      </c>
      <c r="N178" s="318">
        <f t="shared" si="1138"/>
        <v>2.6503208301532417E-2</v>
      </c>
      <c r="O178" s="150">
        <v>34954.1</v>
      </c>
      <c r="P178" s="151">
        <v>34954.1</v>
      </c>
      <c r="Q178" s="151">
        <v>0</v>
      </c>
      <c r="R178" s="318">
        <f t="shared" si="1139"/>
        <v>0</v>
      </c>
      <c r="S178" s="150">
        <v>71230.5</v>
      </c>
      <c r="T178" s="151">
        <v>71230.5</v>
      </c>
      <c r="U178" s="151">
        <v>0</v>
      </c>
      <c r="V178" s="318">
        <f t="shared" si="1140"/>
        <v>0</v>
      </c>
      <c r="W178" s="321">
        <f t="shared" si="1196"/>
        <v>794910.80100000277</v>
      </c>
      <c r="X178" s="154">
        <f t="shared" si="1197"/>
        <v>766780.19999999518</v>
      </c>
      <c r="Y178" s="154">
        <f t="shared" si="1198"/>
        <v>26067.781000000272</v>
      </c>
      <c r="Z178" s="318">
        <f t="shared" si="1144"/>
        <v>3.2793341048085949E-2</v>
      </c>
      <c r="AC178" s="423"/>
      <c r="AD178" s="131" t="s">
        <v>18</v>
      </c>
      <c r="AE178" s="150">
        <v>154912.01799999812</v>
      </c>
      <c r="AF178" s="151">
        <v>119183.61999999803</v>
      </c>
      <c r="AG178" s="151">
        <v>34244.680000000189</v>
      </c>
      <c r="AH178" s="318">
        <f t="shared" si="1145"/>
        <v>0.22105889809014434</v>
      </c>
      <c r="AI178" s="150">
        <v>16606.963000000094</v>
      </c>
      <c r="AJ178" s="151">
        <v>14675.435000000063</v>
      </c>
      <c r="AK178" s="151">
        <v>1796.9509999999962</v>
      </c>
      <c r="AL178" s="318">
        <f t="shared" si="1146"/>
        <v>0.10820467294351085</v>
      </c>
      <c r="AM178" s="150">
        <v>0</v>
      </c>
      <c r="AN178" s="151">
        <v>0</v>
      </c>
      <c r="AO178" s="151">
        <v>0</v>
      </c>
      <c r="AP178" s="318">
        <f t="shared" si="1147"/>
        <v>0</v>
      </c>
      <c r="AQ178" s="150">
        <v>546</v>
      </c>
      <c r="AR178" s="151">
        <v>546</v>
      </c>
      <c r="AS178" s="151">
        <v>0</v>
      </c>
      <c r="AT178" s="318">
        <f t="shared" si="1148"/>
        <v>0</v>
      </c>
      <c r="AU178" s="150">
        <v>33067</v>
      </c>
      <c r="AV178" s="151">
        <v>33067</v>
      </c>
      <c r="AW178" s="151">
        <v>0</v>
      </c>
      <c r="AX178" s="318">
        <f t="shared" si="1149"/>
        <v>0</v>
      </c>
      <c r="AY178" s="321">
        <f t="shared" si="1199"/>
        <v>205131.98099999822</v>
      </c>
      <c r="AZ178" s="154">
        <f t="shared" si="1200"/>
        <v>167472.0549999981</v>
      </c>
      <c r="BA178" s="154">
        <f t="shared" si="1201"/>
        <v>36041.631000000183</v>
      </c>
      <c r="BB178" s="318">
        <f t="shared" si="1153"/>
        <v>0.17569971695442504</v>
      </c>
      <c r="BE178" s="423"/>
      <c r="BF178" s="131" t="s">
        <v>18</v>
      </c>
      <c r="BG178" s="322">
        <f t="shared" si="1202"/>
        <v>729147.85200000089</v>
      </c>
      <c r="BH178" s="323">
        <f t="shared" si="1203"/>
        <v>667586.45499999297</v>
      </c>
      <c r="BI178" s="323">
        <f t="shared" si="1204"/>
        <v>58262.23600000047</v>
      </c>
      <c r="BJ178" s="318">
        <f t="shared" si="1157"/>
        <v>7.9904556860712517E-2</v>
      </c>
      <c r="BK178" s="322">
        <f t="shared" si="1205"/>
        <v>102242.03100000006</v>
      </c>
      <c r="BL178" s="323">
        <f t="shared" si="1206"/>
        <v>98741.240000000282</v>
      </c>
      <c r="BM178" s="323">
        <f t="shared" si="1207"/>
        <v>3082.4179999999901</v>
      </c>
      <c r="BN178" s="318">
        <f t="shared" si="1161"/>
        <v>3.0148246957261524E-2</v>
      </c>
      <c r="BO178" s="322">
        <f t="shared" si="1208"/>
        <v>28855.298999999999</v>
      </c>
      <c r="BP178" s="323">
        <f t="shared" si="1209"/>
        <v>28126.959999999999</v>
      </c>
      <c r="BQ178" s="323">
        <f t="shared" si="1210"/>
        <v>764.75800000000004</v>
      </c>
      <c r="BR178" s="318">
        <f t="shared" si="1165"/>
        <v>2.6503208301532417E-2</v>
      </c>
      <c r="BS178" s="322">
        <f t="shared" si="1211"/>
        <v>35500.1</v>
      </c>
      <c r="BT178" s="323">
        <f t="shared" si="1212"/>
        <v>35500.1</v>
      </c>
      <c r="BU178" s="323">
        <f t="shared" si="1213"/>
        <v>0</v>
      </c>
      <c r="BV178" s="318">
        <f t="shared" si="1169"/>
        <v>0</v>
      </c>
      <c r="BW178" s="322">
        <f t="shared" si="1214"/>
        <v>104297.5</v>
      </c>
      <c r="BX178" s="323">
        <f t="shared" si="1215"/>
        <v>104297.5</v>
      </c>
      <c r="BY178" s="323">
        <f t="shared" si="1216"/>
        <v>0</v>
      </c>
      <c r="BZ178" s="318">
        <f t="shared" si="1173"/>
        <v>0</v>
      </c>
      <c r="CA178" s="321">
        <f t="shared" si="1217"/>
        <v>1000042.7820000009</v>
      </c>
      <c r="CB178" s="154">
        <f t="shared" si="1218"/>
        <v>934252.25499999325</v>
      </c>
      <c r="CC178" s="154">
        <f t="shared" si="1219"/>
        <v>62109.412000000462</v>
      </c>
      <c r="CD178" s="318">
        <f t="shared" si="1177"/>
        <v>6.2106754948810183E-2</v>
      </c>
    </row>
    <row r="179" spans="1:82">
      <c r="A179" s="423"/>
      <c r="B179" s="132" t="s">
        <v>19</v>
      </c>
      <c r="C179" s="157">
        <v>714189.80400002294</v>
      </c>
      <c r="D179" s="158">
        <v>637423.86400000798</v>
      </c>
      <c r="E179" s="158">
        <v>72073.58499999858</v>
      </c>
      <c r="F179" s="324">
        <f t="shared" si="1136"/>
        <v>0.10091656951181603</v>
      </c>
      <c r="G179" s="157">
        <v>101194.84700000094</v>
      </c>
      <c r="H179" s="158">
        <v>94821.227000001789</v>
      </c>
      <c r="I179" s="158">
        <v>5850.101000000026</v>
      </c>
      <c r="J179" s="324">
        <f t="shared" si="1137"/>
        <v>5.7810265773710512E-2</v>
      </c>
      <c r="K179" s="157">
        <v>27941.940999999999</v>
      </c>
      <c r="L179" s="158">
        <v>27424.47</v>
      </c>
      <c r="M179" s="158">
        <v>492.00150000000002</v>
      </c>
      <c r="N179" s="324">
        <f t="shared" si="1138"/>
        <v>1.7607992945085669E-2</v>
      </c>
      <c r="O179" s="157">
        <v>15359.5</v>
      </c>
      <c r="P179" s="158">
        <v>15359.5</v>
      </c>
      <c r="Q179" s="158">
        <v>0</v>
      </c>
      <c r="R179" s="324">
        <f t="shared" si="1139"/>
        <v>0</v>
      </c>
      <c r="S179" s="157">
        <v>60668.5</v>
      </c>
      <c r="T179" s="158">
        <v>60668.5</v>
      </c>
      <c r="U179" s="158">
        <v>0</v>
      </c>
      <c r="V179" s="324">
        <f t="shared" si="1140"/>
        <v>0</v>
      </c>
      <c r="W179" s="327">
        <f t="shared" si="1196"/>
        <v>919354.59200002381</v>
      </c>
      <c r="X179" s="161">
        <f t="shared" si="1197"/>
        <v>835697.56100000977</v>
      </c>
      <c r="Y179" s="161">
        <f t="shared" si="1198"/>
        <v>78415.687499998603</v>
      </c>
      <c r="Z179" s="324">
        <f t="shared" si="1144"/>
        <v>8.5294279467738349E-2</v>
      </c>
      <c r="AC179" s="423"/>
      <c r="AD179" s="132" t="s">
        <v>19</v>
      </c>
      <c r="AE179" s="157">
        <v>200582.84199999637</v>
      </c>
      <c r="AF179" s="158">
        <v>135890.28399999905</v>
      </c>
      <c r="AG179" s="158">
        <v>62206.577999999266</v>
      </c>
      <c r="AH179" s="324">
        <f t="shared" si="1145"/>
        <v>0.3101291086502822</v>
      </c>
      <c r="AI179" s="157">
        <v>18385.264000000148</v>
      </c>
      <c r="AJ179" s="158">
        <v>14830.962999999985</v>
      </c>
      <c r="AK179" s="158">
        <v>3266.5290000000109</v>
      </c>
      <c r="AL179" s="324">
        <f t="shared" si="1146"/>
        <v>0.17767104132962053</v>
      </c>
      <c r="AM179" s="157">
        <v>0</v>
      </c>
      <c r="AN179" s="158">
        <v>0</v>
      </c>
      <c r="AO179" s="158">
        <v>0</v>
      </c>
      <c r="AP179" s="324">
        <f t="shared" si="1147"/>
        <v>0</v>
      </c>
      <c r="AQ179" s="157">
        <v>322</v>
      </c>
      <c r="AR179" s="158">
        <v>322</v>
      </c>
      <c r="AS179" s="158">
        <v>0</v>
      </c>
      <c r="AT179" s="324">
        <f t="shared" si="1148"/>
        <v>0</v>
      </c>
      <c r="AU179" s="157">
        <v>36035</v>
      </c>
      <c r="AV179" s="158">
        <v>36035</v>
      </c>
      <c r="AW179" s="158">
        <v>0</v>
      </c>
      <c r="AX179" s="324">
        <f t="shared" si="1149"/>
        <v>0</v>
      </c>
      <c r="AY179" s="327">
        <f t="shared" si="1199"/>
        <v>255325.10599999651</v>
      </c>
      <c r="AZ179" s="161">
        <f t="shared" si="1200"/>
        <v>187078.24699999904</v>
      </c>
      <c r="BA179" s="161">
        <f t="shared" si="1201"/>
        <v>65473.106999999276</v>
      </c>
      <c r="BB179" s="324">
        <f t="shared" si="1153"/>
        <v>0.25643035275974846</v>
      </c>
      <c r="BE179" s="423"/>
      <c r="BF179" s="132" t="s">
        <v>19</v>
      </c>
      <c r="BG179" s="328">
        <f t="shared" si="1202"/>
        <v>914772.64600001927</v>
      </c>
      <c r="BH179" s="329">
        <f t="shared" si="1203"/>
        <v>773314.14800000703</v>
      </c>
      <c r="BI179" s="329">
        <f t="shared" si="1204"/>
        <v>134280.16299999785</v>
      </c>
      <c r="BJ179" s="324">
        <f t="shared" si="1157"/>
        <v>0.1467907502341243</v>
      </c>
      <c r="BK179" s="328">
        <f t="shared" si="1205"/>
        <v>119580.11100000108</v>
      </c>
      <c r="BL179" s="329">
        <f t="shared" si="1206"/>
        <v>109652.19000000178</v>
      </c>
      <c r="BM179" s="329">
        <f t="shared" si="1207"/>
        <v>9116.6300000000374</v>
      </c>
      <c r="BN179" s="324">
        <f t="shared" si="1161"/>
        <v>7.6238681531245231E-2</v>
      </c>
      <c r="BO179" s="328">
        <f t="shared" si="1208"/>
        <v>27941.940999999999</v>
      </c>
      <c r="BP179" s="329">
        <f t="shared" si="1209"/>
        <v>27424.47</v>
      </c>
      <c r="BQ179" s="329">
        <f t="shared" si="1210"/>
        <v>492.00150000000002</v>
      </c>
      <c r="BR179" s="324">
        <f t="shared" si="1165"/>
        <v>1.7607992945085669E-2</v>
      </c>
      <c r="BS179" s="328">
        <f t="shared" si="1211"/>
        <v>15681.5</v>
      </c>
      <c r="BT179" s="329">
        <f t="shared" si="1212"/>
        <v>15681.5</v>
      </c>
      <c r="BU179" s="329">
        <f t="shared" si="1213"/>
        <v>0</v>
      </c>
      <c r="BV179" s="324">
        <f t="shared" si="1169"/>
        <v>0</v>
      </c>
      <c r="BW179" s="328">
        <f t="shared" si="1214"/>
        <v>96703.5</v>
      </c>
      <c r="BX179" s="329">
        <f t="shared" si="1215"/>
        <v>96703.5</v>
      </c>
      <c r="BY179" s="329">
        <f t="shared" si="1216"/>
        <v>0</v>
      </c>
      <c r="BZ179" s="324">
        <f t="shared" si="1173"/>
        <v>0</v>
      </c>
      <c r="CA179" s="327">
        <f t="shared" si="1217"/>
        <v>1174679.6980000203</v>
      </c>
      <c r="CB179" s="161">
        <f t="shared" si="1218"/>
        <v>1022775.8080000088</v>
      </c>
      <c r="CC179" s="161">
        <f t="shared" si="1219"/>
        <v>143888.79449999789</v>
      </c>
      <c r="CD179" s="324">
        <f t="shared" si="1177"/>
        <v>0.12249193950059686</v>
      </c>
    </row>
    <row r="180" spans="1:82">
      <c r="A180" s="423"/>
      <c r="B180" s="133" t="s">
        <v>20</v>
      </c>
      <c r="C180" s="330">
        <f t="shared" ref="C180:E180" si="1220">IF(COUNT(C177:C179)=0,"",SUM(C177:C179))</f>
        <v>2368657.1130000856</v>
      </c>
      <c r="D180" s="168">
        <f t="shared" si="1220"/>
        <v>2102592.9940000325</v>
      </c>
      <c r="E180" s="168">
        <f t="shared" si="1220"/>
        <v>253020.74499999674</v>
      </c>
      <c r="F180" s="331">
        <f t="shared" si="1136"/>
        <v>0.10682033444660405</v>
      </c>
      <c r="G180" s="330">
        <f t="shared" ref="G180:I180" si="1221">IF(COUNT(G177:G179)=0,"",SUM(G177:G179))</f>
        <v>256361.47399999888</v>
      </c>
      <c r="H180" s="168">
        <f t="shared" si="1221"/>
        <v>239629.06900000083</v>
      </c>
      <c r="I180" s="168">
        <f t="shared" si="1221"/>
        <v>15535.351000000059</v>
      </c>
      <c r="J180" s="331">
        <f t="shared" si="1137"/>
        <v>6.0599398020313014E-2</v>
      </c>
      <c r="K180" s="330">
        <f t="shared" ref="K180:M180" si="1222">IF(COUNT(K177:K179)=0,"",SUM(K177:K179))</f>
        <v>76440.91750000001</v>
      </c>
      <c r="L180" s="168">
        <f t="shared" si="1222"/>
        <v>75046.618499999997</v>
      </c>
      <c r="M180" s="168">
        <f t="shared" si="1222"/>
        <v>1651.8500000000001</v>
      </c>
      <c r="N180" s="331">
        <f t="shared" si="1138"/>
        <v>2.1609499912138022E-2</v>
      </c>
      <c r="O180" s="330">
        <f t="shared" ref="O180:Q180" si="1223">IF(COUNT(O177:O179)=0,"",SUM(O177:O179))</f>
        <v>139020.60888949971</v>
      </c>
      <c r="P180" s="168">
        <f t="shared" si="1223"/>
        <v>139020.60888949971</v>
      </c>
      <c r="Q180" s="168">
        <f t="shared" si="1223"/>
        <v>0</v>
      </c>
      <c r="R180" s="331">
        <f t="shared" si="1139"/>
        <v>0</v>
      </c>
      <c r="S180" s="330">
        <f t="shared" ref="S180:U180" si="1224">IF(COUNT(S177:S179)=0,"",SUM(S177:S179))</f>
        <v>195880.18366649991</v>
      </c>
      <c r="T180" s="168">
        <f t="shared" si="1224"/>
        <v>195880.18366649991</v>
      </c>
      <c r="U180" s="168">
        <f t="shared" si="1224"/>
        <v>0</v>
      </c>
      <c r="V180" s="331">
        <f t="shared" si="1140"/>
        <v>0</v>
      </c>
      <c r="W180" s="332">
        <f t="shared" ref="W180:Y180" si="1225">IF(COUNT(W177:W179)=0,"",SUM(W177:W179))</f>
        <v>3036360.297056084</v>
      </c>
      <c r="X180" s="167">
        <f t="shared" si="1225"/>
        <v>2752169.4740560325</v>
      </c>
      <c r="Y180" s="167">
        <f t="shared" si="1225"/>
        <v>270207.94599999685</v>
      </c>
      <c r="Z180" s="331">
        <f t="shared" si="1144"/>
        <v>8.899073876772072E-2</v>
      </c>
      <c r="AC180" s="423"/>
      <c r="AD180" s="133" t="s">
        <v>20</v>
      </c>
      <c r="AE180" s="330">
        <f t="shared" ref="AE180:AG180" si="1226">IF(COUNT(AE177:AE179)=0,"",SUM(AE177:AE179))</f>
        <v>628898.01899998996</v>
      </c>
      <c r="AF180" s="168">
        <f t="shared" si="1226"/>
        <v>417843.40999999037</v>
      </c>
      <c r="AG180" s="168">
        <f t="shared" si="1226"/>
        <v>204098.93299999984</v>
      </c>
      <c r="AH180" s="331">
        <f t="shared" si="1145"/>
        <v>0.32453422786183572</v>
      </c>
      <c r="AI180" s="330">
        <f t="shared" ref="AI180:AK180" si="1227">IF(COUNT(AI177:AI179)=0,"",SUM(AI177:AI179))</f>
        <v>48942.460000000254</v>
      </c>
      <c r="AJ180" s="168">
        <f t="shared" si="1227"/>
        <v>40465.74900000004</v>
      </c>
      <c r="AK180" s="168">
        <f t="shared" si="1227"/>
        <v>7613.3750000000091</v>
      </c>
      <c r="AL180" s="331">
        <f t="shared" si="1146"/>
        <v>0.1555576691486282</v>
      </c>
      <c r="AM180" s="330">
        <f t="shared" ref="AM180:AO180" si="1228">IF(COUNT(AM177:AM179)=0,"",SUM(AM177:AM179))</f>
        <v>0</v>
      </c>
      <c r="AN180" s="168">
        <f t="shared" si="1228"/>
        <v>0</v>
      </c>
      <c r="AO180" s="168">
        <f t="shared" si="1228"/>
        <v>0</v>
      </c>
      <c r="AP180" s="331">
        <f t="shared" si="1147"/>
        <v>0</v>
      </c>
      <c r="AQ180" s="330">
        <f t="shared" ref="AQ180:AS180" si="1229">IF(COUNT(AQ177:AQ179)=0,"",SUM(AQ177:AQ179))</f>
        <v>2636</v>
      </c>
      <c r="AR180" s="168">
        <f t="shared" si="1229"/>
        <v>2636</v>
      </c>
      <c r="AS180" s="168">
        <f t="shared" si="1229"/>
        <v>0</v>
      </c>
      <c r="AT180" s="331">
        <f t="shared" si="1148"/>
        <v>0</v>
      </c>
      <c r="AU180" s="330">
        <f t="shared" ref="AU180:AW180" si="1230">IF(COUNT(AU177:AU179)=0,"",SUM(AU177:AU179))</f>
        <v>102666</v>
      </c>
      <c r="AV180" s="168">
        <f t="shared" si="1230"/>
        <v>102666</v>
      </c>
      <c r="AW180" s="168">
        <f t="shared" si="1230"/>
        <v>0</v>
      </c>
      <c r="AX180" s="331">
        <f t="shared" si="1149"/>
        <v>0</v>
      </c>
      <c r="AY180" s="332">
        <f t="shared" ref="AY180:BA180" si="1231">IF(COUNT(AY177:AY179)=0,"",SUM(AY177:AY179))</f>
        <v>783142.47899999015</v>
      </c>
      <c r="AZ180" s="167">
        <f t="shared" si="1231"/>
        <v>563611.15899999044</v>
      </c>
      <c r="BA180" s="167">
        <f t="shared" si="1231"/>
        <v>211712.30799999984</v>
      </c>
      <c r="BB180" s="331">
        <f t="shared" si="1153"/>
        <v>0.27033689740638178</v>
      </c>
      <c r="BE180" s="423"/>
      <c r="BF180" s="133" t="s">
        <v>20</v>
      </c>
      <c r="BG180" s="330">
        <f t="shared" ref="BG180:BI180" si="1232">IF(COUNT(BG177:BG179)=0,"",SUM(BG177:BG179))</f>
        <v>2997555.1320000757</v>
      </c>
      <c r="BH180" s="168">
        <f t="shared" si="1232"/>
        <v>2520436.4040000229</v>
      </c>
      <c r="BI180" s="168">
        <f t="shared" si="1232"/>
        <v>457119.67799999658</v>
      </c>
      <c r="BJ180" s="331">
        <f t="shared" si="1157"/>
        <v>0.15249750475648133</v>
      </c>
      <c r="BK180" s="330">
        <f t="shared" ref="BK180:BM180" si="1233">IF(COUNT(BK177:BK179)=0,"",SUM(BK177:BK179))</f>
        <v>305303.93399999908</v>
      </c>
      <c r="BL180" s="168">
        <f t="shared" si="1233"/>
        <v>280094.8180000009</v>
      </c>
      <c r="BM180" s="168">
        <f t="shared" si="1233"/>
        <v>23148.726000000068</v>
      </c>
      <c r="BN180" s="331">
        <f t="shared" si="1161"/>
        <v>7.5821905393463215E-2</v>
      </c>
      <c r="BO180" s="330">
        <f t="shared" ref="BO180:BQ180" si="1234">IF(COUNT(BO177:BO179)=0,"",SUM(BO177:BO179))</f>
        <v>76440.91750000001</v>
      </c>
      <c r="BP180" s="168">
        <f t="shared" si="1234"/>
        <v>75046.618499999997</v>
      </c>
      <c r="BQ180" s="168">
        <f t="shared" si="1234"/>
        <v>1651.8500000000001</v>
      </c>
      <c r="BR180" s="331">
        <f t="shared" si="1165"/>
        <v>2.1609499912138022E-2</v>
      </c>
      <c r="BS180" s="330">
        <f t="shared" ref="BS180:BU180" si="1235">IF(COUNT(BS177:BS179)=0,"",SUM(BS177:BS179))</f>
        <v>141656.60888949971</v>
      </c>
      <c r="BT180" s="168">
        <f t="shared" si="1235"/>
        <v>141656.60888949971</v>
      </c>
      <c r="BU180" s="168">
        <f t="shared" si="1235"/>
        <v>0</v>
      </c>
      <c r="BV180" s="331">
        <f t="shared" si="1169"/>
        <v>0</v>
      </c>
      <c r="BW180" s="330">
        <f t="shared" ref="BW180:BY180" si="1236">IF(COUNT(BW177:BW179)=0,"",SUM(BW177:BW179))</f>
        <v>298546.18366649991</v>
      </c>
      <c r="BX180" s="168">
        <f t="shared" si="1236"/>
        <v>298546.18366649991</v>
      </c>
      <c r="BY180" s="168">
        <f t="shared" si="1236"/>
        <v>0</v>
      </c>
      <c r="BZ180" s="331">
        <f t="shared" si="1173"/>
        <v>0</v>
      </c>
      <c r="CA180" s="332">
        <f t="shared" ref="CA180:CC180" si="1237">IF(COUNT(CA177:CA179)=0,"",SUM(CA177:CA179))</f>
        <v>3819502.7760560745</v>
      </c>
      <c r="CB180" s="167">
        <f t="shared" si="1237"/>
        <v>3315780.6330560232</v>
      </c>
      <c r="CC180" s="167">
        <f t="shared" si="1237"/>
        <v>481920.2539999967</v>
      </c>
      <c r="CD180" s="331">
        <f t="shared" si="1177"/>
        <v>0.12617355772617497</v>
      </c>
    </row>
    <row r="181" spans="1:82">
      <c r="A181" s="423"/>
      <c r="B181" s="130" t="s">
        <v>21</v>
      </c>
      <c r="C181" s="171">
        <v>613894.04899998754</v>
      </c>
      <c r="D181" s="172">
        <v>571180.99199998425</v>
      </c>
      <c r="E181" s="172">
        <v>40674.087999999865</v>
      </c>
      <c r="F181" s="333">
        <f t="shared" si="1136"/>
        <v>6.6255876020066606E-2</v>
      </c>
      <c r="G181" s="171">
        <v>120852.56499999863</v>
      </c>
      <c r="H181" s="172">
        <v>118421.22899999906</v>
      </c>
      <c r="I181" s="172">
        <v>2122.2559999999976</v>
      </c>
      <c r="J181" s="333">
        <f t="shared" si="1137"/>
        <v>1.7560702993767833E-2</v>
      </c>
      <c r="K181" s="171">
        <v>26864.782999999999</v>
      </c>
      <c r="L181" s="172">
        <v>26339.634999999998</v>
      </c>
      <c r="M181" s="172">
        <v>610.58249999999998</v>
      </c>
      <c r="N181" s="333">
        <f t="shared" si="1138"/>
        <v>2.2727989278752036E-2</v>
      </c>
      <c r="O181" s="171">
        <v>11040.28</v>
      </c>
      <c r="P181" s="172">
        <v>11040.28</v>
      </c>
      <c r="Q181" s="172">
        <v>0</v>
      </c>
      <c r="R181" s="333">
        <f t="shared" si="1139"/>
        <v>0</v>
      </c>
      <c r="S181" s="171">
        <v>42831.28</v>
      </c>
      <c r="T181" s="172">
        <v>42831.28</v>
      </c>
      <c r="U181" s="172">
        <v>0</v>
      </c>
      <c r="V181" s="333">
        <f t="shared" si="1140"/>
        <v>0</v>
      </c>
      <c r="W181" s="336">
        <f t="shared" ref="W181:W183" si="1238">IF(COUNT(C181,G181,K181,O181,S181)&lt;5,"",SUM(C181,G181,K181,O181,S181))</f>
        <v>815482.95699998632</v>
      </c>
      <c r="X181" s="175">
        <f t="shared" ref="X181:X183" si="1239">IF(COUNT(D181,H181,L181,P181,T181)&lt;5,"",SUM(D181,H181,L181,P181,T181))</f>
        <v>769813.41599998344</v>
      </c>
      <c r="Y181" s="175">
        <f t="shared" ref="Y181:Y183" si="1240">IF(COUNT(E181,I181,M181,Q181,U181)&lt;5,"",SUM(E181,I181,M181,Q181,U181))</f>
        <v>43406.926499999863</v>
      </c>
      <c r="Z181" s="333">
        <f t="shared" si="1144"/>
        <v>5.3228490095839721E-2</v>
      </c>
      <c r="AC181" s="423"/>
      <c r="AD181" s="130" t="s">
        <v>21</v>
      </c>
      <c r="AE181" s="171">
        <v>146727.09599999446</v>
      </c>
      <c r="AF181" s="172">
        <v>87789.108000000546</v>
      </c>
      <c r="AG181" s="172">
        <v>56784.250999999458</v>
      </c>
      <c r="AH181" s="333">
        <f t="shared" si="1145"/>
        <v>0.38700589426237675</v>
      </c>
      <c r="AI181" s="171">
        <v>17583.927000000098</v>
      </c>
      <c r="AJ181" s="172">
        <v>13982.418999999998</v>
      </c>
      <c r="AK181" s="172">
        <v>3299.6389999999988</v>
      </c>
      <c r="AL181" s="333">
        <f t="shared" si="1146"/>
        <v>0.18765085865062908</v>
      </c>
      <c r="AM181" s="171">
        <v>0</v>
      </c>
      <c r="AN181" s="172">
        <v>0</v>
      </c>
      <c r="AO181" s="172">
        <v>0</v>
      </c>
      <c r="AP181" s="333">
        <f t="shared" si="1147"/>
        <v>0</v>
      </c>
      <c r="AQ181" s="171">
        <v>468</v>
      </c>
      <c r="AR181" s="172">
        <v>468</v>
      </c>
      <c r="AS181" s="172">
        <v>0</v>
      </c>
      <c r="AT181" s="333">
        <f t="shared" si="1148"/>
        <v>0</v>
      </c>
      <c r="AU181" s="171">
        <v>37527</v>
      </c>
      <c r="AV181" s="172">
        <v>37527</v>
      </c>
      <c r="AW181" s="172">
        <v>0</v>
      </c>
      <c r="AX181" s="333">
        <f t="shared" si="1149"/>
        <v>0</v>
      </c>
      <c r="AY181" s="336">
        <f t="shared" ref="AY181:AY183" si="1241">IF(COUNT(AE181,AI181,AM181,AQ181,AU181)&lt;5,"",SUM(AE181,AI181,AM181,AQ181,AU181))</f>
        <v>202306.02299999457</v>
      </c>
      <c r="AZ181" s="175">
        <f t="shared" ref="AZ181:AZ183" si="1242">IF(COUNT(AF181,AJ181,AN181,AR181,AV181)&lt;5,"",SUM(AF181,AJ181,AN181,AR181,AV181))</f>
        <v>139766.52700000053</v>
      </c>
      <c r="BA181" s="175">
        <f t="shared" ref="BA181:BA183" si="1243">IF(COUNT(AG181,AK181,AO181,AS181,AW181)&lt;5,"",SUM(AG181,AK181,AO181,AS181,AW181))</f>
        <v>60083.889999999454</v>
      </c>
      <c r="BB181" s="333">
        <f t="shared" si="1153"/>
        <v>0.29699506277181409</v>
      </c>
      <c r="BE181" s="423"/>
      <c r="BF181" s="130" t="s">
        <v>21</v>
      </c>
      <c r="BG181" s="337">
        <f t="shared" ref="BG181:BG183" si="1244">IF(COUNT(C181, AE181)&lt;2, "", C181+AE181)</f>
        <v>760621.14499998197</v>
      </c>
      <c r="BH181" s="338">
        <f t="shared" ref="BH181:BH183" si="1245">IF(COUNT(D181, AF181)&lt;2, "", D181+AF181)</f>
        <v>658970.09999998484</v>
      </c>
      <c r="BI181" s="338">
        <f t="shared" ref="BI181:BI183" si="1246">IF(COUNT(E181, AG181)&lt;2, "", E181+AG181)</f>
        <v>97458.338999999323</v>
      </c>
      <c r="BJ181" s="333">
        <f t="shared" si="1157"/>
        <v>0.12812993648763424</v>
      </c>
      <c r="BK181" s="337">
        <f t="shared" ref="BK181:BK183" si="1247">IF(COUNT(G181, AI181)&lt;2, "", G181+AI181)</f>
        <v>138436.49199999875</v>
      </c>
      <c r="BL181" s="338">
        <f t="shared" ref="BL181:BL183" si="1248">IF(COUNT(H181, AJ181)&lt;2, "", H181+AJ181)</f>
        <v>132403.64799999906</v>
      </c>
      <c r="BM181" s="338">
        <f t="shared" ref="BM181:BM183" si="1249">IF(COUNT(I181, AK181)&lt;2, "", I181+AK181)</f>
        <v>5421.8949999999968</v>
      </c>
      <c r="BN181" s="333">
        <f t="shared" si="1161"/>
        <v>3.916521519484939E-2</v>
      </c>
      <c r="BO181" s="337">
        <f t="shared" ref="BO181:BO183" si="1250">IF(COUNT(K181, AM181)&lt;2, "", K181+AM181)</f>
        <v>26864.782999999999</v>
      </c>
      <c r="BP181" s="338">
        <f t="shared" ref="BP181:BP183" si="1251">IF(COUNT(L181, AN181)&lt;2, "", L181+AN181)</f>
        <v>26339.634999999998</v>
      </c>
      <c r="BQ181" s="338">
        <f t="shared" ref="BQ181:BQ183" si="1252">IF(COUNT(M181, AO181)&lt;2, "", M181+AO181)</f>
        <v>610.58249999999998</v>
      </c>
      <c r="BR181" s="333">
        <f t="shared" si="1165"/>
        <v>2.2727989278752036E-2</v>
      </c>
      <c r="BS181" s="337">
        <f t="shared" ref="BS181:BS183" si="1253">IF(COUNT(O181, AQ181)&lt;2, "", O181+AQ181)</f>
        <v>11508.28</v>
      </c>
      <c r="BT181" s="338">
        <f t="shared" ref="BT181:BT183" si="1254">IF(COUNT(P181, AR181)&lt;2, "", P181+AR181)</f>
        <v>11508.28</v>
      </c>
      <c r="BU181" s="338">
        <f t="shared" ref="BU181:BU183" si="1255">IF(COUNT(Q181, AS181)&lt;2, "", Q181+AS181)</f>
        <v>0</v>
      </c>
      <c r="BV181" s="333">
        <f t="shared" si="1169"/>
        <v>0</v>
      </c>
      <c r="BW181" s="337">
        <f t="shared" ref="BW181:BW183" si="1256">IF(COUNT(S181, AU181)&lt;2, "", S181+AU181)</f>
        <v>80358.28</v>
      </c>
      <c r="BX181" s="338">
        <f t="shared" ref="BX181:BX183" si="1257">IF(COUNT(T181, AV181)&lt;2, "", T181+AV181)</f>
        <v>80358.28</v>
      </c>
      <c r="BY181" s="338">
        <f t="shared" ref="BY181:BY183" si="1258">IF(COUNT(U181, AW181)&lt;2, "", U181+AW181)</f>
        <v>0</v>
      </c>
      <c r="BZ181" s="333">
        <f t="shared" si="1173"/>
        <v>0</v>
      </c>
      <c r="CA181" s="336">
        <f t="shared" ref="CA181:CA183" si="1259">IF(COUNT(BG181,BK181,BO181,BS181,BW181)&lt;5,"",SUM(BG181,BK181,BO181,BS181,BW181))</f>
        <v>1017788.9799999809</v>
      </c>
      <c r="CB181" s="175">
        <f t="shared" ref="CB181:CB183" si="1260">IF(COUNT(BH181,BL181,BP181,BT181,BX181)&lt;5,"",SUM(BH181,BL181,BP181,BT181,BX181))</f>
        <v>909579.9429999839</v>
      </c>
      <c r="CC181" s="175">
        <f t="shared" ref="CC181:CC183" si="1261">IF(COUNT(BI181,BM181,BQ181,BU181,BY181)&lt;5,"",SUM(BI181,BM181,BQ181,BU181,BY181))</f>
        <v>103490.81649999933</v>
      </c>
      <c r="CD181" s="333">
        <f t="shared" si="1177"/>
        <v>0.10168199748046129</v>
      </c>
    </row>
    <row r="182" spans="1:82">
      <c r="A182" s="423"/>
      <c r="B182" s="131" t="s">
        <v>22</v>
      </c>
      <c r="C182" s="150">
        <v>1173092.2320000452</v>
      </c>
      <c r="D182" s="151">
        <v>899149.07300002628</v>
      </c>
      <c r="E182" s="151">
        <v>263539.83199999883</v>
      </c>
      <c r="F182" s="318">
        <f t="shared" si="1136"/>
        <v>0.22465397418128047</v>
      </c>
      <c r="G182" s="150">
        <v>114040.92500000249</v>
      </c>
      <c r="H182" s="151">
        <v>103742.4130000016</v>
      </c>
      <c r="I182" s="151">
        <v>9025.1770000000506</v>
      </c>
      <c r="J182" s="318">
        <f t="shared" si="1137"/>
        <v>7.9139808801093586E-2</v>
      </c>
      <c r="K182" s="150">
        <v>28501.0275</v>
      </c>
      <c r="L182" s="151">
        <v>28057.973000000002</v>
      </c>
      <c r="M182" s="151">
        <v>518.1105</v>
      </c>
      <c r="N182" s="318">
        <f t="shared" si="1138"/>
        <v>1.8178660400927651E-2</v>
      </c>
      <c r="O182" s="150">
        <v>30605.668000000001</v>
      </c>
      <c r="P182" s="151">
        <v>30605.668000000001</v>
      </c>
      <c r="Q182" s="151">
        <v>0</v>
      </c>
      <c r="R182" s="318">
        <f t="shared" si="1139"/>
        <v>0</v>
      </c>
      <c r="S182" s="150">
        <v>12720.119999999999</v>
      </c>
      <c r="T182" s="151">
        <v>12720.119999999999</v>
      </c>
      <c r="U182" s="151">
        <v>0</v>
      </c>
      <c r="V182" s="318">
        <f t="shared" si="1140"/>
        <v>0</v>
      </c>
      <c r="W182" s="321">
        <f t="shared" si="1238"/>
        <v>1358959.9725000479</v>
      </c>
      <c r="X182" s="154">
        <f t="shared" si="1239"/>
        <v>1074275.2470000279</v>
      </c>
      <c r="Y182" s="154">
        <f t="shared" si="1240"/>
        <v>273083.11949999887</v>
      </c>
      <c r="Z182" s="318">
        <f t="shared" si="1144"/>
        <v>0.20095008317104002</v>
      </c>
      <c r="AC182" s="423"/>
      <c r="AD182" s="131" t="s">
        <v>22</v>
      </c>
      <c r="AE182" s="150">
        <v>311089.63899999717</v>
      </c>
      <c r="AF182" s="151">
        <v>171429.01099999939</v>
      </c>
      <c r="AG182" s="151">
        <v>134963.16699999844</v>
      </c>
      <c r="AH182" s="318">
        <f t="shared" si="1145"/>
        <v>0.43384012220349027</v>
      </c>
      <c r="AI182" s="150">
        <v>16812.364000000085</v>
      </c>
      <c r="AJ182" s="151">
        <v>10598.144000000008</v>
      </c>
      <c r="AK182" s="151">
        <v>5558.6789999999919</v>
      </c>
      <c r="AL182" s="318">
        <f t="shared" si="1146"/>
        <v>0.33063042175389279</v>
      </c>
      <c r="AM182" s="150">
        <v>0</v>
      </c>
      <c r="AN182" s="151">
        <v>0</v>
      </c>
      <c r="AO182" s="151">
        <v>0</v>
      </c>
      <c r="AP182" s="318">
        <f t="shared" si="1147"/>
        <v>0</v>
      </c>
      <c r="AQ182" s="150">
        <v>1028</v>
      </c>
      <c r="AR182" s="151">
        <v>1028</v>
      </c>
      <c r="AS182" s="151">
        <v>0</v>
      </c>
      <c r="AT182" s="318">
        <f t="shared" si="1148"/>
        <v>0</v>
      </c>
      <c r="AU182" s="150">
        <v>36773</v>
      </c>
      <c r="AV182" s="151">
        <v>36773</v>
      </c>
      <c r="AW182" s="151">
        <v>0</v>
      </c>
      <c r="AX182" s="318">
        <f t="shared" si="1149"/>
        <v>0</v>
      </c>
      <c r="AY182" s="321">
        <f t="shared" si="1241"/>
        <v>365703.00299999723</v>
      </c>
      <c r="AZ182" s="154">
        <f t="shared" si="1242"/>
        <v>219828.15499999939</v>
      </c>
      <c r="BA182" s="154">
        <f t="shared" si="1243"/>
        <v>140521.84599999845</v>
      </c>
      <c r="BB182" s="318">
        <f t="shared" si="1153"/>
        <v>0.38425127725844654</v>
      </c>
      <c r="BE182" s="423"/>
      <c r="BF182" s="131" t="s">
        <v>22</v>
      </c>
      <c r="BG182" s="322">
        <f t="shared" si="1244"/>
        <v>1484181.8710000424</v>
      </c>
      <c r="BH182" s="323">
        <f t="shared" si="1245"/>
        <v>1070578.0840000256</v>
      </c>
      <c r="BI182" s="323">
        <f t="shared" si="1246"/>
        <v>398502.99899999727</v>
      </c>
      <c r="BJ182" s="318">
        <f t="shared" si="1157"/>
        <v>0.26850011227497733</v>
      </c>
      <c r="BK182" s="322">
        <f t="shared" si="1247"/>
        <v>130853.28900000258</v>
      </c>
      <c r="BL182" s="323">
        <f t="shared" si="1248"/>
        <v>114340.5570000016</v>
      </c>
      <c r="BM182" s="323">
        <f t="shared" si="1249"/>
        <v>14583.856000000043</v>
      </c>
      <c r="BN182" s="318">
        <f t="shared" si="1161"/>
        <v>0.11145196358037096</v>
      </c>
      <c r="BO182" s="322">
        <f t="shared" si="1250"/>
        <v>28501.0275</v>
      </c>
      <c r="BP182" s="323">
        <f t="shared" si="1251"/>
        <v>28057.973000000002</v>
      </c>
      <c r="BQ182" s="323">
        <f t="shared" si="1252"/>
        <v>518.1105</v>
      </c>
      <c r="BR182" s="318">
        <f t="shared" si="1165"/>
        <v>1.8178660400927651E-2</v>
      </c>
      <c r="BS182" s="322">
        <f t="shared" si="1253"/>
        <v>31633.668000000001</v>
      </c>
      <c r="BT182" s="323">
        <f t="shared" si="1254"/>
        <v>31633.668000000001</v>
      </c>
      <c r="BU182" s="323">
        <f t="shared" si="1255"/>
        <v>0</v>
      </c>
      <c r="BV182" s="318">
        <f t="shared" si="1169"/>
        <v>0</v>
      </c>
      <c r="BW182" s="322">
        <f t="shared" si="1256"/>
        <v>49493.119999999995</v>
      </c>
      <c r="BX182" s="323">
        <f t="shared" si="1257"/>
        <v>49493.119999999995</v>
      </c>
      <c r="BY182" s="323">
        <f t="shared" si="1258"/>
        <v>0</v>
      </c>
      <c r="BZ182" s="318">
        <f t="shared" si="1173"/>
        <v>0</v>
      </c>
      <c r="CA182" s="321">
        <f t="shared" si="1259"/>
        <v>1724662.9755000453</v>
      </c>
      <c r="CB182" s="154">
        <f t="shared" si="1260"/>
        <v>1294103.4020000272</v>
      </c>
      <c r="CC182" s="154">
        <f t="shared" si="1261"/>
        <v>413604.96549999731</v>
      </c>
      <c r="CD182" s="318">
        <f t="shared" si="1177"/>
        <v>0.23981784926998709</v>
      </c>
    </row>
    <row r="183" spans="1:82">
      <c r="A183" s="423"/>
      <c r="B183" s="132" t="s">
        <v>23</v>
      </c>
      <c r="C183" s="157">
        <v>869968.61300002609</v>
      </c>
      <c r="D183" s="158">
        <v>777897.29500002984</v>
      </c>
      <c r="E183" s="158">
        <v>87929.237000000037</v>
      </c>
      <c r="F183" s="324">
        <f t="shared" si="1136"/>
        <v>0.10107173487188485</v>
      </c>
      <c r="G183" s="157">
        <v>76853.365999997506</v>
      </c>
      <c r="H183" s="158">
        <v>71978.578999998383</v>
      </c>
      <c r="I183" s="158">
        <v>4393.912000000013</v>
      </c>
      <c r="J183" s="324">
        <f t="shared" si="1137"/>
        <v>5.7172668273243306E-2</v>
      </c>
      <c r="K183" s="157">
        <v>26646.15</v>
      </c>
      <c r="L183" s="158">
        <v>26472.113000000001</v>
      </c>
      <c r="M183" s="158">
        <v>213.23500000000001</v>
      </c>
      <c r="N183" s="324">
        <f t="shared" si="1138"/>
        <v>8.0024693998945445E-3</v>
      </c>
      <c r="O183" s="157">
        <v>23433.9</v>
      </c>
      <c r="P183" s="158">
        <v>23433.9</v>
      </c>
      <c r="Q183" s="158">
        <v>0</v>
      </c>
      <c r="R183" s="324">
        <f t="shared" si="1139"/>
        <v>0</v>
      </c>
      <c r="S183" s="157">
        <v>12220.699999999999</v>
      </c>
      <c r="T183" s="158">
        <v>12220.699999999999</v>
      </c>
      <c r="U183" s="158">
        <v>0</v>
      </c>
      <c r="V183" s="324">
        <f t="shared" si="1140"/>
        <v>0</v>
      </c>
      <c r="W183" s="327">
        <f t="shared" si="1238"/>
        <v>1009122.7290000236</v>
      </c>
      <c r="X183" s="161">
        <f t="shared" si="1239"/>
        <v>912002.58700002823</v>
      </c>
      <c r="Y183" s="161">
        <f t="shared" si="1240"/>
        <v>92536.384000000049</v>
      </c>
      <c r="Z183" s="324">
        <f t="shared" si="1144"/>
        <v>9.1699831289795364E-2</v>
      </c>
      <c r="AC183" s="423"/>
      <c r="AD183" s="132" t="s">
        <v>23</v>
      </c>
      <c r="AE183" s="157">
        <v>196330.15900000054</v>
      </c>
      <c r="AF183" s="158">
        <v>133656.9999999982</v>
      </c>
      <c r="AG183" s="158">
        <v>60103.397999999666</v>
      </c>
      <c r="AH183" s="324">
        <f t="shared" si="1145"/>
        <v>0.30613431123437079</v>
      </c>
      <c r="AI183" s="157">
        <v>13931.164000000041</v>
      </c>
      <c r="AJ183" s="158">
        <v>11423.014000000028</v>
      </c>
      <c r="AK183" s="158">
        <v>1812.1720000000021</v>
      </c>
      <c r="AL183" s="324">
        <f t="shared" si="1146"/>
        <v>0.13008044410359371</v>
      </c>
      <c r="AM183" s="157">
        <v>0</v>
      </c>
      <c r="AN183" s="158">
        <v>0</v>
      </c>
      <c r="AO183" s="158">
        <v>0</v>
      </c>
      <c r="AP183" s="324">
        <f t="shared" si="1147"/>
        <v>0</v>
      </c>
      <c r="AQ183" s="157">
        <v>597</v>
      </c>
      <c r="AR183" s="158">
        <v>597</v>
      </c>
      <c r="AS183" s="158">
        <v>0</v>
      </c>
      <c r="AT183" s="324">
        <f t="shared" si="1148"/>
        <v>0</v>
      </c>
      <c r="AU183" s="157">
        <v>36657</v>
      </c>
      <c r="AV183" s="158">
        <v>36657</v>
      </c>
      <c r="AW183" s="158">
        <v>0</v>
      </c>
      <c r="AX183" s="324">
        <f t="shared" si="1149"/>
        <v>0</v>
      </c>
      <c r="AY183" s="327">
        <f t="shared" si="1241"/>
        <v>247515.32300000059</v>
      </c>
      <c r="AZ183" s="161">
        <f t="shared" si="1242"/>
        <v>182334.01399999822</v>
      </c>
      <c r="BA183" s="161">
        <f t="shared" si="1243"/>
        <v>61915.569999999665</v>
      </c>
      <c r="BB183" s="324">
        <f t="shared" si="1153"/>
        <v>0.25014843222453553</v>
      </c>
      <c r="BE183" s="423"/>
      <c r="BF183" s="132" t="s">
        <v>23</v>
      </c>
      <c r="BG183" s="328">
        <f t="shared" si="1244"/>
        <v>1066298.7720000267</v>
      </c>
      <c r="BH183" s="329">
        <f t="shared" si="1245"/>
        <v>911554.2950000281</v>
      </c>
      <c r="BI183" s="329">
        <f t="shared" si="1246"/>
        <v>148032.63499999972</v>
      </c>
      <c r="BJ183" s="324">
        <f t="shared" si="1157"/>
        <v>0.13882847742789675</v>
      </c>
      <c r="BK183" s="328">
        <f t="shared" si="1247"/>
        <v>90784.529999997554</v>
      </c>
      <c r="BL183" s="329">
        <f t="shared" si="1248"/>
        <v>83401.592999998407</v>
      </c>
      <c r="BM183" s="329">
        <f t="shared" si="1249"/>
        <v>6206.0840000000153</v>
      </c>
      <c r="BN183" s="324">
        <f t="shared" si="1161"/>
        <v>6.836058962909411E-2</v>
      </c>
      <c r="BO183" s="328">
        <f t="shared" si="1250"/>
        <v>26646.15</v>
      </c>
      <c r="BP183" s="329">
        <f t="shared" si="1251"/>
        <v>26472.113000000001</v>
      </c>
      <c r="BQ183" s="329">
        <f t="shared" si="1252"/>
        <v>213.23500000000001</v>
      </c>
      <c r="BR183" s="324">
        <f t="shared" si="1165"/>
        <v>8.0024693998945445E-3</v>
      </c>
      <c r="BS183" s="328">
        <f t="shared" si="1253"/>
        <v>24030.9</v>
      </c>
      <c r="BT183" s="329">
        <f t="shared" si="1254"/>
        <v>24030.9</v>
      </c>
      <c r="BU183" s="329">
        <f t="shared" si="1255"/>
        <v>0</v>
      </c>
      <c r="BV183" s="324">
        <f t="shared" si="1169"/>
        <v>0</v>
      </c>
      <c r="BW183" s="328">
        <f t="shared" si="1256"/>
        <v>48877.7</v>
      </c>
      <c r="BX183" s="329">
        <f t="shared" si="1257"/>
        <v>48877.7</v>
      </c>
      <c r="BY183" s="329">
        <f t="shared" si="1258"/>
        <v>0</v>
      </c>
      <c r="BZ183" s="324">
        <f t="shared" si="1173"/>
        <v>0</v>
      </c>
      <c r="CA183" s="327">
        <f t="shared" si="1259"/>
        <v>1256638.0520000239</v>
      </c>
      <c r="CB183" s="161">
        <f t="shared" si="1260"/>
        <v>1094336.6010000266</v>
      </c>
      <c r="CC183" s="161">
        <f t="shared" si="1261"/>
        <v>154451.95399999971</v>
      </c>
      <c r="CD183" s="324">
        <f t="shared" si="1177"/>
        <v>0.12290886286164822</v>
      </c>
    </row>
    <row r="184" spans="1:82">
      <c r="A184" s="423"/>
      <c r="B184" s="133" t="s">
        <v>24</v>
      </c>
      <c r="C184" s="330">
        <f t="shared" ref="C184:E184" si="1262">IF(COUNT(C181:C183)=0,"",SUM(C181:C183))</f>
        <v>2656954.894000059</v>
      </c>
      <c r="D184" s="168">
        <f t="shared" si="1262"/>
        <v>2248227.3600000404</v>
      </c>
      <c r="E184" s="168">
        <f t="shared" si="1262"/>
        <v>392143.15699999873</v>
      </c>
      <c r="F184" s="331">
        <f t="shared" si="1136"/>
        <v>0.14759119843755616</v>
      </c>
      <c r="G184" s="330">
        <f t="shared" ref="G184:I184" si="1263">IF(COUNT(G181:G183)=0,"",SUM(G181:G183))</f>
        <v>311746.85599999863</v>
      </c>
      <c r="H184" s="168">
        <f t="shared" si="1263"/>
        <v>294142.22099999903</v>
      </c>
      <c r="I184" s="168">
        <f t="shared" si="1263"/>
        <v>15541.345000000061</v>
      </c>
      <c r="J184" s="331">
        <f t="shared" si="1137"/>
        <v>4.9852451438997449E-2</v>
      </c>
      <c r="K184" s="330">
        <f t="shared" ref="K184:M184" si="1264">IF(COUNT(K181:K183)=0,"",SUM(K181:K183))</f>
        <v>82011.960500000001</v>
      </c>
      <c r="L184" s="168">
        <f t="shared" si="1264"/>
        <v>80869.721000000005</v>
      </c>
      <c r="M184" s="168">
        <f t="shared" si="1264"/>
        <v>1341.9279999999999</v>
      </c>
      <c r="N184" s="331">
        <f t="shared" si="1138"/>
        <v>1.6362588966520316E-2</v>
      </c>
      <c r="O184" s="330">
        <f t="shared" ref="O184:Q184" si="1265">IF(COUNT(O181:O183)=0,"",SUM(O181:O183))</f>
        <v>65079.848000000005</v>
      </c>
      <c r="P184" s="168">
        <f t="shared" si="1265"/>
        <v>65079.848000000005</v>
      </c>
      <c r="Q184" s="168">
        <f t="shared" si="1265"/>
        <v>0</v>
      </c>
      <c r="R184" s="331">
        <f t="shared" si="1139"/>
        <v>0</v>
      </c>
      <c r="S184" s="330">
        <f t="shared" ref="S184:U184" si="1266">IF(COUNT(S181:S183)=0,"",SUM(S181:S183))</f>
        <v>67772.099999999991</v>
      </c>
      <c r="T184" s="168">
        <f t="shared" si="1266"/>
        <v>67772.099999999991</v>
      </c>
      <c r="U184" s="168">
        <f t="shared" si="1266"/>
        <v>0</v>
      </c>
      <c r="V184" s="331">
        <f t="shared" si="1140"/>
        <v>0</v>
      </c>
      <c r="W184" s="332">
        <f t="shared" ref="W184:Y184" si="1267">IF(COUNT(W181:W183)=0,"",SUM(W181:W183))</f>
        <v>3183565.6585000576</v>
      </c>
      <c r="X184" s="167">
        <f t="shared" si="1267"/>
        <v>2756091.2500000396</v>
      </c>
      <c r="Y184" s="167">
        <f t="shared" si="1267"/>
        <v>409026.42999999877</v>
      </c>
      <c r="Z184" s="331">
        <f t="shared" si="1144"/>
        <v>0.1284806012742053</v>
      </c>
      <c r="AC184" s="423"/>
      <c r="AD184" s="133" t="s">
        <v>24</v>
      </c>
      <c r="AE184" s="330">
        <f t="shared" ref="AE184:AG184" si="1268">IF(COUNT(AE181:AE183)=0,"",SUM(AE181:AE183))</f>
        <v>654146.89399999217</v>
      </c>
      <c r="AF184" s="168">
        <f t="shared" si="1268"/>
        <v>392875.11899999814</v>
      </c>
      <c r="AG184" s="168">
        <f t="shared" si="1268"/>
        <v>251850.81599999758</v>
      </c>
      <c r="AH184" s="331">
        <f t="shared" si="1145"/>
        <v>0.38500651506571332</v>
      </c>
      <c r="AI184" s="330">
        <f t="shared" ref="AI184:AK184" si="1269">IF(COUNT(AI181:AI183)=0,"",SUM(AI181:AI183))</f>
        <v>48327.455000000227</v>
      </c>
      <c r="AJ184" s="168">
        <f t="shared" si="1269"/>
        <v>36003.577000000034</v>
      </c>
      <c r="AK184" s="168">
        <f t="shared" si="1269"/>
        <v>10670.489999999993</v>
      </c>
      <c r="AL184" s="331">
        <f t="shared" si="1146"/>
        <v>0.22079561193528488</v>
      </c>
      <c r="AM184" s="330">
        <f t="shared" ref="AM184:AO184" si="1270">IF(COUNT(AM181:AM183)=0,"",SUM(AM181:AM183))</f>
        <v>0</v>
      </c>
      <c r="AN184" s="168">
        <f t="shared" si="1270"/>
        <v>0</v>
      </c>
      <c r="AO184" s="168">
        <f t="shared" si="1270"/>
        <v>0</v>
      </c>
      <c r="AP184" s="331">
        <f t="shared" si="1147"/>
        <v>0</v>
      </c>
      <c r="AQ184" s="330">
        <f t="shared" ref="AQ184:AS184" si="1271">IF(COUNT(AQ181:AQ183)=0,"",SUM(AQ181:AQ183))</f>
        <v>2093</v>
      </c>
      <c r="AR184" s="168">
        <f t="shared" si="1271"/>
        <v>2093</v>
      </c>
      <c r="AS184" s="168">
        <f t="shared" si="1271"/>
        <v>0</v>
      </c>
      <c r="AT184" s="331">
        <f t="shared" si="1148"/>
        <v>0</v>
      </c>
      <c r="AU184" s="330">
        <f t="shared" ref="AU184:AW184" si="1272">IF(COUNT(AU181:AU183)=0,"",SUM(AU181:AU183))</f>
        <v>110957</v>
      </c>
      <c r="AV184" s="168">
        <f t="shared" si="1272"/>
        <v>110957</v>
      </c>
      <c r="AW184" s="168">
        <f t="shared" si="1272"/>
        <v>0</v>
      </c>
      <c r="AX184" s="331">
        <f t="shared" si="1149"/>
        <v>0</v>
      </c>
      <c r="AY184" s="332">
        <f t="shared" ref="AY184:BA184" si="1273">IF(COUNT(AY181:AY183)=0,"",SUM(AY181:AY183))</f>
        <v>815524.34899999236</v>
      </c>
      <c r="AZ184" s="167">
        <f t="shared" si="1273"/>
        <v>541928.69599999813</v>
      </c>
      <c r="BA184" s="167">
        <f t="shared" si="1273"/>
        <v>262521.3059999976</v>
      </c>
      <c r="BB184" s="331">
        <f t="shared" si="1153"/>
        <v>0.3219049269612918</v>
      </c>
      <c r="BE184" s="423"/>
      <c r="BF184" s="133" t="s">
        <v>24</v>
      </c>
      <c r="BG184" s="330">
        <f t="shared" ref="BG184:BI184" si="1274">IF(COUNT(BG181:BG183)=0,"",SUM(BG181:BG183))</f>
        <v>3311101.7880000509</v>
      </c>
      <c r="BH184" s="168">
        <f t="shared" si="1274"/>
        <v>2641102.4790000385</v>
      </c>
      <c r="BI184" s="168">
        <f t="shared" si="1274"/>
        <v>643993.97299999627</v>
      </c>
      <c r="BJ184" s="331">
        <f t="shared" si="1157"/>
        <v>0.1944953717019304</v>
      </c>
      <c r="BK184" s="330">
        <f t="shared" ref="BK184:BM184" si="1275">IF(COUNT(BK181:BK183)=0,"",SUM(BK181:BK183))</f>
        <v>360074.31099999894</v>
      </c>
      <c r="BL184" s="168">
        <f t="shared" si="1275"/>
        <v>330145.79799999908</v>
      </c>
      <c r="BM184" s="168">
        <f t="shared" si="1275"/>
        <v>26211.835000000057</v>
      </c>
      <c r="BN184" s="331">
        <f t="shared" si="1161"/>
        <v>7.2795626345030021E-2</v>
      </c>
      <c r="BO184" s="330">
        <f t="shared" ref="BO184:BQ184" si="1276">IF(COUNT(BO181:BO183)=0,"",SUM(BO181:BO183))</f>
        <v>82011.960500000001</v>
      </c>
      <c r="BP184" s="168">
        <f t="shared" si="1276"/>
        <v>80869.721000000005</v>
      </c>
      <c r="BQ184" s="168">
        <f t="shared" si="1276"/>
        <v>1341.9279999999999</v>
      </c>
      <c r="BR184" s="331">
        <f t="shared" si="1165"/>
        <v>1.6362588966520316E-2</v>
      </c>
      <c r="BS184" s="330">
        <f t="shared" ref="BS184:BU184" si="1277">IF(COUNT(BS181:BS183)=0,"",SUM(BS181:BS183))</f>
        <v>67172.847999999998</v>
      </c>
      <c r="BT184" s="168">
        <f t="shared" si="1277"/>
        <v>67172.847999999998</v>
      </c>
      <c r="BU184" s="168">
        <f t="shared" si="1277"/>
        <v>0</v>
      </c>
      <c r="BV184" s="331">
        <f t="shared" si="1169"/>
        <v>0</v>
      </c>
      <c r="BW184" s="330">
        <f t="shared" ref="BW184:BY184" si="1278">IF(COUNT(BW181:BW183)=0,"",SUM(BW181:BW183))</f>
        <v>178729.09999999998</v>
      </c>
      <c r="BX184" s="168">
        <f t="shared" si="1278"/>
        <v>178729.09999999998</v>
      </c>
      <c r="BY184" s="168">
        <f t="shared" si="1278"/>
        <v>0</v>
      </c>
      <c r="BZ184" s="331">
        <f t="shared" si="1173"/>
        <v>0</v>
      </c>
      <c r="CA184" s="332">
        <f t="shared" ref="CA184:CC184" si="1279">IF(COUNT(CA181:CA183)=0,"",SUM(CA181:CA183))</f>
        <v>3999090.0075000501</v>
      </c>
      <c r="CB184" s="167">
        <f t="shared" si="1279"/>
        <v>3298019.9460000377</v>
      </c>
      <c r="CC184" s="167">
        <f t="shared" si="1279"/>
        <v>671547.73599999631</v>
      </c>
      <c r="CD184" s="331">
        <f t="shared" si="1177"/>
        <v>0.16792513665372608</v>
      </c>
    </row>
    <row r="185" spans="1:82">
      <c r="A185" s="423"/>
      <c r="B185" s="130" t="s">
        <v>25</v>
      </c>
      <c r="C185" s="171">
        <v>1139345.1220000165</v>
      </c>
      <c r="D185" s="172">
        <v>1005480.2400000195</v>
      </c>
      <c r="E185" s="172">
        <v>127920.9199999992</v>
      </c>
      <c r="F185" s="333">
        <f t="shared" si="1136"/>
        <v>0.11227583067670109</v>
      </c>
      <c r="G185" s="171">
        <v>54709.167999991761</v>
      </c>
      <c r="H185" s="172">
        <v>52597.23599999203</v>
      </c>
      <c r="I185" s="172">
        <v>1956.4709999999939</v>
      </c>
      <c r="J185" s="333">
        <f t="shared" si="1137"/>
        <v>3.5761300555700072E-2</v>
      </c>
      <c r="K185" s="171">
        <v>29001.172500000001</v>
      </c>
      <c r="L185" s="172">
        <v>28320.7965</v>
      </c>
      <c r="M185" s="172">
        <v>585.27949999999998</v>
      </c>
      <c r="N185" s="333">
        <f t="shared" si="1138"/>
        <v>2.0181235775898369E-2</v>
      </c>
      <c r="O185" s="171">
        <v>47944.394834500003</v>
      </c>
      <c r="P185" s="172">
        <v>47944.394834500003</v>
      </c>
      <c r="Q185" s="172">
        <v>0</v>
      </c>
      <c r="R185" s="333">
        <f t="shared" si="1139"/>
        <v>0</v>
      </c>
      <c r="S185" s="171">
        <v>52397.599788499996</v>
      </c>
      <c r="T185" s="172">
        <v>52397.599788499996</v>
      </c>
      <c r="U185" s="172">
        <v>0</v>
      </c>
      <c r="V185" s="333">
        <f t="shared" si="1140"/>
        <v>0</v>
      </c>
      <c r="W185" s="336">
        <f t="shared" ref="W185:W187" si="1280">IF(COUNT(C185,G185,K185,O185,S185)&lt;5,"",SUM(C185,G185,K185,O185,S185))</f>
        <v>1323397.4571230083</v>
      </c>
      <c r="X185" s="175">
        <f t="shared" ref="X185:X187" si="1281">IF(COUNT(D185,H185,L185,P185,T185)&lt;5,"",SUM(D185,H185,L185,P185,T185))</f>
        <v>1186740.2671230116</v>
      </c>
      <c r="Y185" s="175">
        <f t="shared" ref="Y185:Y187" si="1282">IF(COUNT(E185,I185,M185,Q185,U185)&lt;5,"",SUM(E185,I185,M185,Q185,U185))</f>
        <v>130462.67049999919</v>
      </c>
      <c r="Z185" s="333">
        <f t="shared" si="1144"/>
        <v>9.8581623984390673E-2</v>
      </c>
      <c r="AC185" s="423"/>
      <c r="AD185" s="130" t="s">
        <v>25</v>
      </c>
      <c r="AE185" s="171">
        <v>279854.29199998529</v>
      </c>
      <c r="AF185" s="172">
        <v>215883.49599999285</v>
      </c>
      <c r="AG185" s="172">
        <v>61519.606000000291</v>
      </c>
      <c r="AH185" s="333">
        <f t="shared" si="1145"/>
        <v>0.21982727354420395</v>
      </c>
      <c r="AI185" s="171">
        <v>8598.9020000000673</v>
      </c>
      <c r="AJ185" s="172">
        <v>6885.3120000000172</v>
      </c>
      <c r="AK185" s="172">
        <v>1011.9279999999981</v>
      </c>
      <c r="AL185" s="333">
        <f t="shared" si="1146"/>
        <v>0.11768107137399521</v>
      </c>
      <c r="AM185" s="171">
        <v>0</v>
      </c>
      <c r="AN185" s="172">
        <v>0</v>
      </c>
      <c r="AO185" s="172">
        <v>0</v>
      </c>
      <c r="AP185" s="333">
        <f t="shared" si="1147"/>
        <v>0</v>
      </c>
      <c r="AQ185" s="171">
        <v>1404</v>
      </c>
      <c r="AR185" s="172">
        <v>1404</v>
      </c>
      <c r="AS185" s="172">
        <v>0</v>
      </c>
      <c r="AT185" s="333">
        <f t="shared" si="1148"/>
        <v>0</v>
      </c>
      <c r="AU185" s="171">
        <v>36091</v>
      </c>
      <c r="AV185" s="172">
        <v>36091</v>
      </c>
      <c r="AW185" s="172">
        <v>0</v>
      </c>
      <c r="AX185" s="333">
        <f t="shared" si="1149"/>
        <v>0</v>
      </c>
      <c r="AY185" s="336">
        <f t="shared" ref="AY185:AY187" si="1283">IF(COUNT(AE185,AI185,AM185,AQ185,AU185)&lt;5,"",SUM(AE185,AI185,AM185,AQ185,AU185))</f>
        <v>325948.19399998535</v>
      </c>
      <c r="AZ185" s="175">
        <f t="shared" ref="AZ185:AZ187" si="1284">IF(COUNT(AF185,AJ185,AN185,AR185,AV185)&lt;5,"",SUM(AF185,AJ185,AN185,AR185,AV185))</f>
        <v>260263.80799999286</v>
      </c>
      <c r="BA185" s="175">
        <f t="shared" ref="BA185:BA187" si="1285">IF(COUNT(AG185,AK185,AO185,AS185,AW185)&lt;5,"",SUM(AG185,AK185,AO185,AS185,AW185))</f>
        <v>62531.534000000291</v>
      </c>
      <c r="BB185" s="333">
        <f t="shared" si="1153"/>
        <v>0.19184500835124463</v>
      </c>
      <c r="BE185" s="423"/>
      <c r="BF185" s="130" t="s">
        <v>25</v>
      </c>
      <c r="BG185" s="337">
        <f t="shared" ref="BG185:BG187" si="1286">IF(COUNT(C185, AE185)&lt;2, "", C185+AE185)</f>
        <v>1419199.4140000017</v>
      </c>
      <c r="BH185" s="338">
        <f t="shared" ref="BH185:BH187" si="1287">IF(COUNT(D185, AF185)&lt;2, "", D185+AF185)</f>
        <v>1221363.7360000124</v>
      </c>
      <c r="BI185" s="338">
        <f t="shared" ref="BI185:BI187" si="1288">IF(COUNT(E185, AG185)&lt;2, "", E185+AG185)</f>
        <v>189440.52599999949</v>
      </c>
      <c r="BJ185" s="333">
        <f t="shared" si="1157"/>
        <v>0.13348407851019536</v>
      </c>
      <c r="BK185" s="337">
        <f t="shared" ref="BK185:BK187" si="1289">IF(COUNT(G185, AI185)&lt;2, "", G185+AI185)</f>
        <v>63308.069999991829</v>
      </c>
      <c r="BL185" s="338">
        <f t="shared" ref="BL185:BL187" si="1290">IF(COUNT(H185, AJ185)&lt;2, "", H185+AJ185)</f>
        <v>59482.54799999205</v>
      </c>
      <c r="BM185" s="338">
        <f t="shared" ref="BM185:BM187" si="1291">IF(COUNT(I185, AK185)&lt;2, "", I185+AK185)</f>
        <v>2968.3989999999922</v>
      </c>
      <c r="BN185" s="333">
        <f t="shared" si="1161"/>
        <v>4.6888161335519707E-2</v>
      </c>
      <c r="BO185" s="337">
        <f t="shared" ref="BO185:BO187" si="1292">IF(COUNT(K185, AM185)&lt;2, "", K185+AM185)</f>
        <v>29001.172500000001</v>
      </c>
      <c r="BP185" s="338">
        <f t="shared" ref="BP185:BP187" si="1293">IF(COUNT(L185, AN185)&lt;2, "", L185+AN185)</f>
        <v>28320.7965</v>
      </c>
      <c r="BQ185" s="338">
        <f t="shared" ref="BQ185:BQ187" si="1294">IF(COUNT(M185, AO185)&lt;2, "", M185+AO185)</f>
        <v>585.27949999999998</v>
      </c>
      <c r="BR185" s="333">
        <f t="shared" si="1165"/>
        <v>2.0181235775898369E-2</v>
      </c>
      <c r="BS185" s="337">
        <f t="shared" ref="BS185:BS187" si="1295">IF(COUNT(O185, AQ185)&lt;2, "", O185+AQ185)</f>
        <v>49348.394834500003</v>
      </c>
      <c r="BT185" s="338">
        <f t="shared" ref="BT185:BT187" si="1296">IF(COUNT(P185, AR185)&lt;2, "", P185+AR185)</f>
        <v>49348.394834500003</v>
      </c>
      <c r="BU185" s="338">
        <f t="shared" ref="BU185:BU187" si="1297">IF(COUNT(Q185, AS185)&lt;2, "", Q185+AS185)</f>
        <v>0</v>
      </c>
      <c r="BV185" s="333">
        <f t="shared" si="1169"/>
        <v>0</v>
      </c>
      <c r="BW185" s="337">
        <f t="shared" ref="BW185:BW187" si="1298">IF(COUNT(S185, AU185)&lt;2, "", S185+AU185)</f>
        <v>88488.599788499996</v>
      </c>
      <c r="BX185" s="338">
        <f t="shared" ref="BX185:BX187" si="1299">IF(COUNT(T185, AV185)&lt;2, "", T185+AV185)</f>
        <v>88488.599788499996</v>
      </c>
      <c r="BY185" s="338">
        <f t="shared" ref="BY185:BY187" si="1300">IF(COUNT(U185, AW185)&lt;2, "", U185+AW185)</f>
        <v>0</v>
      </c>
      <c r="BZ185" s="333">
        <f t="shared" si="1173"/>
        <v>0</v>
      </c>
      <c r="CA185" s="336">
        <f t="shared" ref="CA185:CA187" si="1301">IF(COUNT(BG185,BK185,BO185,BS185,BW185)&lt;5,"",SUM(BG185,BK185,BO185,BS185,BW185))</f>
        <v>1649345.6511229938</v>
      </c>
      <c r="CB185" s="175">
        <f t="shared" ref="CB185:CB187" si="1302">IF(COUNT(BH185,BL185,BP185,BT185,BX185)&lt;5,"",SUM(BH185,BL185,BP185,BT185,BX185))</f>
        <v>1447004.0751230044</v>
      </c>
      <c r="CC185" s="175">
        <f t="shared" ref="CC185:CC187" si="1303">IF(COUNT(BI185,BM185,BQ185,BU185,BY185)&lt;5,"",SUM(BI185,BM185,BQ185,BU185,BY185))</f>
        <v>192994.2044999995</v>
      </c>
      <c r="CD185" s="333">
        <f t="shared" si="1177"/>
        <v>0.11701258882187314</v>
      </c>
    </row>
    <row r="186" spans="1:82">
      <c r="A186" s="423"/>
      <c r="B186" s="131" t="s">
        <v>26</v>
      </c>
      <c r="C186" s="150">
        <v>958648.2639999775</v>
      </c>
      <c r="D186" s="151">
        <v>871152.45399999456</v>
      </c>
      <c r="E186" s="151">
        <v>82434.236000000179</v>
      </c>
      <c r="F186" s="318">
        <f t="shared" si="1136"/>
        <v>8.5990074874847028E-2</v>
      </c>
      <c r="G186" s="150">
        <v>23888.159000001298</v>
      </c>
      <c r="H186" s="151">
        <v>23101.960000001131</v>
      </c>
      <c r="I186" s="151">
        <v>754.5959999999975</v>
      </c>
      <c r="J186" s="318">
        <f t="shared" si="1137"/>
        <v>3.1588704680003028E-2</v>
      </c>
      <c r="K186" s="150">
        <v>22329.157999999999</v>
      </c>
      <c r="L186" s="151">
        <v>22066.44</v>
      </c>
      <c r="M186" s="151">
        <v>542.36649999999997</v>
      </c>
      <c r="N186" s="318">
        <f t="shared" si="1138"/>
        <v>2.4289608233324336E-2</v>
      </c>
      <c r="O186" s="150">
        <v>51684.069900749775</v>
      </c>
      <c r="P186" s="151">
        <v>51684.069900749775</v>
      </c>
      <c r="Q186" s="151">
        <v>0</v>
      </c>
      <c r="R186" s="318">
        <f t="shared" si="1139"/>
        <v>0</v>
      </c>
      <c r="S186" s="150">
        <v>59196.601645249983</v>
      </c>
      <c r="T186" s="151">
        <v>59196.601645249983</v>
      </c>
      <c r="U186" s="151">
        <v>0</v>
      </c>
      <c r="V186" s="318">
        <f t="shared" si="1140"/>
        <v>0</v>
      </c>
      <c r="W186" s="321">
        <f t="shared" si="1280"/>
        <v>1115746.2525459784</v>
      </c>
      <c r="X186" s="154">
        <f t="shared" si="1281"/>
        <v>1027201.5255459953</v>
      </c>
      <c r="Y186" s="154">
        <f t="shared" si="1282"/>
        <v>83731.198500000173</v>
      </c>
      <c r="Z186" s="318">
        <f t="shared" si="1144"/>
        <v>7.5045018801485716E-2</v>
      </c>
      <c r="AC186" s="423"/>
      <c r="AD186" s="131" t="s">
        <v>26</v>
      </c>
      <c r="AE186" s="150">
        <v>219774.14199999924</v>
      </c>
      <c r="AF186" s="151">
        <v>175566.47699999678</v>
      </c>
      <c r="AG186" s="151">
        <v>42075.214000000218</v>
      </c>
      <c r="AH186" s="318">
        <f t="shared" si="1145"/>
        <v>0.19144751797051887</v>
      </c>
      <c r="AI186" s="150">
        <v>3249.1649999999918</v>
      </c>
      <c r="AJ186" s="151">
        <v>2408.3100000000031</v>
      </c>
      <c r="AK186" s="151">
        <v>275.20399999999984</v>
      </c>
      <c r="AL186" s="318">
        <f t="shared" si="1146"/>
        <v>8.4699915208984622E-2</v>
      </c>
      <c r="AM186" s="150">
        <v>0</v>
      </c>
      <c r="AN186" s="151">
        <v>0</v>
      </c>
      <c r="AO186" s="151">
        <v>0</v>
      </c>
      <c r="AP186" s="318">
        <f t="shared" si="1147"/>
        <v>0</v>
      </c>
      <c r="AQ186" s="150">
        <v>1114</v>
      </c>
      <c r="AR186" s="151">
        <v>1114</v>
      </c>
      <c r="AS186" s="151">
        <v>0</v>
      </c>
      <c r="AT186" s="318">
        <f t="shared" si="1148"/>
        <v>0</v>
      </c>
      <c r="AU186" s="150">
        <v>35649</v>
      </c>
      <c r="AV186" s="151">
        <v>35649</v>
      </c>
      <c r="AW186" s="151">
        <v>0</v>
      </c>
      <c r="AX186" s="318">
        <f t="shared" si="1149"/>
        <v>0</v>
      </c>
      <c r="AY186" s="321">
        <f t="shared" si="1283"/>
        <v>259786.30699999921</v>
      </c>
      <c r="AZ186" s="154">
        <f t="shared" si="1284"/>
        <v>214737.78699999678</v>
      </c>
      <c r="BA186" s="154">
        <f t="shared" si="1285"/>
        <v>42350.418000000216</v>
      </c>
      <c r="BB186" s="318">
        <f t="shared" si="1153"/>
        <v>0.16302020875950304</v>
      </c>
      <c r="BE186" s="423"/>
      <c r="BF186" s="131" t="s">
        <v>26</v>
      </c>
      <c r="BG186" s="322">
        <f t="shared" si="1286"/>
        <v>1178422.4059999767</v>
      </c>
      <c r="BH186" s="323">
        <f t="shared" si="1287"/>
        <v>1046718.9309999914</v>
      </c>
      <c r="BI186" s="323">
        <f t="shared" si="1288"/>
        <v>124509.45000000039</v>
      </c>
      <c r="BJ186" s="318">
        <f t="shared" si="1157"/>
        <v>0.10565774154162073</v>
      </c>
      <c r="BK186" s="322">
        <f t="shared" si="1289"/>
        <v>27137.324000001288</v>
      </c>
      <c r="BL186" s="323">
        <f t="shared" si="1290"/>
        <v>25510.270000001132</v>
      </c>
      <c r="BM186" s="323">
        <f t="shared" si="1291"/>
        <v>1029.7999999999975</v>
      </c>
      <c r="BN186" s="318">
        <f t="shared" si="1161"/>
        <v>3.7947735745792348E-2</v>
      </c>
      <c r="BO186" s="322">
        <f t="shared" si="1292"/>
        <v>22329.157999999999</v>
      </c>
      <c r="BP186" s="323">
        <f t="shared" si="1293"/>
        <v>22066.44</v>
      </c>
      <c r="BQ186" s="323">
        <f t="shared" si="1294"/>
        <v>542.36649999999997</v>
      </c>
      <c r="BR186" s="318">
        <f t="shared" si="1165"/>
        <v>2.4289608233324336E-2</v>
      </c>
      <c r="BS186" s="322">
        <f t="shared" si="1295"/>
        <v>52798.069900749775</v>
      </c>
      <c r="BT186" s="323">
        <f t="shared" si="1296"/>
        <v>52798.069900749775</v>
      </c>
      <c r="BU186" s="323">
        <f t="shared" si="1297"/>
        <v>0</v>
      </c>
      <c r="BV186" s="318">
        <f t="shared" si="1169"/>
        <v>0</v>
      </c>
      <c r="BW186" s="322">
        <f t="shared" si="1298"/>
        <v>94845.60164524999</v>
      </c>
      <c r="BX186" s="323">
        <f t="shared" si="1299"/>
        <v>94845.60164524999</v>
      </c>
      <c r="BY186" s="323">
        <f t="shared" si="1300"/>
        <v>0</v>
      </c>
      <c r="BZ186" s="318">
        <f t="shared" si="1173"/>
        <v>0</v>
      </c>
      <c r="CA186" s="321">
        <f t="shared" si="1301"/>
        <v>1375532.5595459775</v>
      </c>
      <c r="CB186" s="154">
        <f t="shared" si="1302"/>
        <v>1241939.312545992</v>
      </c>
      <c r="CC186" s="154">
        <f t="shared" si="1303"/>
        <v>126081.6165000004</v>
      </c>
      <c r="CD186" s="318">
        <f t="shared" si="1177"/>
        <v>9.166021961822278E-2</v>
      </c>
    </row>
    <row r="187" spans="1:82">
      <c r="A187" s="423"/>
      <c r="B187" s="132" t="s">
        <v>27</v>
      </c>
      <c r="C187" s="157">
        <v>1454796.4429999902</v>
      </c>
      <c r="D187" s="158">
        <v>1288129.9109999735</v>
      </c>
      <c r="E187" s="158">
        <v>158629.33599999789</v>
      </c>
      <c r="F187" s="324">
        <f t="shared" si="1136"/>
        <v>0.10903885334836426</v>
      </c>
      <c r="G187" s="157">
        <v>17805.593000000907</v>
      </c>
      <c r="H187" s="158">
        <v>16186.500000000577</v>
      </c>
      <c r="I187" s="158">
        <v>1522.3089999999911</v>
      </c>
      <c r="J187" s="324">
        <f t="shared" si="1137"/>
        <v>8.5496113496467852E-2</v>
      </c>
      <c r="K187" s="157">
        <v>21501.462500000001</v>
      </c>
      <c r="L187" s="158">
        <v>19990.681</v>
      </c>
      <c r="M187" s="158">
        <v>1682.2439999999999</v>
      </c>
      <c r="N187" s="324">
        <f t="shared" si="1138"/>
        <v>7.823858493346672E-2</v>
      </c>
      <c r="O187" s="157">
        <v>92385.970740000004</v>
      </c>
      <c r="P187" s="158">
        <v>92385.970740000004</v>
      </c>
      <c r="Q187" s="158">
        <v>0</v>
      </c>
      <c r="R187" s="324">
        <f t="shared" si="1139"/>
        <v>0</v>
      </c>
      <c r="S187" s="157">
        <v>50141.356020000007</v>
      </c>
      <c r="T187" s="158">
        <v>50141.356020000007</v>
      </c>
      <c r="U187" s="158">
        <v>0</v>
      </c>
      <c r="V187" s="324">
        <f t="shared" si="1140"/>
        <v>0</v>
      </c>
      <c r="W187" s="327">
        <f t="shared" si="1280"/>
        <v>1636630.825259991</v>
      </c>
      <c r="X187" s="161">
        <f t="shared" si="1281"/>
        <v>1466834.4187599742</v>
      </c>
      <c r="Y187" s="161">
        <f t="shared" si="1282"/>
        <v>161833.88899999787</v>
      </c>
      <c r="Z187" s="324">
        <f t="shared" si="1144"/>
        <v>9.8882342005436288E-2</v>
      </c>
      <c r="AC187" s="423"/>
      <c r="AD187" s="132" t="s">
        <v>27</v>
      </c>
      <c r="AE187" s="157">
        <v>381977.03000000113</v>
      </c>
      <c r="AF187" s="158">
        <v>231403.6130000001</v>
      </c>
      <c r="AG187" s="158">
        <v>146686.80699999962</v>
      </c>
      <c r="AH187" s="324">
        <f t="shared" si="1145"/>
        <v>0.38401996842584796</v>
      </c>
      <c r="AI187" s="157">
        <v>2798.6369999999615</v>
      </c>
      <c r="AJ187" s="158">
        <v>1220.1350000000014</v>
      </c>
      <c r="AK187" s="158">
        <v>609.16699999999844</v>
      </c>
      <c r="AL187" s="324">
        <f t="shared" si="1146"/>
        <v>0.21766559936140586</v>
      </c>
      <c r="AM187" s="157">
        <v>0</v>
      </c>
      <c r="AN187" s="158">
        <v>0</v>
      </c>
      <c r="AO187" s="158">
        <v>0</v>
      </c>
      <c r="AP187" s="324">
        <f t="shared" si="1147"/>
        <v>0</v>
      </c>
      <c r="AQ187" s="157">
        <v>1696</v>
      </c>
      <c r="AR187" s="158">
        <v>1696</v>
      </c>
      <c r="AS187" s="158">
        <v>0</v>
      </c>
      <c r="AT187" s="324">
        <f t="shared" si="1148"/>
        <v>0</v>
      </c>
      <c r="AU187" s="157">
        <v>37073</v>
      </c>
      <c r="AV187" s="158">
        <v>37073</v>
      </c>
      <c r="AW187" s="158">
        <v>0</v>
      </c>
      <c r="AX187" s="324">
        <f t="shared" si="1149"/>
        <v>0</v>
      </c>
      <c r="AY187" s="327">
        <f t="shared" si="1283"/>
        <v>423544.66700000112</v>
      </c>
      <c r="AZ187" s="161">
        <f t="shared" si="1284"/>
        <v>271392.74800000014</v>
      </c>
      <c r="BA187" s="161">
        <f t="shared" si="1285"/>
        <v>147295.97399999961</v>
      </c>
      <c r="BB187" s="324">
        <f t="shared" si="1153"/>
        <v>0.34776963441260667</v>
      </c>
      <c r="BE187" s="423"/>
      <c r="BF187" s="132" t="s">
        <v>27</v>
      </c>
      <c r="BG187" s="328">
        <f t="shared" si="1286"/>
        <v>1836773.4729999914</v>
      </c>
      <c r="BH187" s="329">
        <f t="shared" si="1287"/>
        <v>1519533.5239999737</v>
      </c>
      <c r="BI187" s="329">
        <f t="shared" si="1288"/>
        <v>305316.14299999748</v>
      </c>
      <c r="BJ187" s="324">
        <f t="shared" si="1157"/>
        <v>0.16622416835176002</v>
      </c>
      <c r="BK187" s="328">
        <f t="shared" si="1289"/>
        <v>20604.230000000869</v>
      </c>
      <c r="BL187" s="329">
        <f t="shared" si="1290"/>
        <v>17406.635000000577</v>
      </c>
      <c r="BM187" s="329">
        <f t="shared" si="1291"/>
        <v>2131.4759999999897</v>
      </c>
      <c r="BN187" s="324">
        <f t="shared" si="1161"/>
        <v>0.10344846664980442</v>
      </c>
      <c r="BO187" s="328">
        <f t="shared" si="1292"/>
        <v>21501.462500000001</v>
      </c>
      <c r="BP187" s="329">
        <f t="shared" si="1293"/>
        <v>19990.681</v>
      </c>
      <c r="BQ187" s="329">
        <f t="shared" si="1294"/>
        <v>1682.2439999999999</v>
      </c>
      <c r="BR187" s="324">
        <f t="shared" si="1165"/>
        <v>7.823858493346672E-2</v>
      </c>
      <c r="BS187" s="328">
        <f t="shared" si="1295"/>
        <v>94081.970740000004</v>
      </c>
      <c r="BT187" s="329">
        <f t="shared" si="1296"/>
        <v>94081.970740000004</v>
      </c>
      <c r="BU187" s="329">
        <f t="shared" si="1297"/>
        <v>0</v>
      </c>
      <c r="BV187" s="324">
        <f t="shared" si="1169"/>
        <v>0</v>
      </c>
      <c r="BW187" s="328">
        <f t="shared" si="1298"/>
        <v>87214.356020000007</v>
      </c>
      <c r="BX187" s="329">
        <f t="shared" si="1299"/>
        <v>87214.356020000007</v>
      </c>
      <c r="BY187" s="329">
        <f t="shared" si="1300"/>
        <v>0</v>
      </c>
      <c r="BZ187" s="324">
        <f t="shared" si="1173"/>
        <v>0</v>
      </c>
      <c r="CA187" s="327">
        <f t="shared" si="1301"/>
        <v>2060175.4922599923</v>
      </c>
      <c r="CB187" s="161">
        <f t="shared" si="1302"/>
        <v>1738227.1667599743</v>
      </c>
      <c r="CC187" s="161">
        <f t="shared" si="1303"/>
        <v>309129.86299999745</v>
      </c>
      <c r="CD187" s="324">
        <f t="shared" si="1177"/>
        <v>0.1500502574471872</v>
      </c>
    </row>
    <row r="188" spans="1:82">
      <c r="A188" s="423"/>
      <c r="B188" s="133" t="s">
        <v>28</v>
      </c>
      <c r="C188" s="330">
        <f t="shared" ref="C188:E188" si="1304">IF(COUNT(C185:C187)=0,"",SUM(C185:C187))</f>
        <v>3552789.8289999841</v>
      </c>
      <c r="D188" s="168">
        <f t="shared" si="1304"/>
        <v>3164762.6049999874</v>
      </c>
      <c r="E188" s="168">
        <f t="shared" si="1304"/>
        <v>368984.49199999729</v>
      </c>
      <c r="F188" s="331">
        <f t="shared" si="1136"/>
        <v>0.10385767516787128</v>
      </c>
      <c r="G188" s="330">
        <f t="shared" ref="G188:I188" si="1305">IF(COUNT(G185:G187)=0,"",SUM(G185:G187))</f>
        <v>96402.919999993974</v>
      </c>
      <c r="H188" s="168">
        <f t="shared" si="1305"/>
        <v>91885.695999993739</v>
      </c>
      <c r="I188" s="168">
        <f t="shared" si="1305"/>
        <v>4233.375999999982</v>
      </c>
      <c r="J188" s="331">
        <f t="shared" si="1137"/>
        <v>4.3913358641006379E-2</v>
      </c>
      <c r="K188" s="330">
        <f t="shared" ref="K188:M188" si="1306">IF(COUNT(K185:K187)=0,"",SUM(K185:K187))</f>
        <v>72831.793000000005</v>
      </c>
      <c r="L188" s="168">
        <f t="shared" si="1306"/>
        <v>70377.917499999996</v>
      </c>
      <c r="M188" s="168">
        <f t="shared" si="1306"/>
        <v>2809.89</v>
      </c>
      <c r="N188" s="331">
        <f t="shared" si="1138"/>
        <v>3.8580541330350056E-2</v>
      </c>
      <c r="O188" s="330">
        <f t="shared" ref="O188:Q188" si="1307">IF(COUNT(O185:O187)=0,"",SUM(O185:O187))</f>
        <v>192014.43547524977</v>
      </c>
      <c r="P188" s="168">
        <f t="shared" si="1307"/>
        <v>192014.43547524977</v>
      </c>
      <c r="Q188" s="168">
        <f t="shared" si="1307"/>
        <v>0</v>
      </c>
      <c r="R188" s="331">
        <f t="shared" si="1139"/>
        <v>0</v>
      </c>
      <c r="S188" s="330">
        <f t="shared" ref="S188:U188" si="1308">IF(COUNT(S185:S187)=0,"",SUM(S185:S187))</f>
        <v>161735.55745374999</v>
      </c>
      <c r="T188" s="168">
        <f t="shared" si="1308"/>
        <v>161735.55745374999</v>
      </c>
      <c r="U188" s="168">
        <f t="shared" si="1308"/>
        <v>0</v>
      </c>
      <c r="V188" s="331">
        <f t="shared" si="1140"/>
        <v>0</v>
      </c>
      <c r="W188" s="332">
        <f t="shared" ref="W188:Y188" si="1309">IF(COUNT(W185:W187)=0,"",SUM(W185:W187))</f>
        <v>4075774.5349289775</v>
      </c>
      <c r="X188" s="167">
        <f t="shared" si="1309"/>
        <v>3680776.2114289813</v>
      </c>
      <c r="Y188" s="167">
        <f t="shared" si="1309"/>
        <v>376027.75799999724</v>
      </c>
      <c r="Z188" s="331">
        <f t="shared" si="1144"/>
        <v>9.2259214727771918E-2</v>
      </c>
      <c r="AC188" s="423"/>
      <c r="AD188" s="133" t="s">
        <v>28</v>
      </c>
      <c r="AE188" s="330">
        <f t="shared" ref="AE188:AG188" si="1310">IF(COUNT(AE185:AE187)=0,"",SUM(AE185:AE187))</f>
        <v>881605.46399998572</v>
      </c>
      <c r="AF188" s="168">
        <f t="shared" si="1310"/>
        <v>622853.58599998977</v>
      </c>
      <c r="AG188" s="168">
        <f t="shared" si="1310"/>
        <v>250281.62700000012</v>
      </c>
      <c r="AH188" s="331">
        <f t="shared" si="1145"/>
        <v>0.28389300794987382</v>
      </c>
      <c r="AI188" s="330">
        <f t="shared" ref="AI188:AK188" si="1311">IF(COUNT(AI185:AI187)=0,"",SUM(AI185:AI187))</f>
        <v>14646.70400000002</v>
      </c>
      <c r="AJ188" s="168">
        <f t="shared" si="1311"/>
        <v>10513.757000000023</v>
      </c>
      <c r="AK188" s="168">
        <f t="shared" si="1311"/>
        <v>1896.2989999999963</v>
      </c>
      <c r="AL188" s="331">
        <f t="shared" si="1146"/>
        <v>0.12946933316874526</v>
      </c>
      <c r="AM188" s="330">
        <f t="shared" ref="AM188:AO188" si="1312">IF(COUNT(AM185:AM187)=0,"",SUM(AM185:AM187))</f>
        <v>0</v>
      </c>
      <c r="AN188" s="168">
        <f t="shared" si="1312"/>
        <v>0</v>
      </c>
      <c r="AO188" s="168">
        <f t="shared" si="1312"/>
        <v>0</v>
      </c>
      <c r="AP188" s="331">
        <f t="shared" si="1147"/>
        <v>0</v>
      </c>
      <c r="AQ188" s="330">
        <f t="shared" ref="AQ188:AS188" si="1313">IF(COUNT(AQ185:AQ187)=0,"",SUM(AQ185:AQ187))</f>
        <v>4214</v>
      </c>
      <c r="AR188" s="168">
        <f t="shared" si="1313"/>
        <v>4214</v>
      </c>
      <c r="AS188" s="168">
        <f t="shared" si="1313"/>
        <v>0</v>
      </c>
      <c r="AT188" s="331">
        <f t="shared" si="1148"/>
        <v>0</v>
      </c>
      <c r="AU188" s="330">
        <f t="shared" ref="AU188:AW188" si="1314">IF(COUNT(AU185:AU187)=0,"",SUM(AU185:AU187))</f>
        <v>108813</v>
      </c>
      <c r="AV188" s="168">
        <f t="shared" si="1314"/>
        <v>108813</v>
      </c>
      <c r="AW188" s="168">
        <f t="shared" si="1314"/>
        <v>0</v>
      </c>
      <c r="AX188" s="331">
        <f t="shared" si="1149"/>
        <v>0</v>
      </c>
      <c r="AY188" s="332">
        <f t="shared" ref="AY188:BA188" si="1315">IF(COUNT(AY185:AY187)=0,"",SUM(AY185:AY187))</f>
        <v>1009279.1679999856</v>
      </c>
      <c r="AZ188" s="167">
        <f t="shared" si="1315"/>
        <v>746394.34299998975</v>
      </c>
      <c r="BA188" s="167">
        <f t="shared" si="1315"/>
        <v>252177.92600000012</v>
      </c>
      <c r="BB188" s="331">
        <f t="shared" si="1153"/>
        <v>0.24985943829567253</v>
      </c>
      <c r="BE188" s="423"/>
      <c r="BF188" s="133" t="s">
        <v>28</v>
      </c>
      <c r="BG188" s="330">
        <f t="shared" ref="BG188:BI188" si="1316">IF(COUNT(BG185:BG187)=0,"",SUM(BG185:BG187))</f>
        <v>4434395.2929999698</v>
      </c>
      <c r="BH188" s="168">
        <f t="shared" si="1316"/>
        <v>3787616.1909999773</v>
      </c>
      <c r="BI188" s="168">
        <f t="shared" si="1316"/>
        <v>619266.11899999739</v>
      </c>
      <c r="BJ188" s="331">
        <f t="shared" si="1157"/>
        <v>0.13965063511084724</v>
      </c>
      <c r="BK188" s="330">
        <f t="shared" ref="BK188:BM188" si="1317">IF(COUNT(BK185:BK187)=0,"",SUM(BK185:BK187))</f>
        <v>111049.62399999399</v>
      </c>
      <c r="BL188" s="168">
        <f t="shared" si="1317"/>
        <v>102399.45299999377</v>
      </c>
      <c r="BM188" s="168">
        <f t="shared" si="1317"/>
        <v>6129.6749999999793</v>
      </c>
      <c r="BN188" s="331">
        <f t="shared" si="1161"/>
        <v>5.519762048001451E-2</v>
      </c>
      <c r="BO188" s="330">
        <f t="shared" ref="BO188:BQ188" si="1318">IF(COUNT(BO185:BO187)=0,"",SUM(BO185:BO187))</f>
        <v>72831.793000000005</v>
      </c>
      <c r="BP188" s="168">
        <f t="shared" si="1318"/>
        <v>70377.917499999996</v>
      </c>
      <c r="BQ188" s="168">
        <f t="shared" si="1318"/>
        <v>2809.89</v>
      </c>
      <c r="BR188" s="331">
        <f t="shared" si="1165"/>
        <v>3.8580541330350056E-2</v>
      </c>
      <c r="BS188" s="330">
        <f t="shared" ref="BS188:BU188" si="1319">IF(COUNT(BS185:BS187)=0,"",SUM(BS185:BS187))</f>
        <v>196228.43547524977</v>
      </c>
      <c r="BT188" s="168">
        <f t="shared" si="1319"/>
        <v>196228.43547524977</v>
      </c>
      <c r="BU188" s="168">
        <f t="shared" si="1319"/>
        <v>0</v>
      </c>
      <c r="BV188" s="331">
        <f t="shared" si="1169"/>
        <v>0</v>
      </c>
      <c r="BW188" s="330">
        <f t="shared" ref="BW188:BY188" si="1320">IF(COUNT(BW185:BW187)=0,"",SUM(BW185:BW187))</f>
        <v>270548.55745374999</v>
      </c>
      <c r="BX188" s="168">
        <f t="shared" si="1320"/>
        <v>270548.55745374999</v>
      </c>
      <c r="BY188" s="168">
        <f t="shared" si="1320"/>
        <v>0</v>
      </c>
      <c r="BZ188" s="331">
        <f t="shared" si="1173"/>
        <v>0</v>
      </c>
      <c r="CA188" s="332">
        <f t="shared" ref="CA188:CC188" si="1321">IF(COUNT(CA185:CA187)=0,"",SUM(CA185:CA187))</f>
        <v>5085053.702928964</v>
      </c>
      <c r="CB188" s="167">
        <f t="shared" si="1321"/>
        <v>4427170.5544289704</v>
      </c>
      <c r="CC188" s="167">
        <f t="shared" si="1321"/>
        <v>628205.68399999733</v>
      </c>
      <c r="CD188" s="331">
        <f t="shared" si="1177"/>
        <v>0.12353963609826857</v>
      </c>
    </row>
    <row r="189" spans="1:82" ht="14.5" thickBot="1">
      <c r="A189" s="424"/>
      <c r="B189" s="134" t="s">
        <v>55</v>
      </c>
      <c r="C189" s="339">
        <f t="shared" ref="C189:E189" si="1322">SUM(C188,C184,C180,C176)</f>
        <v>12478079.579000065</v>
      </c>
      <c r="D189" s="181">
        <f t="shared" si="1322"/>
        <v>11145075.364999987</v>
      </c>
      <c r="E189" s="181">
        <f t="shared" si="1322"/>
        <v>1266239.1669999897</v>
      </c>
      <c r="F189" s="340">
        <f t="shared" si="1136"/>
        <v>0.10147708699750577</v>
      </c>
      <c r="G189" s="339">
        <f t="shared" ref="G189:I189" si="1323">SUM(G188,G184,G180,G176)</f>
        <v>737680.54699999315</v>
      </c>
      <c r="H189" s="181">
        <f t="shared" si="1323"/>
        <v>694325.61199999542</v>
      </c>
      <c r="I189" s="181">
        <f t="shared" si="1323"/>
        <v>39401.457000000104</v>
      </c>
      <c r="J189" s="340">
        <f t="shared" si="1137"/>
        <v>5.3412628488359024E-2</v>
      </c>
      <c r="K189" s="339">
        <f t="shared" ref="K189:M189" si="1324">SUM(K188,K184,K180,K176)</f>
        <v>298734.96100000001</v>
      </c>
      <c r="L189" s="181">
        <f t="shared" si="1324"/>
        <v>290586.39</v>
      </c>
      <c r="M189" s="181">
        <f t="shared" si="1324"/>
        <v>8758.1810000000005</v>
      </c>
      <c r="N189" s="340">
        <f t="shared" si="1138"/>
        <v>2.9317562868043424E-2</v>
      </c>
      <c r="O189" s="339">
        <f t="shared" ref="O189:Q189" si="1325">SUM(O188,O184,O180,O176)</f>
        <v>758325.50852274941</v>
      </c>
      <c r="P189" s="181">
        <f t="shared" si="1325"/>
        <v>758325.50852274941</v>
      </c>
      <c r="Q189" s="181">
        <f t="shared" si="1325"/>
        <v>0</v>
      </c>
      <c r="R189" s="340">
        <f t="shared" si="1139"/>
        <v>0</v>
      </c>
      <c r="S189" s="339">
        <f t="shared" ref="S189:U189" si="1326">SUM(S188,S184,S180,S176)</f>
        <v>605564.02062499977</v>
      </c>
      <c r="T189" s="181">
        <f t="shared" si="1326"/>
        <v>605564.02062499977</v>
      </c>
      <c r="U189" s="181">
        <f t="shared" si="1326"/>
        <v>0</v>
      </c>
      <c r="V189" s="340">
        <f t="shared" si="1140"/>
        <v>0</v>
      </c>
      <c r="W189" s="339">
        <f t="shared" ref="W189:Y189" si="1327">SUM(W188,W184,W180,W176)</f>
        <v>14878384.616147805</v>
      </c>
      <c r="X189" s="181">
        <f t="shared" si="1327"/>
        <v>13493876.896147734</v>
      </c>
      <c r="Y189" s="181">
        <f t="shared" si="1327"/>
        <v>1314398.8049999897</v>
      </c>
      <c r="Z189" s="340">
        <f t="shared" si="1144"/>
        <v>8.8342843588909967E-2</v>
      </c>
      <c r="AC189" s="424"/>
      <c r="AD189" s="134" t="s">
        <v>55</v>
      </c>
      <c r="AE189" s="339">
        <f t="shared" ref="AE189:AG189" si="1328">SUM(AE188,AE184,AE180,AE176)</f>
        <v>3091750.2729999581</v>
      </c>
      <c r="AF189" s="181">
        <f t="shared" si="1328"/>
        <v>2143118.5799999745</v>
      </c>
      <c r="AG189" s="181">
        <f t="shared" si="1328"/>
        <v>915175.56799999624</v>
      </c>
      <c r="AH189" s="340">
        <f t="shared" si="1145"/>
        <v>0.29600565608165746</v>
      </c>
      <c r="AI189" s="339">
        <f t="shared" ref="AI189:AK189" si="1329">SUM(AI188,AI184,AI180,AI176)</f>
        <v>130710.96100000053</v>
      </c>
      <c r="AJ189" s="181">
        <f t="shared" si="1329"/>
        <v>103524.57600000009</v>
      </c>
      <c r="AK189" s="181">
        <f t="shared" si="1329"/>
        <v>22103.775999999994</v>
      </c>
      <c r="AL189" s="340">
        <f t="shared" si="1146"/>
        <v>0.16910422684444884</v>
      </c>
      <c r="AM189" s="339">
        <f t="shared" ref="AM189:AO189" si="1330">SUM(AM188,AM184,AM180,AM176)</f>
        <v>0</v>
      </c>
      <c r="AN189" s="181">
        <f t="shared" si="1330"/>
        <v>0</v>
      </c>
      <c r="AO189" s="181">
        <f t="shared" si="1330"/>
        <v>0</v>
      </c>
      <c r="AP189" s="340">
        <f t="shared" si="1147"/>
        <v>0</v>
      </c>
      <c r="AQ189" s="339">
        <f t="shared" ref="AQ189:AS189" si="1331">SUM(AQ188,AQ184,AQ180,AQ176)</f>
        <v>14428</v>
      </c>
      <c r="AR189" s="181">
        <f t="shared" si="1331"/>
        <v>14428</v>
      </c>
      <c r="AS189" s="181">
        <f t="shared" si="1331"/>
        <v>0</v>
      </c>
      <c r="AT189" s="340">
        <f t="shared" si="1148"/>
        <v>0</v>
      </c>
      <c r="AU189" s="339">
        <f t="shared" ref="AU189:AW189" si="1332">SUM(AU188,AU184,AU180,AU176)</f>
        <v>431702</v>
      </c>
      <c r="AV189" s="181">
        <f t="shared" si="1332"/>
        <v>431702</v>
      </c>
      <c r="AW189" s="181">
        <f t="shared" si="1332"/>
        <v>0</v>
      </c>
      <c r="AX189" s="340">
        <f t="shared" si="1149"/>
        <v>0</v>
      </c>
      <c r="AY189" s="339">
        <f t="shared" ref="AY189:BA189" si="1333">SUM(AY188,AY184,AY180,AY176)</f>
        <v>3668591.2339999587</v>
      </c>
      <c r="AZ189" s="181">
        <f t="shared" si="1333"/>
        <v>2692773.1559999743</v>
      </c>
      <c r="BA189" s="181">
        <f t="shared" si="1333"/>
        <v>937279.34399999632</v>
      </c>
      <c r="BB189" s="340">
        <f t="shared" si="1153"/>
        <v>0.25548753846256583</v>
      </c>
      <c r="BE189" s="424"/>
      <c r="BF189" s="134" t="s">
        <v>55</v>
      </c>
      <c r="BG189" s="339">
        <f t="shared" ref="BG189:BI189" si="1334">SUM(BG188,BG184,BG180,BG176)</f>
        <v>15569829.852000022</v>
      </c>
      <c r="BH189" s="181">
        <f t="shared" si="1334"/>
        <v>13288193.944999963</v>
      </c>
      <c r="BI189" s="181">
        <f t="shared" si="1334"/>
        <v>2181414.7349999859</v>
      </c>
      <c r="BJ189" s="340">
        <f t="shared" si="1157"/>
        <v>0.14010523915389944</v>
      </c>
      <c r="BK189" s="339">
        <f t="shared" ref="BK189:BM189" si="1335">SUM(BK188,BK184,BK180,BK176)</f>
        <v>868391.50799999374</v>
      </c>
      <c r="BL189" s="181">
        <f t="shared" si="1335"/>
        <v>797850.18799999554</v>
      </c>
      <c r="BM189" s="181">
        <f t="shared" si="1335"/>
        <v>61505.233000000102</v>
      </c>
      <c r="BN189" s="340">
        <f t="shared" si="1161"/>
        <v>7.0826617295756122E-2</v>
      </c>
      <c r="BO189" s="339">
        <f t="shared" ref="BO189:BQ189" si="1336">SUM(BO188,BO184,BO180,BO176)</f>
        <v>298734.96100000001</v>
      </c>
      <c r="BP189" s="181">
        <f t="shared" si="1336"/>
        <v>290586.39</v>
      </c>
      <c r="BQ189" s="181">
        <f t="shared" si="1336"/>
        <v>8758.1810000000005</v>
      </c>
      <c r="BR189" s="340">
        <f t="shared" si="1165"/>
        <v>2.9317562868043424E-2</v>
      </c>
      <c r="BS189" s="339">
        <f t="shared" ref="BS189:BU189" si="1337">SUM(BS188,BS184,BS180,BS176)</f>
        <v>772753.50852274941</v>
      </c>
      <c r="BT189" s="181">
        <f t="shared" si="1337"/>
        <v>772753.50852274941</v>
      </c>
      <c r="BU189" s="181">
        <f t="shared" si="1337"/>
        <v>0</v>
      </c>
      <c r="BV189" s="340">
        <f t="shared" si="1169"/>
        <v>0</v>
      </c>
      <c r="BW189" s="339">
        <f t="shared" ref="BW189:BY189" si="1338">SUM(BW188,BW184,BW180,BW176)</f>
        <v>1037266.0206249997</v>
      </c>
      <c r="BX189" s="181">
        <f t="shared" si="1338"/>
        <v>1037266.0206249997</v>
      </c>
      <c r="BY189" s="181">
        <f t="shared" si="1338"/>
        <v>0</v>
      </c>
      <c r="BZ189" s="340">
        <f t="shared" si="1173"/>
        <v>0</v>
      </c>
      <c r="CA189" s="339">
        <f t="shared" ref="CA189:CC189" si="1339">SUM(CA188,CA184,CA180,CA176)</f>
        <v>18546975.850147769</v>
      </c>
      <c r="CB189" s="181">
        <f t="shared" si="1339"/>
        <v>16186650.052147705</v>
      </c>
      <c r="CC189" s="181">
        <f t="shared" si="1339"/>
        <v>2251678.1489999858</v>
      </c>
      <c r="CD189" s="340">
        <f t="shared" si="1177"/>
        <v>0.1214040589254364</v>
      </c>
    </row>
    <row r="190" spans="1:82">
      <c r="A190" t="s">
        <v>436</v>
      </c>
    </row>
    <row r="191" spans="1:82">
      <c r="A191" s="341" t="s">
        <v>401</v>
      </c>
    </row>
    <row r="192" spans="1:82" ht="14.5" thickBot="1"/>
    <row r="193" spans="1:82" ht="19" thickBot="1">
      <c r="A193" s="436" t="s">
        <v>393</v>
      </c>
      <c r="B193" s="437"/>
      <c r="C193" s="433" t="s">
        <v>0</v>
      </c>
      <c r="D193" s="434"/>
      <c r="E193" s="434"/>
      <c r="F193" s="435"/>
      <c r="G193" s="433" t="s">
        <v>9</v>
      </c>
      <c r="H193" s="434"/>
      <c r="I193" s="434"/>
      <c r="J193" s="435"/>
      <c r="K193" s="433" t="s">
        <v>394</v>
      </c>
      <c r="L193" s="434"/>
      <c r="M193" s="434"/>
      <c r="N193" s="435"/>
      <c r="O193" s="433" t="s">
        <v>376</v>
      </c>
      <c r="P193" s="434"/>
      <c r="Q193" s="434"/>
      <c r="R193" s="435"/>
      <c r="S193" s="433" t="s">
        <v>378</v>
      </c>
      <c r="T193" s="434"/>
      <c r="U193" s="434"/>
      <c r="V193" s="435"/>
      <c r="W193" s="433" t="s">
        <v>377</v>
      </c>
      <c r="X193" s="434"/>
      <c r="Y193" s="434"/>
      <c r="Z193" s="435"/>
      <c r="AC193" s="436" t="s">
        <v>395</v>
      </c>
      <c r="AD193" s="437"/>
      <c r="AE193" s="433" t="s">
        <v>0</v>
      </c>
      <c r="AF193" s="434"/>
      <c r="AG193" s="434"/>
      <c r="AH193" s="435"/>
      <c r="AI193" s="433" t="s">
        <v>9</v>
      </c>
      <c r="AJ193" s="434"/>
      <c r="AK193" s="434"/>
      <c r="AL193" s="435"/>
      <c r="AM193" s="433" t="s">
        <v>394</v>
      </c>
      <c r="AN193" s="434"/>
      <c r="AO193" s="434"/>
      <c r="AP193" s="435"/>
      <c r="AQ193" s="433" t="s">
        <v>376</v>
      </c>
      <c r="AR193" s="434"/>
      <c r="AS193" s="434"/>
      <c r="AT193" s="435"/>
      <c r="AU193" s="433" t="s">
        <v>378</v>
      </c>
      <c r="AV193" s="434"/>
      <c r="AW193" s="434"/>
      <c r="AX193" s="435"/>
      <c r="AY193" s="433" t="s">
        <v>377</v>
      </c>
      <c r="AZ193" s="434"/>
      <c r="BA193" s="434"/>
      <c r="BB193" s="435"/>
      <c r="BE193" s="436" t="s">
        <v>396</v>
      </c>
      <c r="BF193" s="437"/>
      <c r="BG193" s="433" t="s">
        <v>0</v>
      </c>
      <c r="BH193" s="434"/>
      <c r="BI193" s="434"/>
      <c r="BJ193" s="435"/>
      <c r="BK193" s="433" t="s">
        <v>9</v>
      </c>
      <c r="BL193" s="434"/>
      <c r="BM193" s="434"/>
      <c r="BN193" s="435"/>
      <c r="BO193" s="433" t="s">
        <v>394</v>
      </c>
      <c r="BP193" s="434"/>
      <c r="BQ193" s="434"/>
      <c r="BR193" s="435"/>
      <c r="BS193" s="433" t="s">
        <v>376</v>
      </c>
      <c r="BT193" s="434"/>
      <c r="BU193" s="434"/>
      <c r="BV193" s="435"/>
      <c r="BW193" s="433" t="s">
        <v>378</v>
      </c>
      <c r="BX193" s="434"/>
      <c r="BY193" s="434"/>
      <c r="BZ193" s="435"/>
      <c r="CA193" s="433" t="s">
        <v>377</v>
      </c>
      <c r="CB193" s="434"/>
      <c r="CC193" s="434"/>
      <c r="CD193" s="435"/>
    </row>
    <row r="194" spans="1:82" ht="74.5" thickBot="1">
      <c r="A194" s="438"/>
      <c r="B194" s="439"/>
      <c r="C194" s="309" t="s">
        <v>52</v>
      </c>
      <c r="D194" s="310" t="s">
        <v>53</v>
      </c>
      <c r="E194" s="310" t="s">
        <v>51</v>
      </c>
      <c r="F194" s="311" t="s">
        <v>51</v>
      </c>
      <c r="G194" s="309" t="s">
        <v>52</v>
      </c>
      <c r="H194" s="310" t="s">
        <v>53</v>
      </c>
      <c r="I194" s="310" t="s">
        <v>51</v>
      </c>
      <c r="J194" s="311" t="s">
        <v>51</v>
      </c>
      <c r="K194" s="309" t="s">
        <v>52</v>
      </c>
      <c r="L194" s="310" t="s">
        <v>53</v>
      </c>
      <c r="M194" s="310" t="s">
        <v>51</v>
      </c>
      <c r="N194" s="311" t="s">
        <v>51</v>
      </c>
      <c r="O194" s="309" t="s">
        <v>52</v>
      </c>
      <c r="P194" s="310" t="s">
        <v>53</v>
      </c>
      <c r="Q194" s="310" t="s">
        <v>51</v>
      </c>
      <c r="R194" s="311" t="s">
        <v>51</v>
      </c>
      <c r="S194" s="309" t="s">
        <v>52</v>
      </c>
      <c r="T194" s="310" t="s">
        <v>53</v>
      </c>
      <c r="U194" s="310" t="s">
        <v>51</v>
      </c>
      <c r="V194" s="311" t="s">
        <v>51</v>
      </c>
      <c r="W194" s="309" t="s">
        <v>52</v>
      </c>
      <c r="X194" s="310" t="s">
        <v>53</v>
      </c>
      <c r="Y194" s="310" t="s">
        <v>51</v>
      </c>
      <c r="Z194" s="311" t="s">
        <v>51</v>
      </c>
      <c r="AC194" s="438"/>
      <c r="AD194" s="439"/>
      <c r="AE194" s="309" t="s">
        <v>52</v>
      </c>
      <c r="AF194" s="310" t="s">
        <v>53</v>
      </c>
      <c r="AG194" s="310" t="s">
        <v>51</v>
      </c>
      <c r="AH194" s="311" t="s">
        <v>51</v>
      </c>
      <c r="AI194" s="309" t="s">
        <v>52</v>
      </c>
      <c r="AJ194" s="310" t="s">
        <v>53</v>
      </c>
      <c r="AK194" s="310" t="s">
        <v>51</v>
      </c>
      <c r="AL194" s="311" t="s">
        <v>51</v>
      </c>
      <c r="AM194" s="309" t="s">
        <v>52</v>
      </c>
      <c r="AN194" s="310" t="s">
        <v>53</v>
      </c>
      <c r="AO194" s="310" t="s">
        <v>51</v>
      </c>
      <c r="AP194" s="311" t="s">
        <v>51</v>
      </c>
      <c r="AQ194" s="309" t="s">
        <v>52</v>
      </c>
      <c r="AR194" s="310" t="s">
        <v>53</v>
      </c>
      <c r="AS194" s="310" t="s">
        <v>51</v>
      </c>
      <c r="AT194" s="311" t="s">
        <v>51</v>
      </c>
      <c r="AU194" s="309" t="s">
        <v>52</v>
      </c>
      <c r="AV194" s="310" t="s">
        <v>53</v>
      </c>
      <c r="AW194" s="310" t="s">
        <v>51</v>
      </c>
      <c r="AX194" s="311" t="s">
        <v>51</v>
      </c>
      <c r="AY194" s="309" t="s">
        <v>52</v>
      </c>
      <c r="AZ194" s="310" t="s">
        <v>53</v>
      </c>
      <c r="BA194" s="310" t="s">
        <v>51</v>
      </c>
      <c r="BB194" s="311" t="s">
        <v>51</v>
      </c>
      <c r="BE194" s="438"/>
      <c r="BF194" s="439"/>
      <c r="BG194" s="309" t="s">
        <v>52</v>
      </c>
      <c r="BH194" s="310" t="s">
        <v>53</v>
      </c>
      <c r="BI194" s="310" t="s">
        <v>51</v>
      </c>
      <c r="BJ194" s="311" t="s">
        <v>51</v>
      </c>
      <c r="BK194" s="309" t="s">
        <v>52</v>
      </c>
      <c r="BL194" s="310" t="s">
        <v>53</v>
      </c>
      <c r="BM194" s="310" t="s">
        <v>51</v>
      </c>
      <c r="BN194" s="311" t="s">
        <v>51</v>
      </c>
      <c r="BO194" s="309" t="s">
        <v>52</v>
      </c>
      <c r="BP194" s="310" t="s">
        <v>53</v>
      </c>
      <c r="BQ194" s="310" t="s">
        <v>51</v>
      </c>
      <c r="BR194" s="311" t="s">
        <v>51</v>
      </c>
      <c r="BS194" s="309" t="s">
        <v>52</v>
      </c>
      <c r="BT194" s="310" t="s">
        <v>53</v>
      </c>
      <c r="BU194" s="310" t="s">
        <v>51</v>
      </c>
      <c r="BV194" s="311" t="s">
        <v>51</v>
      </c>
      <c r="BW194" s="309" t="s">
        <v>52</v>
      </c>
      <c r="BX194" s="310" t="s">
        <v>53</v>
      </c>
      <c r="BY194" s="310" t="s">
        <v>51</v>
      </c>
      <c r="BZ194" s="311" t="s">
        <v>51</v>
      </c>
      <c r="CA194" s="309" t="s">
        <v>52</v>
      </c>
      <c r="CB194" s="310" t="s">
        <v>53</v>
      </c>
      <c r="CC194" s="310" t="s">
        <v>51</v>
      </c>
      <c r="CD194" s="311" t="s">
        <v>51</v>
      </c>
    </row>
    <row r="195" spans="1:82">
      <c r="A195" s="422">
        <v>2025</v>
      </c>
      <c r="B195" s="135" t="s">
        <v>13</v>
      </c>
      <c r="C195" s="143">
        <v>1134273.941000052</v>
      </c>
      <c r="D195" s="144">
        <v>1077207.7280000548</v>
      </c>
      <c r="E195" s="144">
        <v>51833.29899999941</v>
      </c>
      <c r="F195" s="312">
        <f t="shared" ref="F195:F211" si="1340">IF(AND(ISNUMBER(C195),ISNUMBER(E195)), IF(C195=0, 0, E195/C195), "")</f>
        <v>4.5697337412424106E-2</v>
      </c>
      <c r="G195" s="143">
        <v>30251.703000001497</v>
      </c>
      <c r="H195" s="144">
        <v>29140.521000001329</v>
      </c>
      <c r="I195" s="144">
        <v>1061.1079999999972</v>
      </c>
      <c r="J195" s="312">
        <f t="shared" ref="J195:J211" si="1341">IF(AND(ISNUMBER(G195),ISNUMBER(I195)), IF(G195=0, 0, I195/G195), "")</f>
        <v>3.5075975722753353E-2</v>
      </c>
      <c r="K195" s="143">
        <v>27915.5625</v>
      </c>
      <c r="L195" s="144">
        <v>26832.048999999999</v>
      </c>
      <c r="M195" s="144">
        <v>936.49699999999996</v>
      </c>
      <c r="N195" s="312">
        <f t="shared" ref="N195:N211" si="1342">IF(AND(ISNUMBER(K195),ISNUMBER(M195)), IF(K195=0, 0, M195/K195), "")</f>
        <v>3.3547488072289425E-2</v>
      </c>
      <c r="O195" s="143">
        <v>87299.673865249584</v>
      </c>
      <c r="P195" s="144">
        <v>87299.673865249584</v>
      </c>
      <c r="Q195" s="144">
        <v>0</v>
      </c>
      <c r="R195" s="312">
        <f t="shared" ref="R195:R211" si="1343">IF(AND(ISNUMBER(O195),ISNUMBER(Q195)), IF(O195=0, 0, Q195/O195), "")</f>
        <v>0</v>
      </c>
      <c r="S195" s="143">
        <v>67357.640564749978</v>
      </c>
      <c r="T195" s="144">
        <v>67357.640564749978</v>
      </c>
      <c r="U195" s="144">
        <v>0</v>
      </c>
      <c r="V195" s="312">
        <f t="shared" ref="V195:V211" si="1344">IF(AND(ISNUMBER(S195),ISNUMBER(U195)), IF(S195=0, 0, U195/S195), "")</f>
        <v>0</v>
      </c>
      <c r="W195" s="315">
        <f t="shared" ref="W195:W197" si="1345">IF(COUNT(C195,G195,K195,O195,S195)&lt;5,"",SUM(C195,G195,K195,O195,S195))</f>
        <v>1347098.5209300532</v>
      </c>
      <c r="X195" s="147">
        <f t="shared" ref="X195:X197" si="1346">IF(COUNT(D195,H195,L195,P195,T195)&lt;5,"",SUM(D195,H195,L195,P195,T195))</f>
        <v>1287837.6124300559</v>
      </c>
      <c r="Y195" s="147">
        <f t="shared" ref="Y195:Y197" si="1347">IF(COUNT(E195,I195,M195,Q195,U195)&lt;5,"",SUM(E195,I195,M195,Q195,U195))</f>
        <v>53830.903999999413</v>
      </c>
      <c r="Z195" s="312">
        <f t="shared" ref="Z195:Z211" si="1348">IF(AND(ISNUMBER(W195),ISNUMBER(Y195)), IF(W195=0, 0, Y195/W195), "")</f>
        <v>3.9960628835694886E-2</v>
      </c>
      <c r="AC195" s="422">
        <v>2025</v>
      </c>
      <c r="AD195" s="135" t="s">
        <v>13</v>
      </c>
      <c r="AE195" s="143">
        <v>235908.37299999886</v>
      </c>
      <c r="AF195" s="144">
        <v>198725.54799999989</v>
      </c>
      <c r="AG195" s="144">
        <v>35490.462000000029</v>
      </c>
      <c r="AH195" s="312">
        <f t="shared" ref="AH195:AH211" si="1349">IF(AND(ISNUMBER(AE195),ISNUMBER(AG195)), IF(AE195=0, 0, AG195/AE195), "")</f>
        <v>0.15044172255810606</v>
      </c>
      <c r="AI195" s="143">
        <v>3504.4389999999976</v>
      </c>
      <c r="AJ195" s="144">
        <v>2466.9949999999935</v>
      </c>
      <c r="AK195" s="144">
        <v>379.13399999999933</v>
      </c>
      <c r="AL195" s="312">
        <f t="shared" ref="AL195:AL211" si="1350">IF(AND(ISNUMBER(AI195),ISNUMBER(AK195)), IF(AI195=0, 0, AK195/AI195), "")</f>
        <v>0.10818678824199811</v>
      </c>
      <c r="AM195" s="143">
        <v>0</v>
      </c>
      <c r="AN195" s="144">
        <v>0</v>
      </c>
      <c r="AO195" s="144">
        <v>0</v>
      </c>
      <c r="AP195" s="312">
        <f t="shared" ref="AP195:AP211" si="1351">IF(AND(ISNUMBER(AM195),ISNUMBER(AO195)), IF(AM195=0, 0, AO195/AM195), "")</f>
        <v>0</v>
      </c>
      <c r="AQ195" s="143">
        <v>1546</v>
      </c>
      <c r="AR195" s="144">
        <v>1546</v>
      </c>
      <c r="AS195" s="144">
        <v>0</v>
      </c>
      <c r="AT195" s="312">
        <f t="shared" ref="AT195:AT211" si="1352">IF(AND(ISNUMBER(AQ195),ISNUMBER(AS195)), IF(AQ195=0, 0, AS195/AQ195), "")</f>
        <v>0</v>
      </c>
      <c r="AU195" s="143">
        <v>31898</v>
      </c>
      <c r="AV195" s="144">
        <v>31898</v>
      </c>
      <c r="AW195" s="144">
        <v>0</v>
      </c>
      <c r="AX195" s="312">
        <f t="shared" ref="AX195:AX211" si="1353">IF(AND(ISNUMBER(AU195),ISNUMBER(AW195)), IF(AU195=0, 0, AW195/AU195), "")</f>
        <v>0</v>
      </c>
      <c r="AY195" s="315">
        <f t="shared" ref="AY195:AY197" si="1354">IF(COUNT(AE195,AI195,AM195,AQ195,AU195)&lt;5,"",SUM(AE195,AI195,AM195,AQ195,AU195))</f>
        <v>272856.81199999887</v>
      </c>
      <c r="AZ195" s="147">
        <f t="shared" ref="AZ195:AZ197" si="1355">IF(COUNT(AF195,AJ195,AN195,AR195,AV195)&lt;5,"",SUM(AF195,AJ195,AN195,AR195,AV195))</f>
        <v>234636.54299999989</v>
      </c>
      <c r="BA195" s="147">
        <f t="shared" ref="BA195:BA197" si="1356">IF(COUNT(AG195,AK195,AO195,AS195,AW195)&lt;5,"",SUM(AG195,AK195,AO195,AS195,AW195))</f>
        <v>35869.596000000027</v>
      </c>
      <c r="BB195" s="312">
        <f t="shared" ref="BB195:BB211" si="1357">IF(AND(ISNUMBER(AY195),ISNUMBER(BA195)), IF(AY195=0, 0, BA195/AY195), "")</f>
        <v>0.1314594117591617</v>
      </c>
      <c r="BE195" s="422">
        <v>2025</v>
      </c>
      <c r="BF195" s="135" t="s">
        <v>13</v>
      </c>
      <c r="BG195" s="316">
        <f t="shared" ref="BG195:BG197" si="1358">IF(COUNT(C195, AE195)&lt;2, "", C195+AE195)</f>
        <v>1370182.314000051</v>
      </c>
      <c r="BH195" s="317">
        <f t="shared" ref="BH195:BH197" si="1359">IF(COUNT(D195, AF195)&lt;2, "", D195+AF195)</f>
        <v>1275933.2760000548</v>
      </c>
      <c r="BI195" s="317">
        <f t="shared" ref="BI195:BI197" si="1360">IF(COUNT(E195, AG195)&lt;2, "", E195+AG195)</f>
        <v>87323.760999999446</v>
      </c>
      <c r="BJ195" s="312">
        <f t="shared" ref="BJ195:BJ211" si="1361">IF(AND(ISNUMBER(BG195),ISNUMBER(BI195)), IF(BG195=0, 0, BI195/BG195), "")</f>
        <v>6.3731490406608915E-2</v>
      </c>
      <c r="BK195" s="316">
        <f t="shared" ref="BK195:BK197" si="1362">IF(COUNT(G195, AI195)&lt;2, "", G195+AI195)</f>
        <v>33756.142000001491</v>
      </c>
      <c r="BL195" s="317">
        <f t="shared" ref="BL195:BL197" si="1363">IF(COUNT(H195, AJ195)&lt;2, "", H195+AJ195)</f>
        <v>31607.51600000132</v>
      </c>
      <c r="BM195" s="317">
        <f t="shared" ref="BM195:BM197" si="1364">IF(COUNT(I195, AK195)&lt;2, "", I195+AK195)</f>
        <v>1440.2419999999966</v>
      </c>
      <c r="BN195" s="312">
        <f t="shared" ref="BN195:BN211" si="1365">IF(AND(ISNUMBER(BK195),ISNUMBER(BM195)), IF(BK195=0, 0, BM195/BK195), "")</f>
        <v>4.2666072443940217E-2</v>
      </c>
      <c r="BO195" s="316">
        <f t="shared" ref="BO195:BO197" si="1366">IF(COUNT(K195, AM195)&lt;2, "", K195+AM195)</f>
        <v>27915.5625</v>
      </c>
      <c r="BP195" s="317">
        <f t="shared" ref="BP195:BP197" si="1367">IF(COUNT(L195, AN195)&lt;2, "", L195+AN195)</f>
        <v>26832.048999999999</v>
      </c>
      <c r="BQ195" s="317">
        <f t="shared" ref="BQ195:BQ197" si="1368">IF(COUNT(M195, AO195)&lt;2, "", M195+AO195)</f>
        <v>936.49699999999996</v>
      </c>
      <c r="BR195" s="312">
        <f t="shared" ref="BR195:BR211" si="1369">IF(AND(ISNUMBER(BO195),ISNUMBER(BQ195)), IF(BO195=0, 0, BQ195/BO195), "")</f>
        <v>3.3547488072289425E-2</v>
      </c>
      <c r="BS195" s="316">
        <f t="shared" ref="BS195:BS197" si="1370">IF(COUNT(O195, AQ195)&lt;2, "", O195+AQ195)</f>
        <v>88845.673865249584</v>
      </c>
      <c r="BT195" s="317">
        <f t="shared" ref="BT195:BT197" si="1371">IF(COUNT(P195, AR195)&lt;2, "", P195+AR195)</f>
        <v>88845.673865249584</v>
      </c>
      <c r="BU195" s="317">
        <f t="shared" ref="BU195:BU197" si="1372">IF(COUNT(Q195, AS195)&lt;2, "", Q195+AS195)</f>
        <v>0</v>
      </c>
      <c r="BV195" s="312">
        <f t="shared" ref="BV195:BV211" si="1373">IF(AND(ISNUMBER(BS195),ISNUMBER(BU195)), IF(BS195=0, 0, BU195/BS195), "")</f>
        <v>0</v>
      </c>
      <c r="BW195" s="316">
        <f t="shared" ref="BW195:BW197" si="1374">IF(COUNT(S195, AU195)&lt;2, "", S195+AU195)</f>
        <v>99255.640564749978</v>
      </c>
      <c r="BX195" s="317">
        <f t="shared" ref="BX195:BX197" si="1375">IF(COUNT(T195, AV195)&lt;2, "", T195+AV195)</f>
        <v>99255.640564749978</v>
      </c>
      <c r="BY195" s="317">
        <f t="shared" ref="BY195:BY197" si="1376">IF(COUNT(U195, AW195)&lt;2, "", U195+AW195)</f>
        <v>0</v>
      </c>
      <c r="BZ195" s="312">
        <f t="shared" ref="BZ195:BZ211" si="1377">IF(AND(ISNUMBER(BW195),ISNUMBER(BY195)), IF(BW195=0, 0, BY195/BW195), "")</f>
        <v>0</v>
      </c>
      <c r="CA195" s="315">
        <f t="shared" ref="CA195:CA197" si="1378">IF(COUNT(BG195,BK195,BO195,BS195,BW195)&lt;5,"",SUM(BG195,BK195,BO195,BS195,BW195))</f>
        <v>1619955.332930052</v>
      </c>
      <c r="CB195" s="147">
        <f t="shared" ref="CB195:CB197" si="1379">IF(COUNT(BH195,BL195,BP195,BT195,BX195)&lt;5,"",SUM(BH195,BL195,BP195,BT195,BX195))</f>
        <v>1522474.1554300555</v>
      </c>
      <c r="CC195" s="147">
        <f t="shared" ref="CC195:CC197" si="1380">IF(COUNT(BI195,BM195,BQ195,BU195,BY195)&lt;5,"",SUM(BI195,BM195,BQ195,BU195,BY195))</f>
        <v>89700.499999999447</v>
      </c>
      <c r="CD195" s="312">
        <f t="shared" ref="CD195:CD211" si="1381">IF(AND(ISNUMBER(CA195),ISNUMBER(CC195)), IF(CA195=0, 0, CC195/CA195), "")</f>
        <v>5.5372205749498048E-2</v>
      </c>
    </row>
    <row r="196" spans="1:82">
      <c r="A196" s="423"/>
      <c r="B196" s="131" t="s">
        <v>14</v>
      </c>
      <c r="C196" s="150">
        <v>1507459.784999924</v>
      </c>
      <c r="D196" s="151">
        <v>1411327.9689999435</v>
      </c>
      <c r="E196" s="151">
        <v>88282.618000000191</v>
      </c>
      <c r="F196" s="318">
        <f t="shared" si="1340"/>
        <v>5.8563829614867398E-2</v>
      </c>
      <c r="G196" s="150">
        <v>43668.206000001068</v>
      </c>
      <c r="H196" s="151">
        <v>39352.406000000672</v>
      </c>
      <c r="I196" s="151">
        <v>4091.1970000000183</v>
      </c>
      <c r="J196" s="318">
        <f t="shared" si="1341"/>
        <v>9.3688231662182736E-2</v>
      </c>
      <c r="K196" s="150">
        <v>21963.254000000001</v>
      </c>
      <c r="L196" s="151">
        <v>20310.412</v>
      </c>
      <c r="M196" s="151">
        <v>1526.2449999999999</v>
      </c>
      <c r="N196" s="318">
        <f t="shared" si="1342"/>
        <v>6.9490841384432372E-2</v>
      </c>
      <c r="O196" s="150"/>
      <c r="P196" s="151"/>
      <c r="Q196" s="151"/>
      <c r="R196" s="318" t="str">
        <f t="shared" si="1343"/>
        <v/>
      </c>
      <c r="S196" s="150"/>
      <c r="T196" s="151"/>
      <c r="U196" s="151"/>
      <c r="V196" s="318" t="str">
        <f t="shared" si="1344"/>
        <v/>
      </c>
      <c r="W196" s="321" t="str">
        <f t="shared" si="1345"/>
        <v/>
      </c>
      <c r="X196" s="154" t="str">
        <f t="shared" si="1346"/>
        <v/>
      </c>
      <c r="Y196" s="154" t="str">
        <f t="shared" si="1347"/>
        <v/>
      </c>
      <c r="Z196" s="318" t="str">
        <f t="shared" si="1348"/>
        <v/>
      </c>
      <c r="AC196" s="423"/>
      <c r="AD196" s="131" t="s">
        <v>14</v>
      </c>
      <c r="AE196" s="150">
        <v>347027.63600000186</v>
      </c>
      <c r="AF196" s="151">
        <v>276257.36199999717</v>
      </c>
      <c r="AG196" s="151">
        <v>66641.823999999877</v>
      </c>
      <c r="AH196" s="318">
        <f t="shared" si="1349"/>
        <v>0.19203607173233753</v>
      </c>
      <c r="AI196" s="150">
        <v>5419.8840000000582</v>
      </c>
      <c r="AJ196" s="151">
        <v>3549.4970000000039</v>
      </c>
      <c r="AK196" s="151">
        <v>776.94000000000256</v>
      </c>
      <c r="AL196" s="318">
        <f t="shared" si="1350"/>
        <v>0.14334993147454708</v>
      </c>
      <c r="AM196" s="150">
        <v>0</v>
      </c>
      <c r="AN196" s="151">
        <v>0</v>
      </c>
      <c r="AO196" s="151">
        <v>0</v>
      </c>
      <c r="AP196" s="318">
        <f t="shared" si="1351"/>
        <v>0</v>
      </c>
      <c r="AQ196" s="150"/>
      <c r="AR196" s="151"/>
      <c r="AS196" s="151"/>
      <c r="AT196" s="318" t="str">
        <f t="shared" si="1352"/>
        <v/>
      </c>
      <c r="AU196" s="150"/>
      <c r="AV196" s="151"/>
      <c r="AW196" s="151"/>
      <c r="AX196" s="318" t="str">
        <f t="shared" si="1353"/>
        <v/>
      </c>
      <c r="AY196" s="321" t="str">
        <f t="shared" si="1354"/>
        <v/>
      </c>
      <c r="AZ196" s="154" t="str">
        <f t="shared" si="1355"/>
        <v/>
      </c>
      <c r="BA196" s="154" t="str">
        <f t="shared" si="1356"/>
        <v/>
      </c>
      <c r="BB196" s="318" t="str">
        <f t="shared" si="1357"/>
        <v/>
      </c>
      <c r="BE196" s="423"/>
      <c r="BF196" s="131" t="s">
        <v>14</v>
      </c>
      <c r="BG196" s="322">
        <f t="shared" si="1358"/>
        <v>1854487.4209999258</v>
      </c>
      <c r="BH196" s="323">
        <f t="shared" si="1359"/>
        <v>1687585.3309999406</v>
      </c>
      <c r="BI196" s="323">
        <f t="shared" si="1360"/>
        <v>154924.44200000007</v>
      </c>
      <c r="BJ196" s="318">
        <f t="shared" si="1361"/>
        <v>8.3540303506866587E-2</v>
      </c>
      <c r="BK196" s="322">
        <f t="shared" si="1362"/>
        <v>49088.090000001124</v>
      </c>
      <c r="BL196" s="323">
        <f t="shared" si="1363"/>
        <v>42901.903000000675</v>
      </c>
      <c r="BM196" s="323">
        <f t="shared" si="1364"/>
        <v>4868.1370000000206</v>
      </c>
      <c r="BN196" s="318">
        <f t="shared" si="1365"/>
        <v>9.9171448715969779E-2</v>
      </c>
      <c r="BO196" s="322">
        <f t="shared" si="1366"/>
        <v>21963.254000000001</v>
      </c>
      <c r="BP196" s="323">
        <f t="shared" si="1367"/>
        <v>20310.412</v>
      </c>
      <c r="BQ196" s="323">
        <f t="shared" si="1368"/>
        <v>1526.2449999999999</v>
      </c>
      <c r="BR196" s="318">
        <f t="shared" si="1369"/>
        <v>6.9490841384432372E-2</v>
      </c>
      <c r="BS196" s="322" t="str">
        <f t="shared" si="1370"/>
        <v/>
      </c>
      <c r="BT196" s="323" t="str">
        <f t="shared" si="1371"/>
        <v/>
      </c>
      <c r="BU196" s="323" t="str">
        <f t="shared" si="1372"/>
        <v/>
      </c>
      <c r="BV196" s="318" t="str">
        <f t="shared" si="1373"/>
        <v/>
      </c>
      <c r="BW196" s="322" t="str">
        <f t="shared" si="1374"/>
        <v/>
      </c>
      <c r="BX196" s="323" t="str">
        <f t="shared" si="1375"/>
        <v/>
      </c>
      <c r="BY196" s="323" t="str">
        <f t="shared" si="1376"/>
        <v/>
      </c>
      <c r="BZ196" s="318" t="str">
        <f t="shared" si="1377"/>
        <v/>
      </c>
      <c r="CA196" s="321" t="str">
        <f t="shared" si="1378"/>
        <v/>
      </c>
      <c r="CB196" s="154" t="str">
        <f t="shared" si="1379"/>
        <v/>
      </c>
      <c r="CC196" s="154" t="str">
        <f t="shared" si="1380"/>
        <v/>
      </c>
      <c r="CD196" s="318" t="str">
        <f t="shared" si="1381"/>
        <v/>
      </c>
    </row>
    <row r="197" spans="1:82">
      <c r="A197" s="423"/>
      <c r="B197" s="132" t="s">
        <v>15</v>
      </c>
      <c r="C197" s="157"/>
      <c r="D197" s="158"/>
      <c r="E197" s="158"/>
      <c r="F197" s="324" t="str">
        <f t="shared" si="1340"/>
        <v/>
      </c>
      <c r="G197" s="157"/>
      <c r="H197" s="158"/>
      <c r="I197" s="158"/>
      <c r="J197" s="324" t="str">
        <f t="shared" si="1341"/>
        <v/>
      </c>
      <c r="K197" s="157"/>
      <c r="L197" s="158"/>
      <c r="M197" s="158"/>
      <c r="N197" s="324" t="str">
        <f t="shared" si="1342"/>
        <v/>
      </c>
      <c r="O197" s="157"/>
      <c r="P197" s="158"/>
      <c r="Q197" s="158"/>
      <c r="R197" s="324" t="str">
        <f t="shared" si="1343"/>
        <v/>
      </c>
      <c r="S197" s="157"/>
      <c r="T197" s="158"/>
      <c r="U197" s="158"/>
      <c r="V197" s="324" t="str">
        <f t="shared" si="1344"/>
        <v/>
      </c>
      <c r="W197" s="327" t="str">
        <f t="shared" si="1345"/>
        <v/>
      </c>
      <c r="X197" s="161" t="str">
        <f t="shared" si="1346"/>
        <v/>
      </c>
      <c r="Y197" s="161" t="str">
        <f t="shared" si="1347"/>
        <v/>
      </c>
      <c r="Z197" s="324" t="str">
        <f t="shared" si="1348"/>
        <v/>
      </c>
      <c r="AC197" s="423"/>
      <c r="AD197" s="132" t="s">
        <v>15</v>
      </c>
      <c r="AE197" s="157"/>
      <c r="AF197" s="158"/>
      <c r="AG197" s="158"/>
      <c r="AH197" s="324" t="str">
        <f t="shared" si="1349"/>
        <v/>
      </c>
      <c r="AI197" s="157"/>
      <c r="AJ197" s="158"/>
      <c r="AK197" s="158"/>
      <c r="AL197" s="324" t="str">
        <f t="shared" si="1350"/>
        <v/>
      </c>
      <c r="AM197" s="157"/>
      <c r="AN197" s="158"/>
      <c r="AO197" s="158"/>
      <c r="AP197" s="324" t="str">
        <f t="shared" si="1351"/>
        <v/>
      </c>
      <c r="AQ197" s="157"/>
      <c r="AR197" s="158"/>
      <c r="AS197" s="158"/>
      <c r="AT197" s="324" t="str">
        <f t="shared" si="1352"/>
        <v/>
      </c>
      <c r="AU197" s="157"/>
      <c r="AV197" s="158"/>
      <c r="AW197" s="158"/>
      <c r="AX197" s="324" t="str">
        <f t="shared" si="1353"/>
        <v/>
      </c>
      <c r="AY197" s="327" t="str">
        <f t="shared" si="1354"/>
        <v/>
      </c>
      <c r="AZ197" s="161" t="str">
        <f t="shared" si="1355"/>
        <v/>
      </c>
      <c r="BA197" s="161" t="str">
        <f t="shared" si="1356"/>
        <v/>
      </c>
      <c r="BB197" s="324" t="str">
        <f t="shared" si="1357"/>
        <v/>
      </c>
      <c r="BE197" s="423"/>
      <c r="BF197" s="132" t="s">
        <v>15</v>
      </c>
      <c r="BG197" s="328" t="str">
        <f t="shared" si="1358"/>
        <v/>
      </c>
      <c r="BH197" s="329" t="str">
        <f t="shared" si="1359"/>
        <v/>
      </c>
      <c r="BI197" s="329" t="str">
        <f t="shared" si="1360"/>
        <v/>
      </c>
      <c r="BJ197" s="324" t="str">
        <f t="shared" si="1361"/>
        <v/>
      </c>
      <c r="BK197" s="328" t="str">
        <f t="shared" si="1362"/>
        <v/>
      </c>
      <c r="BL197" s="329" t="str">
        <f t="shared" si="1363"/>
        <v/>
      </c>
      <c r="BM197" s="329" t="str">
        <f t="shared" si="1364"/>
        <v/>
      </c>
      <c r="BN197" s="324" t="str">
        <f t="shared" si="1365"/>
        <v/>
      </c>
      <c r="BO197" s="328" t="str">
        <f t="shared" si="1366"/>
        <v/>
      </c>
      <c r="BP197" s="329" t="str">
        <f t="shared" si="1367"/>
        <v/>
      </c>
      <c r="BQ197" s="329" t="str">
        <f t="shared" si="1368"/>
        <v/>
      </c>
      <c r="BR197" s="324" t="str">
        <f t="shared" si="1369"/>
        <v/>
      </c>
      <c r="BS197" s="328" t="str">
        <f t="shared" si="1370"/>
        <v/>
      </c>
      <c r="BT197" s="329" t="str">
        <f t="shared" si="1371"/>
        <v/>
      </c>
      <c r="BU197" s="329" t="str">
        <f t="shared" si="1372"/>
        <v/>
      </c>
      <c r="BV197" s="324" t="str">
        <f t="shared" si="1373"/>
        <v/>
      </c>
      <c r="BW197" s="328" t="str">
        <f t="shared" si="1374"/>
        <v/>
      </c>
      <c r="BX197" s="329" t="str">
        <f t="shared" si="1375"/>
        <v/>
      </c>
      <c r="BY197" s="329" t="str">
        <f t="shared" si="1376"/>
        <v/>
      </c>
      <c r="BZ197" s="324" t="str">
        <f t="shared" si="1377"/>
        <v/>
      </c>
      <c r="CA197" s="327" t="str">
        <f t="shared" si="1378"/>
        <v/>
      </c>
      <c r="CB197" s="161" t="str">
        <f t="shared" si="1379"/>
        <v/>
      </c>
      <c r="CC197" s="161" t="str">
        <f t="shared" si="1380"/>
        <v/>
      </c>
      <c r="CD197" s="324" t="str">
        <f t="shared" si="1381"/>
        <v/>
      </c>
    </row>
    <row r="198" spans="1:82">
      <c r="A198" s="423"/>
      <c r="B198" s="133" t="s">
        <v>16</v>
      </c>
      <c r="C198" s="330">
        <f t="shared" ref="C198:E198" si="1382">IF(COUNT(C195:C197)=0,"",SUM(C195:C197))</f>
        <v>2641733.725999976</v>
      </c>
      <c r="D198" s="168">
        <f t="shared" si="1382"/>
        <v>2488535.6969999983</v>
      </c>
      <c r="E198" s="168">
        <f t="shared" si="1382"/>
        <v>140115.91699999961</v>
      </c>
      <c r="F198" s="331">
        <f t="shared" si="1340"/>
        <v>5.3039379261042484E-2</v>
      </c>
      <c r="G198" s="330">
        <f t="shared" ref="G198:I198" si="1383">IF(COUNT(G195:G197)=0,"",SUM(G195:G197))</f>
        <v>73919.909000002561</v>
      </c>
      <c r="H198" s="168">
        <f t="shared" si="1383"/>
        <v>68492.927000002004</v>
      </c>
      <c r="I198" s="168">
        <f t="shared" si="1383"/>
        <v>5152.3050000000158</v>
      </c>
      <c r="J198" s="331">
        <f t="shared" si="1341"/>
        <v>6.9701181585597419E-2</v>
      </c>
      <c r="K198" s="330">
        <f t="shared" ref="K198:M198" si="1384">IF(COUNT(K195:K197)=0,"",SUM(K195:K197))</f>
        <v>49878.816500000001</v>
      </c>
      <c r="L198" s="168">
        <f t="shared" si="1384"/>
        <v>47142.460999999996</v>
      </c>
      <c r="M198" s="168">
        <f t="shared" si="1384"/>
        <v>2462.7419999999997</v>
      </c>
      <c r="N198" s="331">
        <f t="shared" si="1342"/>
        <v>4.9374507512623116E-2</v>
      </c>
      <c r="O198" s="330">
        <f t="shared" ref="O198:Q198" si="1385">IF(COUNT(O195:O197)=0,"",SUM(O195:O197))</f>
        <v>87299.673865249584</v>
      </c>
      <c r="P198" s="168">
        <f t="shared" si="1385"/>
        <v>87299.673865249584</v>
      </c>
      <c r="Q198" s="168">
        <f t="shared" si="1385"/>
        <v>0</v>
      </c>
      <c r="R198" s="331">
        <f t="shared" si="1343"/>
        <v>0</v>
      </c>
      <c r="S198" s="330">
        <f t="shared" ref="S198:U198" si="1386">IF(COUNT(S195:S197)=0,"",SUM(S195:S197))</f>
        <v>67357.640564749978</v>
      </c>
      <c r="T198" s="168">
        <f t="shared" si="1386"/>
        <v>67357.640564749978</v>
      </c>
      <c r="U198" s="168">
        <f t="shared" si="1386"/>
        <v>0</v>
      </c>
      <c r="V198" s="331">
        <f t="shared" si="1344"/>
        <v>0</v>
      </c>
      <c r="W198" s="332">
        <f t="shared" ref="W198:Y198" si="1387">IF(COUNT(W195:W197)=0,"",SUM(W195:W197))</f>
        <v>1347098.5209300532</v>
      </c>
      <c r="X198" s="167">
        <f t="shared" si="1387"/>
        <v>1287837.6124300559</v>
      </c>
      <c r="Y198" s="167">
        <f t="shared" si="1387"/>
        <v>53830.903999999413</v>
      </c>
      <c r="Z198" s="331">
        <f t="shared" si="1348"/>
        <v>3.9960628835694886E-2</v>
      </c>
      <c r="AC198" s="423"/>
      <c r="AD198" s="133" t="s">
        <v>16</v>
      </c>
      <c r="AE198" s="330">
        <f t="shared" ref="AE198:AG198" si="1388">IF(COUNT(AE195:AE197)=0,"",SUM(AE195:AE197))</f>
        <v>582936.00900000078</v>
      </c>
      <c r="AF198" s="168">
        <f t="shared" si="1388"/>
        <v>474982.90999999706</v>
      </c>
      <c r="AG198" s="168">
        <f t="shared" si="1388"/>
        <v>102132.28599999991</v>
      </c>
      <c r="AH198" s="331">
        <f t="shared" si="1349"/>
        <v>0.17520325459942512</v>
      </c>
      <c r="AI198" s="330">
        <f t="shared" ref="AI198:AK198" si="1389">IF(COUNT(AI195:AI197)=0,"",SUM(AI195:AI197))</f>
        <v>8924.3230000000549</v>
      </c>
      <c r="AJ198" s="168">
        <f t="shared" si="1389"/>
        <v>6016.4919999999975</v>
      </c>
      <c r="AK198" s="168">
        <f t="shared" si="1389"/>
        <v>1156.0740000000019</v>
      </c>
      <c r="AL198" s="331">
        <f t="shared" si="1350"/>
        <v>0.12954192715794741</v>
      </c>
      <c r="AM198" s="330">
        <f t="shared" ref="AM198:AO198" si="1390">IF(COUNT(AM195:AM197)=0,"",SUM(AM195:AM197))</f>
        <v>0</v>
      </c>
      <c r="AN198" s="168">
        <f t="shared" si="1390"/>
        <v>0</v>
      </c>
      <c r="AO198" s="168">
        <f t="shared" si="1390"/>
        <v>0</v>
      </c>
      <c r="AP198" s="331">
        <f t="shared" si="1351"/>
        <v>0</v>
      </c>
      <c r="AQ198" s="330">
        <f t="shared" ref="AQ198:AS198" si="1391">IF(COUNT(AQ195:AQ197)=0,"",SUM(AQ195:AQ197))</f>
        <v>1546</v>
      </c>
      <c r="AR198" s="168">
        <f t="shared" si="1391"/>
        <v>1546</v>
      </c>
      <c r="AS198" s="168">
        <f t="shared" si="1391"/>
        <v>0</v>
      </c>
      <c r="AT198" s="331">
        <f t="shared" si="1352"/>
        <v>0</v>
      </c>
      <c r="AU198" s="330">
        <f t="shared" ref="AU198:AW198" si="1392">IF(COUNT(AU195:AU197)=0,"",SUM(AU195:AU197))</f>
        <v>31898</v>
      </c>
      <c r="AV198" s="168">
        <f t="shared" si="1392"/>
        <v>31898</v>
      </c>
      <c r="AW198" s="168">
        <f t="shared" si="1392"/>
        <v>0</v>
      </c>
      <c r="AX198" s="331">
        <f t="shared" si="1353"/>
        <v>0</v>
      </c>
      <c r="AY198" s="332">
        <f t="shared" ref="AY198:BA198" si="1393">IF(COUNT(AY195:AY197)=0,"",SUM(AY195:AY197))</f>
        <v>272856.81199999887</v>
      </c>
      <c r="AZ198" s="167">
        <f t="shared" si="1393"/>
        <v>234636.54299999989</v>
      </c>
      <c r="BA198" s="167">
        <f t="shared" si="1393"/>
        <v>35869.596000000027</v>
      </c>
      <c r="BB198" s="331">
        <f t="shared" si="1357"/>
        <v>0.1314594117591617</v>
      </c>
      <c r="BE198" s="423"/>
      <c r="BF198" s="133" t="s">
        <v>16</v>
      </c>
      <c r="BG198" s="330">
        <f t="shared" ref="BG198:BI198" si="1394">IF(COUNT(BG195:BG197)=0,"",SUM(BG195:BG197))</f>
        <v>3224669.7349999771</v>
      </c>
      <c r="BH198" s="168">
        <f t="shared" si="1394"/>
        <v>2963518.6069999952</v>
      </c>
      <c r="BI198" s="168">
        <f t="shared" si="1394"/>
        <v>242248.20299999951</v>
      </c>
      <c r="BJ198" s="331">
        <f t="shared" si="1361"/>
        <v>7.5123415080521797E-2</v>
      </c>
      <c r="BK198" s="330">
        <f t="shared" ref="BK198:BM198" si="1395">IF(COUNT(BK195:BK197)=0,"",SUM(BK195:BK197))</f>
        <v>82844.232000002608</v>
      </c>
      <c r="BL198" s="168">
        <f t="shared" si="1395"/>
        <v>74509.419000002003</v>
      </c>
      <c r="BM198" s="168">
        <f t="shared" si="1395"/>
        <v>6308.3790000000172</v>
      </c>
      <c r="BN198" s="331">
        <f t="shared" si="1365"/>
        <v>7.6147473972597371E-2</v>
      </c>
      <c r="BO198" s="330">
        <f t="shared" ref="BO198:BQ198" si="1396">IF(COUNT(BO195:BO197)=0,"",SUM(BO195:BO197))</f>
        <v>49878.816500000001</v>
      </c>
      <c r="BP198" s="168">
        <f t="shared" si="1396"/>
        <v>47142.460999999996</v>
      </c>
      <c r="BQ198" s="168">
        <f t="shared" si="1396"/>
        <v>2462.7419999999997</v>
      </c>
      <c r="BR198" s="331">
        <f t="shared" si="1369"/>
        <v>4.9374507512623116E-2</v>
      </c>
      <c r="BS198" s="330">
        <f t="shared" ref="BS198:BU198" si="1397">IF(COUNT(BS195:BS197)=0,"",SUM(BS195:BS197))</f>
        <v>88845.673865249584</v>
      </c>
      <c r="BT198" s="168">
        <f t="shared" si="1397"/>
        <v>88845.673865249584</v>
      </c>
      <c r="BU198" s="168">
        <f t="shared" si="1397"/>
        <v>0</v>
      </c>
      <c r="BV198" s="331">
        <f t="shared" si="1373"/>
        <v>0</v>
      </c>
      <c r="BW198" s="330">
        <f t="shared" ref="BW198:BY198" si="1398">IF(COUNT(BW195:BW197)=0,"",SUM(BW195:BW197))</f>
        <v>99255.640564749978</v>
      </c>
      <c r="BX198" s="168">
        <f t="shared" si="1398"/>
        <v>99255.640564749978</v>
      </c>
      <c r="BY198" s="168">
        <f t="shared" si="1398"/>
        <v>0</v>
      </c>
      <c r="BZ198" s="331">
        <f t="shared" si="1377"/>
        <v>0</v>
      </c>
      <c r="CA198" s="332">
        <f t="shared" ref="CA198:CC198" si="1399">IF(COUNT(CA195:CA197)=0,"",SUM(CA195:CA197))</f>
        <v>1619955.332930052</v>
      </c>
      <c r="CB198" s="167">
        <f t="shared" si="1399"/>
        <v>1522474.1554300555</v>
      </c>
      <c r="CC198" s="167">
        <f t="shared" si="1399"/>
        <v>89700.499999999447</v>
      </c>
      <c r="CD198" s="331">
        <f t="shared" si="1381"/>
        <v>5.5372205749498048E-2</v>
      </c>
    </row>
    <row r="199" spans="1:82">
      <c r="A199" s="423"/>
      <c r="B199" s="130" t="s">
        <v>17</v>
      </c>
      <c r="C199" s="171"/>
      <c r="D199" s="172"/>
      <c r="E199" s="172"/>
      <c r="F199" s="333" t="str">
        <f t="shared" si="1340"/>
        <v/>
      </c>
      <c r="G199" s="171"/>
      <c r="H199" s="172"/>
      <c r="I199" s="172"/>
      <c r="J199" s="333" t="str">
        <f t="shared" si="1341"/>
        <v/>
      </c>
      <c r="K199" s="171"/>
      <c r="L199" s="172"/>
      <c r="M199" s="172"/>
      <c r="N199" s="333" t="str">
        <f t="shared" si="1342"/>
        <v/>
      </c>
      <c r="O199" s="171"/>
      <c r="P199" s="172"/>
      <c r="Q199" s="172"/>
      <c r="R199" s="333" t="str">
        <f t="shared" si="1343"/>
        <v/>
      </c>
      <c r="S199" s="171"/>
      <c r="T199" s="172"/>
      <c r="U199" s="172"/>
      <c r="V199" s="333" t="str">
        <f t="shared" si="1344"/>
        <v/>
      </c>
      <c r="W199" s="336" t="str">
        <f t="shared" ref="W199:W201" si="1400">IF(COUNT(C199,G199,K199,O199,S199)&lt;5,"",SUM(C199,G199,K199,O199,S199))</f>
        <v/>
      </c>
      <c r="X199" s="175" t="str">
        <f t="shared" ref="X199:X201" si="1401">IF(COUNT(D199,H199,L199,P199,T199)&lt;5,"",SUM(D199,H199,L199,P199,T199))</f>
        <v/>
      </c>
      <c r="Y199" s="175" t="str">
        <f t="shared" ref="Y199:Y201" si="1402">IF(COUNT(E199,I199,M199,Q199,U199)&lt;5,"",SUM(E199,I199,M199,Q199,U199))</f>
        <v/>
      </c>
      <c r="Z199" s="333" t="str">
        <f t="shared" si="1348"/>
        <v/>
      </c>
      <c r="AC199" s="423"/>
      <c r="AD199" s="130" t="s">
        <v>17</v>
      </c>
      <c r="AE199" s="171"/>
      <c r="AF199" s="172"/>
      <c r="AG199" s="172"/>
      <c r="AH199" s="333" t="str">
        <f t="shared" si="1349"/>
        <v/>
      </c>
      <c r="AI199" s="171"/>
      <c r="AJ199" s="172"/>
      <c r="AK199" s="172"/>
      <c r="AL199" s="333" t="str">
        <f t="shared" si="1350"/>
        <v/>
      </c>
      <c r="AM199" s="171"/>
      <c r="AN199" s="172"/>
      <c r="AO199" s="172"/>
      <c r="AP199" s="333" t="str">
        <f t="shared" si="1351"/>
        <v/>
      </c>
      <c r="AQ199" s="171"/>
      <c r="AR199" s="172"/>
      <c r="AS199" s="172"/>
      <c r="AT199" s="333" t="str">
        <f t="shared" si="1352"/>
        <v/>
      </c>
      <c r="AU199" s="171"/>
      <c r="AV199" s="172"/>
      <c r="AW199" s="172"/>
      <c r="AX199" s="333" t="str">
        <f t="shared" si="1353"/>
        <v/>
      </c>
      <c r="AY199" s="336" t="str">
        <f t="shared" ref="AY199:AY201" si="1403">IF(COUNT(AE199,AI199,AM199,AQ199,AU199)&lt;5,"",SUM(AE199,AI199,AM199,AQ199,AU199))</f>
        <v/>
      </c>
      <c r="AZ199" s="175" t="str">
        <f t="shared" ref="AZ199:AZ201" si="1404">IF(COUNT(AF199,AJ199,AN199,AR199,AV199)&lt;5,"",SUM(AF199,AJ199,AN199,AR199,AV199))</f>
        <v/>
      </c>
      <c r="BA199" s="175" t="str">
        <f t="shared" ref="BA199:BA201" si="1405">IF(COUNT(AG199,AK199,AO199,AS199,AW199)&lt;5,"",SUM(AG199,AK199,AO199,AS199,AW199))</f>
        <v/>
      </c>
      <c r="BB199" s="333" t="str">
        <f t="shared" si="1357"/>
        <v/>
      </c>
      <c r="BE199" s="423"/>
      <c r="BF199" s="130" t="s">
        <v>17</v>
      </c>
      <c r="BG199" s="337" t="str">
        <f t="shared" ref="BG199:BG201" si="1406">IF(COUNT(C199, AE199)&lt;2, "", C199+AE199)</f>
        <v/>
      </c>
      <c r="BH199" s="338" t="str">
        <f t="shared" ref="BH199:BH201" si="1407">IF(COUNT(D199, AF199)&lt;2, "", D199+AF199)</f>
        <v/>
      </c>
      <c r="BI199" s="338" t="str">
        <f t="shared" ref="BI199:BI201" si="1408">IF(COUNT(E199, AG199)&lt;2, "", E199+AG199)</f>
        <v/>
      </c>
      <c r="BJ199" s="333" t="str">
        <f t="shared" si="1361"/>
        <v/>
      </c>
      <c r="BK199" s="337" t="str">
        <f t="shared" ref="BK199:BK201" si="1409">IF(COUNT(G199, AI199)&lt;2, "", G199+AI199)</f>
        <v/>
      </c>
      <c r="BL199" s="338" t="str">
        <f t="shared" ref="BL199:BL201" si="1410">IF(COUNT(H199, AJ199)&lt;2, "", H199+AJ199)</f>
        <v/>
      </c>
      <c r="BM199" s="338" t="str">
        <f t="shared" ref="BM199:BM201" si="1411">IF(COUNT(I199, AK199)&lt;2, "", I199+AK199)</f>
        <v/>
      </c>
      <c r="BN199" s="333" t="str">
        <f t="shared" si="1365"/>
        <v/>
      </c>
      <c r="BO199" s="337" t="str">
        <f t="shared" ref="BO199:BO201" si="1412">IF(COUNT(K199, AM199)&lt;2, "", K199+AM199)</f>
        <v/>
      </c>
      <c r="BP199" s="338" t="str">
        <f t="shared" ref="BP199:BP201" si="1413">IF(COUNT(L199, AN199)&lt;2, "", L199+AN199)</f>
        <v/>
      </c>
      <c r="BQ199" s="338" t="str">
        <f t="shared" ref="BQ199:BQ201" si="1414">IF(COUNT(M199, AO199)&lt;2, "", M199+AO199)</f>
        <v/>
      </c>
      <c r="BR199" s="333" t="str">
        <f t="shared" si="1369"/>
        <v/>
      </c>
      <c r="BS199" s="337" t="str">
        <f t="shared" ref="BS199:BS201" si="1415">IF(COUNT(O199, AQ199)&lt;2, "", O199+AQ199)</f>
        <v/>
      </c>
      <c r="BT199" s="338" t="str">
        <f t="shared" ref="BT199:BT201" si="1416">IF(COUNT(P199, AR199)&lt;2, "", P199+AR199)</f>
        <v/>
      </c>
      <c r="BU199" s="338" t="str">
        <f t="shared" ref="BU199:BU201" si="1417">IF(COUNT(Q199, AS199)&lt;2, "", Q199+AS199)</f>
        <v/>
      </c>
      <c r="BV199" s="333" t="str">
        <f t="shared" si="1373"/>
        <v/>
      </c>
      <c r="BW199" s="337" t="str">
        <f t="shared" ref="BW199:BW201" si="1418">IF(COUNT(S199, AU199)&lt;2, "", S199+AU199)</f>
        <v/>
      </c>
      <c r="BX199" s="338" t="str">
        <f t="shared" ref="BX199:BX201" si="1419">IF(COUNT(T199, AV199)&lt;2, "", T199+AV199)</f>
        <v/>
      </c>
      <c r="BY199" s="338" t="str">
        <f t="shared" ref="BY199:BY201" si="1420">IF(COUNT(U199, AW199)&lt;2, "", U199+AW199)</f>
        <v/>
      </c>
      <c r="BZ199" s="333" t="str">
        <f t="shared" si="1377"/>
        <v/>
      </c>
      <c r="CA199" s="336" t="str">
        <f t="shared" ref="CA199:CA201" si="1421">IF(COUNT(BG199,BK199,BO199,BS199,BW199)&lt;5,"",SUM(BG199,BK199,BO199,BS199,BW199))</f>
        <v/>
      </c>
      <c r="CB199" s="175" t="str">
        <f t="shared" ref="CB199:CB201" si="1422">IF(COUNT(BH199,BL199,BP199,BT199,BX199)&lt;5,"",SUM(BH199,BL199,BP199,BT199,BX199))</f>
        <v/>
      </c>
      <c r="CC199" s="175" t="str">
        <f t="shared" ref="CC199:CC201" si="1423">IF(COUNT(BI199,BM199,BQ199,BU199,BY199)&lt;5,"",SUM(BI199,BM199,BQ199,BU199,BY199))</f>
        <v/>
      </c>
      <c r="CD199" s="333" t="str">
        <f t="shared" si="1381"/>
        <v/>
      </c>
    </row>
    <row r="200" spans="1:82">
      <c r="A200" s="423"/>
      <c r="B200" s="131" t="s">
        <v>18</v>
      </c>
      <c r="C200" s="150"/>
      <c r="D200" s="151"/>
      <c r="E200" s="151"/>
      <c r="F200" s="318" t="str">
        <f t="shared" si="1340"/>
        <v/>
      </c>
      <c r="G200" s="150"/>
      <c r="H200" s="151"/>
      <c r="I200" s="151"/>
      <c r="J200" s="318" t="str">
        <f t="shared" si="1341"/>
        <v/>
      </c>
      <c r="K200" s="150"/>
      <c r="L200" s="151"/>
      <c r="M200" s="151"/>
      <c r="N200" s="318" t="str">
        <f t="shared" si="1342"/>
        <v/>
      </c>
      <c r="O200" s="150"/>
      <c r="P200" s="151"/>
      <c r="Q200" s="151"/>
      <c r="R200" s="318" t="str">
        <f t="shared" si="1343"/>
        <v/>
      </c>
      <c r="S200" s="150"/>
      <c r="T200" s="151"/>
      <c r="U200" s="151"/>
      <c r="V200" s="318" t="str">
        <f t="shared" si="1344"/>
        <v/>
      </c>
      <c r="W200" s="321" t="str">
        <f t="shared" si="1400"/>
        <v/>
      </c>
      <c r="X200" s="154" t="str">
        <f t="shared" si="1401"/>
        <v/>
      </c>
      <c r="Y200" s="154" t="str">
        <f t="shared" si="1402"/>
        <v/>
      </c>
      <c r="Z200" s="318" t="str">
        <f t="shared" si="1348"/>
        <v/>
      </c>
      <c r="AC200" s="423"/>
      <c r="AD200" s="131" t="s">
        <v>18</v>
      </c>
      <c r="AE200" s="150"/>
      <c r="AF200" s="151"/>
      <c r="AG200" s="151"/>
      <c r="AH200" s="318" t="str">
        <f t="shared" si="1349"/>
        <v/>
      </c>
      <c r="AI200" s="150"/>
      <c r="AJ200" s="151"/>
      <c r="AK200" s="151"/>
      <c r="AL200" s="318" t="str">
        <f t="shared" si="1350"/>
        <v/>
      </c>
      <c r="AM200" s="150"/>
      <c r="AN200" s="151"/>
      <c r="AO200" s="151"/>
      <c r="AP200" s="318" t="str">
        <f t="shared" si="1351"/>
        <v/>
      </c>
      <c r="AQ200" s="150"/>
      <c r="AR200" s="151"/>
      <c r="AS200" s="151"/>
      <c r="AT200" s="318" t="str">
        <f t="shared" si="1352"/>
        <v/>
      </c>
      <c r="AU200" s="150"/>
      <c r="AV200" s="151"/>
      <c r="AW200" s="151"/>
      <c r="AX200" s="318" t="str">
        <f t="shared" si="1353"/>
        <v/>
      </c>
      <c r="AY200" s="321" t="str">
        <f t="shared" si="1403"/>
        <v/>
      </c>
      <c r="AZ200" s="154" t="str">
        <f t="shared" si="1404"/>
        <v/>
      </c>
      <c r="BA200" s="154" t="str">
        <f t="shared" si="1405"/>
        <v/>
      </c>
      <c r="BB200" s="318" t="str">
        <f t="shared" si="1357"/>
        <v/>
      </c>
      <c r="BE200" s="423"/>
      <c r="BF200" s="131" t="s">
        <v>18</v>
      </c>
      <c r="BG200" s="322" t="str">
        <f t="shared" si="1406"/>
        <v/>
      </c>
      <c r="BH200" s="323" t="str">
        <f t="shared" si="1407"/>
        <v/>
      </c>
      <c r="BI200" s="323" t="str">
        <f t="shared" si="1408"/>
        <v/>
      </c>
      <c r="BJ200" s="318" t="str">
        <f t="shared" si="1361"/>
        <v/>
      </c>
      <c r="BK200" s="322" t="str">
        <f t="shared" si="1409"/>
        <v/>
      </c>
      <c r="BL200" s="323" t="str">
        <f t="shared" si="1410"/>
        <v/>
      </c>
      <c r="BM200" s="323" t="str">
        <f t="shared" si="1411"/>
        <v/>
      </c>
      <c r="BN200" s="318" t="str">
        <f t="shared" si="1365"/>
        <v/>
      </c>
      <c r="BO200" s="322" t="str">
        <f t="shared" si="1412"/>
        <v/>
      </c>
      <c r="BP200" s="323" t="str">
        <f t="shared" si="1413"/>
        <v/>
      </c>
      <c r="BQ200" s="323" t="str">
        <f t="shared" si="1414"/>
        <v/>
      </c>
      <c r="BR200" s="318" t="str">
        <f t="shared" si="1369"/>
        <v/>
      </c>
      <c r="BS200" s="322" t="str">
        <f t="shared" si="1415"/>
        <v/>
      </c>
      <c r="BT200" s="323" t="str">
        <f t="shared" si="1416"/>
        <v/>
      </c>
      <c r="BU200" s="323" t="str">
        <f t="shared" si="1417"/>
        <v/>
      </c>
      <c r="BV200" s="318" t="str">
        <f t="shared" si="1373"/>
        <v/>
      </c>
      <c r="BW200" s="322" t="str">
        <f t="shared" si="1418"/>
        <v/>
      </c>
      <c r="BX200" s="323" t="str">
        <f t="shared" si="1419"/>
        <v/>
      </c>
      <c r="BY200" s="323" t="str">
        <f t="shared" si="1420"/>
        <v/>
      </c>
      <c r="BZ200" s="318" t="str">
        <f t="shared" si="1377"/>
        <v/>
      </c>
      <c r="CA200" s="321" t="str">
        <f t="shared" si="1421"/>
        <v/>
      </c>
      <c r="CB200" s="154" t="str">
        <f t="shared" si="1422"/>
        <v/>
      </c>
      <c r="CC200" s="154" t="str">
        <f t="shared" si="1423"/>
        <v/>
      </c>
      <c r="CD200" s="318" t="str">
        <f t="shared" si="1381"/>
        <v/>
      </c>
    </row>
    <row r="201" spans="1:82">
      <c r="A201" s="423"/>
      <c r="B201" s="132" t="s">
        <v>19</v>
      </c>
      <c r="C201" s="157"/>
      <c r="D201" s="158"/>
      <c r="E201" s="158"/>
      <c r="F201" s="324" t="str">
        <f t="shared" si="1340"/>
        <v/>
      </c>
      <c r="G201" s="157"/>
      <c r="H201" s="158"/>
      <c r="I201" s="158"/>
      <c r="J201" s="324" t="str">
        <f t="shared" si="1341"/>
        <v/>
      </c>
      <c r="K201" s="157"/>
      <c r="L201" s="158"/>
      <c r="M201" s="158"/>
      <c r="N201" s="324" t="str">
        <f t="shared" si="1342"/>
        <v/>
      </c>
      <c r="O201" s="157"/>
      <c r="P201" s="158"/>
      <c r="Q201" s="158"/>
      <c r="R201" s="324" t="str">
        <f t="shared" si="1343"/>
        <v/>
      </c>
      <c r="S201" s="157"/>
      <c r="T201" s="158"/>
      <c r="U201" s="158"/>
      <c r="V201" s="324" t="str">
        <f t="shared" si="1344"/>
        <v/>
      </c>
      <c r="W201" s="327" t="str">
        <f t="shared" si="1400"/>
        <v/>
      </c>
      <c r="X201" s="161" t="str">
        <f t="shared" si="1401"/>
        <v/>
      </c>
      <c r="Y201" s="161" t="str">
        <f t="shared" si="1402"/>
        <v/>
      </c>
      <c r="Z201" s="324" t="str">
        <f t="shared" si="1348"/>
        <v/>
      </c>
      <c r="AC201" s="423"/>
      <c r="AD201" s="132" t="s">
        <v>19</v>
      </c>
      <c r="AE201" s="157"/>
      <c r="AF201" s="158"/>
      <c r="AG201" s="158"/>
      <c r="AH201" s="324" t="str">
        <f t="shared" si="1349"/>
        <v/>
      </c>
      <c r="AI201" s="157"/>
      <c r="AJ201" s="158"/>
      <c r="AK201" s="158"/>
      <c r="AL201" s="324" t="str">
        <f t="shared" si="1350"/>
        <v/>
      </c>
      <c r="AM201" s="157"/>
      <c r="AN201" s="158"/>
      <c r="AO201" s="158"/>
      <c r="AP201" s="324" t="str">
        <f t="shared" si="1351"/>
        <v/>
      </c>
      <c r="AQ201" s="157"/>
      <c r="AR201" s="158"/>
      <c r="AS201" s="158"/>
      <c r="AT201" s="324" t="str">
        <f t="shared" si="1352"/>
        <v/>
      </c>
      <c r="AU201" s="157"/>
      <c r="AV201" s="158"/>
      <c r="AW201" s="158"/>
      <c r="AX201" s="324" t="str">
        <f t="shared" si="1353"/>
        <v/>
      </c>
      <c r="AY201" s="327" t="str">
        <f t="shared" si="1403"/>
        <v/>
      </c>
      <c r="AZ201" s="161" t="str">
        <f t="shared" si="1404"/>
        <v/>
      </c>
      <c r="BA201" s="161" t="str">
        <f t="shared" si="1405"/>
        <v/>
      </c>
      <c r="BB201" s="324" t="str">
        <f t="shared" si="1357"/>
        <v/>
      </c>
      <c r="BE201" s="423"/>
      <c r="BF201" s="132" t="s">
        <v>19</v>
      </c>
      <c r="BG201" s="328" t="str">
        <f t="shared" si="1406"/>
        <v/>
      </c>
      <c r="BH201" s="329" t="str">
        <f t="shared" si="1407"/>
        <v/>
      </c>
      <c r="BI201" s="329" t="str">
        <f t="shared" si="1408"/>
        <v/>
      </c>
      <c r="BJ201" s="324" t="str">
        <f t="shared" si="1361"/>
        <v/>
      </c>
      <c r="BK201" s="328" t="str">
        <f t="shared" si="1409"/>
        <v/>
      </c>
      <c r="BL201" s="329" t="str">
        <f t="shared" si="1410"/>
        <v/>
      </c>
      <c r="BM201" s="329" t="str">
        <f t="shared" si="1411"/>
        <v/>
      </c>
      <c r="BN201" s="324" t="str">
        <f t="shared" si="1365"/>
        <v/>
      </c>
      <c r="BO201" s="328" t="str">
        <f t="shared" si="1412"/>
        <v/>
      </c>
      <c r="BP201" s="329" t="str">
        <f t="shared" si="1413"/>
        <v/>
      </c>
      <c r="BQ201" s="329" t="str">
        <f t="shared" si="1414"/>
        <v/>
      </c>
      <c r="BR201" s="324" t="str">
        <f t="shared" si="1369"/>
        <v/>
      </c>
      <c r="BS201" s="328" t="str">
        <f t="shared" si="1415"/>
        <v/>
      </c>
      <c r="BT201" s="329" t="str">
        <f t="shared" si="1416"/>
        <v/>
      </c>
      <c r="BU201" s="329" t="str">
        <f t="shared" si="1417"/>
        <v/>
      </c>
      <c r="BV201" s="324" t="str">
        <f t="shared" si="1373"/>
        <v/>
      </c>
      <c r="BW201" s="328" t="str">
        <f t="shared" si="1418"/>
        <v/>
      </c>
      <c r="BX201" s="329" t="str">
        <f t="shared" si="1419"/>
        <v/>
      </c>
      <c r="BY201" s="329" t="str">
        <f t="shared" si="1420"/>
        <v/>
      </c>
      <c r="BZ201" s="324" t="str">
        <f t="shared" si="1377"/>
        <v/>
      </c>
      <c r="CA201" s="327" t="str">
        <f t="shared" si="1421"/>
        <v/>
      </c>
      <c r="CB201" s="161" t="str">
        <f t="shared" si="1422"/>
        <v/>
      </c>
      <c r="CC201" s="161" t="str">
        <f t="shared" si="1423"/>
        <v/>
      </c>
      <c r="CD201" s="324" t="str">
        <f t="shared" si="1381"/>
        <v/>
      </c>
    </row>
    <row r="202" spans="1:82">
      <c r="A202" s="423"/>
      <c r="B202" s="133" t="s">
        <v>20</v>
      </c>
      <c r="C202" s="330" t="str">
        <f t="shared" ref="C202:E202" si="1424">IF(COUNT(C199:C201)=0,"",SUM(C199:C201))</f>
        <v/>
      </c>
      <c r="D202" s="168" t="str">
        <f t="shared" si="1424"/>
        <v/>
      </c>
      <c r="E202" s="168" t="str">
        <f t="shared" si="1424"/>
        <v/>
      </c>
      <c r="F202" s="331" t="str">
        <f t="shared" si="1340"/>
        <v/>
      </c>
      <c r="G202" s="330" t="str">
        <f t="shared" ref="G202:I202" si="1425">IF(COUNT(G199:G201)=0,"",SUM(G199:G201))</f>
        <v/>
      </c>
      <c r="H202" s="168" t="str">
        <f t="shared" si="1425"/>
        <v/>
      </c>
      <c r="I202" s="168" t="str">
        <f t="shared" si="1425"/>
        <v/>
      </c>
      <c r="J202" s="331" t="str">
        <f t="shared" si="1341"/>
        <v/>
      </c>
      <c r="K202" s="330" t="str">
        <f t="shared" ref="K202:M202" si="1426">IF(COUNT(K199:K201)=0,"",SUM(K199:K201))</f>
        <v/>
      </c>
      <c r="L202" s="168" t="str">
        <f t="shared" si="1426"/>
        <v/>
      </c>
      <c r="M202" s="168" t="str">
        <f t="shared" si="1426"/>
        <v/>
      </c>
      <c r="N202" s="331" t="str">
        <f t="shared" si="1342"/>
        <v/>
      </c>
      <c r="O202" s="330" t="str">
        <f t="shared" ref="O202:Q202" si="1427">IF(COUNT(O199:O201)=0,"",SUM(O199:O201))</f>
        <v/>
      </c>
      <c r="P202" s="168" t="str">
        <f t="shared" si="1427"/>
        <v/>
      </c>
      <c r="Q202" s="168" t="str">
        <f t="shared" si="1427"/>
        <v/>
      </c>
      <c r="R202" s="331" t="str">
        <f t="shared" si="1343"/>
        <v/>
      </c>
      <c r="S202" s="330" t="str">
        <f t="shared" ref="S202:U202" si="1428">IF(COUNT(S199:S201)=0,"",SUM(S199:S201))</f>
        <v/>
      </c>
      <c r="T202" s="168" t="str">
        <f t="shared" si="1428"/>
        <v/>
      </c>
      <c r="U202" s="168" t="str">
        <f t="shared" si="1428"/>
        <v/>
      </c>
      <c r="V202" s="331" t="str">
        <f t="shared" si="1344"/>
        <v/>
      </c>
      <c r="W202" s="332" t="str">
        <f t="shared" ref="W202:Y202" si="1429">IF(COUNT(W199:W201)=0,"",SUM(W199:W201))</f>
        <v/>
      </c>
      <c r="X202" s="167" t="str">
        <f t="shared" si="1429"/>
        <v/>
      </c>
      <c r="Y202" s="167" t="str">
        <f t="shared" si="1429"/>
        <v/>
      </c>
      <c r="Z202" s="331" t="str">
        <f t="shared" si="1348"/>
        <v/>
      </c>
      <c r="AC202" s="423"/>
      <c r="AD202" s="133" t="s">
        <v>20</v>
      </c>
      <c r="AE202" s="330" t="str">
        <f t="shared" ref="AE202:AG202" si="1430">IF(COUNT(AE199:AE201)=0,"",SUM(AE199:AE201))</f>
        <v/>
      </c>
      <c r="AF202" s="168" t="str">
        <f t="shared" si="1430"/>
        <v/>
      </c>
      <c r="AG202" s="168" t="str">
        <f t="shared" si="1430"/>
        <v/>
      </c>
      <c r="AH202" s="331" t="str">
        <f t="shared" si="1349"/>
        <v/>
      </c>
      <c r="AI202" s="330" t="str">
        <f t="shared" ref="AI202:AK202" si="1431">IF(COUNT(AI199:AI201)=0,"",SUM(AI199:AI201))</f>
        <v/>
      </c>
      <c r="AJ202" s="168" t="str">
        <f t="shared" si="1431"/>
        <v/>
      </c>
      <c r="AK202" s="168" t="str">
        <f t="shared" si="1431"/>
        <v/>
      </c>
      <c r="AL202" s="331" t="str">
        <f t="shared" si="1350"/>
        <v/>
      </c>
      <c r="AM202" s="330" t="str">
        <f t="shared" ref="AM202:AO202" si="1432">IF(COUNT(AM199:AM201)=0,"",SUM(AM199:AM201))</f>
        <v/>
      </c>
      <c r="AN202" s="168" t="str">
        <f t="shared" si="1432"/>
        <v/>
      </c>
      <c r="AO202" s="168" t="str">
        <f t="shared" si="1432"/>
        <v/>
      </c>
      <c r="AP202" s="331" t="str">
        <f t="shared" si="1351"/>
        <v/>
      </c>
      <c r="AQ202" s="330" t="str">
        <f t="shared" ref="AQ202:AS202" si="1433">IF(COUNT(AQ199:AQ201)=0,"",SUM(AQ199:AQ201))</f>
        <v/>
      </c>
      <c r="AR202" s="168" t="str">
        <f t="shared" si="1433"/>
        <v/>
      </c>
      <c r="AS202" s="168" t="str">
        <f t="shared" si="1433"/>
        <v/>
      </c>
      <c r="AT202" s="331" t="str">
        <f t="shared" si="1352"/>
        <v/>
      </c>
      <c r="AU202" s="330" t="str">
        <f t="shared" ref="AU202:AW202" si="1434">IF(COUNT(AU199:AU201)=0,"",SUM(AU199:AU201))</f>
        <v/>
      </c>
      <c r="AV202" s="168" t="str">
        <f t="shared" si="1434"/>
        <v/>
      </c>
      <c r="AW202" s="168" t="str">
        <f t="shared" si="1434"/>
        <v/>
      </c>
      <c r="AX202" s="331" t="str">
        <f t="shared" si="1353"/>
        <v/>
      </c>
      <c r="AY202" s="332" t="str">
        <f t="shared" ref="AY202:BA202" si="1435">IF(COUNT(AY199:AY201)=0,"",SUM(AY199:AY201))</f>
        <v/>
      </c>
      <c r="AZ202" s="167" t="str">
        <f t="shared" si="1435"/>
        <v/>
      </c>
      <c r="BA202" s="167" t="str">
        <f t="shared" si="1435"/>
        <v/>
      </c>
      <c r="BB202" s="331" t="str">
        <f t="shared" si="1357"/>
        <v/>
      </c>
      <c r="BE202" s="423"/>
      <c r="BF202" s="133" t="s">
        <v>20</v>
      </c>
      <c r="BG202" s="330" t="str">
        <f t="shared" ref="BG202:BI202" si="1436">IF(COUNT(BG199:BG201)=0,"",SUM(BG199:BG201))</f>
        <v/>
      </c>
      <c r="BH202" s="168" t="str">
        <f t="shared" si="1436"/>
        <v/>
      </c>
      <c r="BI202" s="168" t="str">
        <f t="shared" si="1436"/>
        <v/>
      </c>
      <c r="BJ202" s="331" t="str">
        <f t="shared" si="1361"/>
        <v/>
      </c>
      <c r="BK202" s="330" t="str">
        <f t="shared" ref="BK202:BM202" si="1437">IF(COUNT(BK199:BK201)=0,"",SUM(BK199:BK201))</f>
        <v/>
      </c>
      <c r="BL202" s="168" t="str">
        <f t="shared" si="1437"/>
        <v/>
      </c>
      <c r="BM202" s="168" t="str">
        <f t="shared" si="1437"/>
        <v/>
      </c>
      <c r="BN202" s="331" t="str">
        <f t="shared" si="1365"/>
        <v/>
      </c>
      <c r="BO202" s="330" t="str">
        <f t="shared" ref="BO202:BQ202" si="1438">IF(COUNT(BO199:BO201)=0,"",SUM(BO199:BO201))</f>
        <v/>
      </c>
      <c r="BP202" s="168" t="str">
        <f t="shared" si="1438"/>
        <v/>
      </c>
      <c r="BQ202" s="168" t="str">
        <f t="shared" si="1438"/>
        <v/>
      </c>
      <c r="BR202" s="331" t="str">
        <f t="shared" si="1369"/>
        <v/>
      </c>
      <c r="BS202" s="330" t="str">
        <f t="shared" ref="BS202:BU202" si="1439">IF(COUNT(BS199:BS201)=0,"",SUM(BS199:BS201))</f>
        <v/>
      </c>
      <c r="BT202" s="168" t="str">
        <f t="shared" si="1439"/>
        <v/>
      </c>
      <c r="BU202" s="168" t="str">
        <f t="shared" si="1439"/>
        <v/>
      </c>
      <c r="BV202" s="331" t="str">
        <f t="shared" si="1373"/>
        <v/>
      </c>
      <c r="BW202" s="330" t="str">
        <f t="shared" ref="BW202:BY202" si="1440">IF(COUNT(BW199:BW201)=0,"",SUM(BW199:BW201))</f>
        <v/>
      </c>
      <c r="BX202" s="168" t="str">
        <f t="shared" si="1440"/>
        <v/>
      </c>
      <c r="BY202" s="168" t="str">
        <f t="shared" si="1440"/>
        <v/>
      </c>
      <c r="BZ202" s="331" t="str">
        <f t="shared" si="1377"/>
        <v/>
      </c>
      <c r="CA202" s="332" t="str">
        <f t="shared" ref="CA202:CC202" si="1441">IF(COUNT(CA199:CA201)=0,"",SUM(CA199:CA201))</f>
        <v/>
      </c>
      <c r="CB202" s="167" t="str">
        <f t="shared" si="1441"/>
        <v/>
      </c>
      <c r="CC202" s="167" t="str">
        <f t="shared" si="1441"/>
        <v/>
      </c>
      <c r="CD202" s="331" t="str">
        <f t="shared" si="1381"/>
        <v/>
      </c>
    </row>
    <row r="203" spans="1:82">
      <c r="A203" s="423"/>
      <c r="B203" s="130" t="s">
        <v>21</v>
      </c>
      <c r="C203" s="171"/>
      <c r="D203" s="172"/>
      <c r="E203" s="172"/>
      <c r="F203" s="333" t="str">
        <f t="shared" si="1340"/>
        <v/>
      </c>
      <c r="G203" s="171"/>
      <c r="H203" s="172"/>
      <c r="I203" s="172"/>
      <c r="J203" s="333" t="str">
        <f t="shared" si="1341"/>
        <v/>
      </c>
      <c r="K203" s="171"/>
      <c r="L203" s="172"/>
      <c r="M203" s="172"/>
      <c r="N203" s="333" t="str">
        <f t="shared" si="1342"/>
        <v/>
      </c>
      <c r="O203" s="171"/>
      <c r="P203" s="172"/>
      <c r="Q203" s="172"/>
      <c r="R203" s="333" t="str">
        <f t="shared" si="1343"/>
        <v/>
      </c>
      <c r="S203" s="171"/>
      <c r="T203" s="172"/>
      <c r="U203" s="172"/>
      <c r="V203" s="333" t="str">
        <f t="shared" si="1344"/>
        <v/>
      </c>
      <c r="W203" s="336" t="str">
        <f t="shared" ref="W203:W205" si="1442">IF(COUNT(C203,G203,K203,O203,S203)&lt;5,"",SUM(C203,G203,K203,O203,S203))</f>
        <v/>
      </c>
      <c r="X203" s="175" t="str">
        <f t="shared" ref="X203:X205" si="1443">IF(COUNT(D203,H203,L203,P203,T203)&lt;5,"",SUM(D203,H203,L203,P203,T203))</f>
        <v/>
      </c>
      <c r="Y203" s="175" t="str">
        <f t="shared" ref="Y203:Y205" si="1444">IF(COUNT(E203,I203,M203,Q203,U203)&lt;5,"",SUM(E203,I203,M203,Q203,U203))</f>
        <v/>
      </c>
      <c r="Z203" s="333" t="str">
        <f t="shared" si="1348"/>
        <v/>
      </c>
      <c r="AC203" s="423"/>
      <c r="AD203" s="130" t="s">
        <v>21</v>
      </c>
      <c r="AE203" s="171"/>
      <c r="AF203" s="172"/>
      <c r="AG203" s="172"/>
      <c r="AH203" s="333" t="str">
        <f t="shared" si="1349"/>
        <v/>
      </c>
      <c r="AI203" s="171"/>
      <c r="AJ203" s="172"/>
      <c r="AK203" s="172"/>
      <c r="AL203" s="333" t="str">
        <f t="shared" si="1350"/>
        <v/>
      </c>
      <c r="AM203" s="171"/>
      <c r="AN203" s="172"/>
      <c r="AO203" s="172"/>
      <c r="AP203" s="333" t="str">
        <f t="shared" si="1351"/>
        <v/>
      </c>
      <c r="AQ203" s="171"/>
      <c r="AR203" s="172"/>
      <c r="AS203" s="172"/>
      <c r="AT203" s="333" t="str">
        <f t="shared" si="1352"/>
        <v/>
      </c>
      <c r="AU203" s="171"/>
      <c r="AV203" s="172"/>
      <c r="AW203" s="172"/>
      <c r="AX203" s="333" t="str">
        <f t="shared" si="1353"/>
        <v/>
      </c>
      <c r="AY203" s="336" t="str">
        <f t="shared" ref="AY203:AY205" si="1445">IF(COUNT(AE203,AI203,AM203,AQ203,AU203)&lt;5,"",SUM(AE203,AI203,AM203,AQ203,AU203))</f>
        <v/>
      </c>
      <c r="AZ203" s="175" t="str">
        <f t="shared" ref="AZ203:AZ205" si="1446">IF(COUNT(AF203,AJ203,AN203,AR203,AV203)&lt;5,"",SUM(AF203,AJ203,AN203,AR203,AV203))</f>
        <v/>
      </c>
      <c r="BA203" s="175" t="str">
        <f t="shared" ref="BA203:BA205" si="1447">IF(COUNT(AG203,AK203,AO203,AS203,AW203)&lt;5,"",SUM(AG203,AK203,AO203,AS203,AW203))</f>
        <v/>
      </c>
      <c r="BB203" s="333" t="str">
        <f t="shared" si="1357"/>
        <v/>
      </c>
      <c r="BE203" s="423"/>
      <c r="BF203" s="130" t="s">
        <v>21</v>
      </c>
      <c r="BG203" s="337" t="str">
        <f t="shared" ref="BG203:BG205" si="1448">IF(COUNT(C203, AE203)&lt;2, "", C203+AE203)</f>
        <v/>
      </c>
      <c r="BH203" s="338" t="str">
        <f t="shared" ref="BH203:BH205" si="1449">IF(COUNT(D203, AF203)&lt;2, "", D203+AF203)</f>
        <v/>
      </c>
      <c r="BI203" s="338" t="str">
        <f t="shared" ref="BI203:BI205" si="1450">IF(COUNT(E203, AG203)&lt;2, "", E203+AG203)</f>
        <v/>
      </c>
      <c r="BJ203" s="333" t="str">
        <f t="shared" si="1361"/>
        <v/>
      </c>
      <c r="BK203" s="337" t="str">
        <f t="shared" ref="BK203:BK205" si="1451">IF(COUNT(G203, AI203)&lt;2, "", G203+AI203)</f>
        <v/>
      </c>
      <c r="BL203" s="338" t="str">
        <f t="shared" ref="BL203:BL205" si="1452">IF(COUNT(H203, AJ203)&lt;2, "", H203+AJ203)</f>
        <v/>
      </c>
      <c r="BM203" s="338" t="str">
        <f t="shared" ref="BM203:BM205" si="1453">IF(COUNT(I203, AK203)&lt;2, "", I203+AK203)</f>
        <v/>
      </c>
      <c r="BN203" s="333" t="str">
        <f t="shared" si="1365"/>
        <v/>
      </c>
      <c r="BO203" s="337" t="str">
        <f t="shared" ref="BO203:BO205" si="1454">IF(COUNT(K203, AM203)&lt;2, "", K203+AM203)</f>
        <v/>
      </c>
      <c r="BP203" s="338" t="str">
        <f t="shared" ref="BP203:BP205" si="1455">IF(COUNT(L203, AN203)&lt;2, "", L203+AN203)</f>
        <v/>
      </c>
      <c r="BQ203" s="338" t="str">
        <f t="shared" ref="BQ203:BQ205" si="1456">IF(COUNT(M203, AO203)&lt;2, "", M203+AO203)</f>
        <v/>
      </c>
      <c r="BR203" s="333" t="str">
        <f t="shared" si="1369"/>
        <v/>
      </c>
      <c r="BS203" s="337" t="str">
        <f t="shared" ref="BS203:BS205" si="1457">IF(COUNT(O203, AQ203)&lt;2, "", O203+AQ203)</f>
        <v/>
      </c>
      <c r="BT203" s="338" t="str">
        <f t="shared" ref="BT203:BT205" si="1458">IF(COUNT(P203, AR203)&lt;2, "", P203+AR203)</f>
        <v/>
      </c>
      <c r="BU203" s="338" t="str">
        <f t="shared" ref="BU203:BU205" si="1459">IF(COUNT(Q203, AS203)&lt;2, "", Q203+AS203)</f>
        <v/>
      </c>
      <c r="BV203" s="333" t="str">
        <f t="shared" si="1373"/>
        <v/>
      </c>
      <c r="BW203" s="337" t="str">
        <f t="shared" ref="BW203:BW205" si="1460">IF(COUNT(S203, AU203)&lt;2, "", S203+AU203)</f>
        <v/>
      </c>
      <c r="BX203" s="338" t="str">
        <f t="shared" ref="BX203:BX205" si="1461">IF(COUNT(T203, AV203)&lt;2, "", T203+AV203)</f>
        <v/>
      </c>
      <c r="BY203" s="338" t="str">
        <f t="shared" ref="BY203:BY205" si="1462">IF(COUNT(U203, AW203)&lt;2, "", U203+AW203)</f>
        <v/>
      </c>
      <c r="BZ203" s="333" t="str">
        <f t="shared" si="1377"/>
        <v/>
      </c>
      <c r="CA203" s="336" t="str">
        <f t="shared" ref="CA203:CA205" si="1463">IF(COUNT(BG203,BK203,BO203,BS203,BW203)&lt;5,"",SUM(BG203,BK203,BO203,BS203,BW203))</f>
        <v/>
      </c>
      <c r="CB203" s="175" t="str">
        <f t="shared" ref="CB203:CB205" si="1464">IF(COUNT(BH203,BL203,BP203,BT203,BX203)&lt;5,"",SUM(BH203,BL203,BP203,BT203,BX203))</f>
        <v/>
      </c>
      <c r="CC203" s="175" t="str">
        <f t="shared" ref="CC203:CC205" si="1465">IF(COUNT(BI203,BM203,BQ203,BU203,BY203)&lt;5,"",SUM(BI203,BM203,BQ203,BU203,BY203))</f>
        <v/>
      </c>
      <c r="CD203" s="333" t="str">
        <f t="shared" si="1381"/>
        <v/>
      </c>
    </row>
    <row r="204" spans="1:82">
      <c r="A204" s="423"/>
      <c r="B204" s="131" t="s">
        <v>22</v>
      </c>
      <c r="C204" s="150"/>
      <c r="D204" s="151"/>
      <c r="E204" s="151"/>
      <c r="F204" s="318" t="str">
        <f t="shared" si="1340"/>
        <v/>
      </c>
      <c r="G204" s="150"/>
      <c r="H204" s="151"/>
      <c r="I204" s="151"/>
      <c r="J204" s="318" t="str">
        <f t="shared" si="1341"/>
        <v/>
      </c>
      <c r="K204" s="150"/>
      <c r="L204" s="151"/>
      <c r="M204" s="151"/>
      <c r="N204" s="318" t="str">
        <f t="shared" si="1342"/>
        <v/>
      </c>
      <c r="O204" s="150"/>
      <c r="P204" s="151"/>
      <c r="Q204" s="151"/>
      <c r="R204" s="318" t="str">
        <f t="shared" si="1343"/>
        <v/>
      </c>
      <c r="S204" s="150"/>
      <c r="T204" s="151"/>
      <c r="U204" s="151"/>
      <c r="V204" s="318" t="str">
        <f t="shared" si="1344"/>
        <v/>
      </c>
      <c r="W204" s="321" t="str">
        <f t="shared" si="1442"/>
        <v/>
      </c>
      <c r="X204" s="154" t="str">
        <f t="shared" si="1443"/>
        <v/>
      </c>
      <c r="Y204" s="154" t="str">
        <f t="shared" si="1444"/>
        <v/>
      </c>
      <c r="Z204" s="318" t="str">
        <f t="shared" si="1348"/>
        <v/>
      </c>
      <c r="AC204" s="423"/>
      <c r="AD204" s="131" t="s">
        <v>22</v>
      </c>
      <c r="AE204" s="150"/>
      <c r="AF204" s="151"/>
      <c r="AG204" s="151"/>
      <c r="AH204" s="318" t="str">
        <f t="shared" si="1349"/>
        <v/>
      </c>
      <c r="AI204" s="150"/>
      <c r="AJ204" s="151"/>
      <c r="AK204" s="151"/>
      <c r="AL204" s="318" t="str">
        <f t="shared" si="1350"/>
        <v/>
      </c>
      <c r="AM204" s="150"/>
      <c r="AN204" s="151"/>
      <c r="AO204" s="151"/>
      <c r="AP204" s="318" t="str">
        <f t="shared" si="1351"/>
        <v/>
      </c>
      <c r="AQ204" s="150"/>
      <c r="AR204" s="151"/>
      <c r="AS204" s="151"/>
      <c r="AT204" s="318" t="str">
        <f t="shared" si="1352"/>
        <v/>
      </c>
      <c r="AU204" s="150"/>
      <c r="AV204" s="151"/>
      <c r="AW204" s="151"/>
      <c r="AX204" s="318" t="str">
        <f t="shared" si="1353"/>
        <v/>
      </c>
      <c r="AY204" s="321" t="str">
        <f t="shared" si="1445"/>
        <v/>
      </c>
      <c r="AZ204" s="154" t="str">
        <f t="shared" si="1446"/>
        <v/>
      </c>
      <c r="BA204" s="154" t="str">
        <f t="shared" si="1447"/>
        <v/>
      </c>
      <c r="BB204" s="318" t="str">
        <f t="shared" si="1357"/>
        <v/>
      </c>
      <c r="BE204" s="423"/>
      <c r="BF204" s="131" t="s">
        <v>22</v>
      </c>
      <c r="BG204" s="322" t="str">
        <f t="shared" si="1448"/>
        <v/>
      </c>
      <c r="BH204" s="323" t="str">
        <f t="shared" si="1449"/>
        <v/>
      </c>
      <c r="BI204" s="323" t="str">
        <f t="shared" si="1450"/>
        <v/>
      </c>
      <c r="BJ204" s="318" t="str">
        <f t="shared" si="1361"/>
        <v/>
      </c>
      <c r="BK204" s="322" t="str">
        <f t="shared" si="1451"/>
        <v/>
      </c>
      <c r="BL204" s="323" t="str">
        <f t="shared" si="1452"/>
        <v/>
      </c>
      <c r="BM204" s="323" t="str">
        <f t="shared" si="1453"/>
        <v/>
      </c>
      <c r="BN204" s="318" t="str">
        <f t="shared" si="1365"/>
        <v/>
      </c>
      <c r="BO204" s="322" t="str">
        <f t="shared" si="1454"/>
        <v/>
      </c>
      <c r="BP204" s="323" t="str">
        <f t="shared" si="1455"/>
        <v/>
      </c>
      <c r="BQ204" s="323" t="str">
        <f t="shared" si="1456"/>
        <v/>
      </c>
      <c r="BR204" s="318" t="str">
        <f t="shared" si="1369"/>
        <v/>
      </c>
      <c r="BS204" s="322" t="str">
        <f t="shared" si="1457"/>
        <v/>
      </c>
      <c r="BT204" s="323" t="str">
        <f t="shared" si="1458"/>
        <v/>
      </c>
      <c r="BU204" s="323" t="str">
        <f t="shared" si="1459"/>
        <v/>
      </c>
      <c r="BV204" s="318" t="str">
        <f t="shared" si="1373"/>
        <v/>
      </c>
      <c r="BW204" s="322" t="str">
        <f t="shared" si="1460"/>
        <v/>
      </c>
      <c r="BX204" s="323" t="str">
        <f t="shared" si="1461"/>
        <v/>
      </c>
      <c r="BY204" s="323" t="str">
        <f t="shared" si="1462"/>
        <v/>
      </c>
      <c r="BZ204" s="318" t="str">
        <f t="shared" si="1377"/>
        <v/>
      </c>
      <c r="CA204" s="321" t="str">
        <f t="shared" si="1463"/>
        <v/>
      </c>
      <c r="CB204" s="154" t="str">
        <f t="shared" si="1464"/>
        <v/>
      </c>
      <c r="CC204" s="154" t="str">
        <f t="shared" si="1465"/>
        <v/>
      </c>
      <c r="CD204" s="318" t="str">
        <f t="shared" si="1381"/>
        <v/>
      </c>
    </row>
    <row r="205" spans="1:82">
      <c r="A205" s="423"/>
      <c r="B205" s="132" t="s">
        <v>23</v>
      </c>
      <c r="C205" s="157"/>
      <c r="D205" s="158"/>
      <c r="E205" s="158"/>
      <c r="F205" s="324" t="str">
        <f t="shared" si="1340"/>
        <v/>
      </c>
      <c r="G205" s="157"/>
      <c r="H205" s="158"/>
      <c r="I205" s="158"/>
      <c r="J205" s="324" t="str">
        <f t="shared" si="1341"/>
        <v/>
      </c>
      <c r="K205" s="157"/>
      <c r="L205" s="158"/>
      <c r="M205" s="158"/>
      <c r="N205" s="324" t="str">
        <f t="shared" si="1342"/>
        <v/>
      </c>
      <c r="O205" s="157"/>
      <c r="P205" s="158"/>
      <c r="Q205" s="158"/>
      <c r="R205" s="324" t="str">
        <f t="shared" si="1343"/>
        <v/>
      </c>
      <c r="S205" s="157"/>
      <c r="T205" s="158"/>
      <c r="U205" s="158"/>
      <c r="V205" s="324" t="str">
        <f t="shared" si="1344"/>
        <v/>
      </c>
      <c r="W205" s="327" t="str">
        <f t="shared" si="1442"/>
        <v/>
      </c>
      <c r="X205" s="161" t="str">
        <f t="shared" si="1443"/>
        <v/>
      </c>
      <c r="Y205" s="161" t="str">
        <f t="shared" si="1444"/>
        <v/>
      </c>
      <c r="Z205" s="324" t="str">
        <f t="shared" si="1348"/>
        <v/>
      </c>
      <c r="AC205" s="423"/>
      <c r="AD205" s="132" t="s">
        <v>23</v>
      </c>
      <c r="AE205" s="157"/>
      <c r="AF205" s="158"/>
      <c r="AG205" s="158"/>
      <c r="AH205" s="324" t="str">
        <f t="shared" si="1349"/>
        <v/>
      </c>
      <c r="AI205" s="157"/>
      <c r="AJ205" s="158"/>
      <c r="AK205" s="158"/>
      <c r="AL205" s="324" t="str">
        <f t="shared" si="1350"/>
        <v/>
      </c>
      <c r="AM205" s="157"/>
      <c r="AN205" s="158"/>
      <c r="AO205" s="158"/>
      <c r="AP205" s="324" t="str">
        <f t="shared" si="1351"/>
        <v/>
      </c>
      <c r="AQ205" s="157"/>
      <c r="AR205" s="158"/>
      <c r="AS205" s="158"/>
      <c r="AT205" s="324" t="str">
        <f t="shared" si="1352"/>
        <v/>
      </c>
      <c r="AU205" s="157"/>
      <c r="AV205" s="158"/>
      <c r="AW205" s="158"/>
      <c r="AX205" s="324" t="str">
        <f t="shared" si="1353"/>
        <v/>
      </c>
      <c r="AY205" s="327" t="str">
        <f t="shared" si="1445"/>
        <v/>
      </c>
      <c r="AZ205" s="161" t="str">
        <f t="shared" si="1446"/>
        <v/>
      </c>
      <c r="BA205" s="161" t="str">
        <f t="shared" si="1447"/>
        <v/>
      </c>
      <c r="BB205" s="324" t="str">
        <f t="shared" si="1357"/>
        <v/>
      </c>
      <c r="BE205" s="423"/>
      <c r="BF205" s="132" t="s">
        <v>23</v>
      </c>
      <c r="BG205" s="328" t="str">
        <f t="shared" si="1448"/>
        <v/>
      </c>
      <c r="BH205" s="329" t="str">
        <f t="shared" si="1449"/>
        <v/>
      </c>
      <c r="BI205" s="329" t="str">
        <f t="shared" si="1450"/>
        <v/>
      </c>
      <c r="BJ205" s="324" t="str">
        <f t="shared" si="1361"/>
        <v/>
      </c>
      <c r="BK205" s="328" t="str">
        <f t="shared" si="1451"/>
        <v/>
      </c>
      <c r="BL205" s="329" t="str">
        <f t="shared" si="1452"/>
        <v/>
      </c>
      <c r="BM205" s="329" t="str">
        <f t="shared" si="1453"/>
        <v/>
      </c>
      <c r="BN205" s="324" t="str">
        <f t="shared" si="1365"/>
        <v/>
      </c>
      <c r="BO205" s="328" t="str">
        <f t="shared" si="1454"/>
        <v/>
      </c>
      <c r="BP205" s="329" t="str">
        <f t="shared" si="1455"/>
        <v/>
      </c>
      <c r="BQ205" s="329" t="str">
        <f t="shared" si="1456"/>
        <v/>
      </c>
      <c r="BR205" s="324" t="str">
        <f t="shared" si="1369"/>
        <v/>
      </c>
      <c r="BS205" s="328" t="str">
        <f t="shared" si="1457"/>
        <v/>
      </c>
      <c r="BT205" s="329" t="str">
        <f t="shared" si="1458"/>
        <v/>
      </c>
      <c r="BU205" s="329" t="str">
        <f t="shared" si="1459"/>
        <v/>
      </c>
      <c r="BV205" s="324" t="str">
        <f t="shared" si="1373"/>
        <v/>
      </c>
      <c r="BW205" s="328" t="str">
        <f t="shared" si="1460"/>
        <v/>
      </c>
      <c r="BX205" s="329" t="str">
        <f t="shared" si="1461"/>
        <v/>
      </c>
      <c r="BY205" s="329" t="str">
        <f t="shared" si="1462"/>
        <v/>
      </c>
      <c r="BZ205" s="324" t="str">
        <f t="shared" si="1377"/>
        <v/>
      </c>
      <c r="CA205" s="327" t="str">
        <f t="shared" si="1463"/>
        <v/>
      </c>
      <c r="CB205" s="161" t="str">
        <f t="shared" si="1464"/>
        <v/>
      </c>
      <c r="CC205" s="161" t="str">
        <f t="shared" si="1465"/>
        <v/>
      </c>
      <c r="CD205" s="324" t="str">
        <f t="shared" si="1381"/>
        <v/>
      </c>
    </row>
    <row r="206" spans="1:82">
      <c r="A206" s="423"/>
      <c r="B206" s="133" t="s">
        <v>24</v>
      </c>
      <c r="C206" s="330" t="str">
        <f t="shared" ref="C206:E206" si="1466">IF(COUNT(C203:C205)=0,"",SUM(C203:C205))</f>
        <v/>
      </c>
      <c r="D206" s="168" t="str">
        <f t="shared" si="1466"/>
        <v/>
      </c>
      <c r="E206" s="168" t="str">
        <f t="shared" si="1466"/>
        <v/>
      </c>
      <c r="F206" s="331" t="str">
        <f t="shared" si="1340"/>
        <v/>
      </c>
      <c r="G206" s="330" t="str">
        <f t="shared" ref="G206:I206" si="1467">IF(COUNT(G203:G205)=0,"",SUM(G203:G205))</f>
        <v/>
      </c>
      <c r="H206" s="168" t="str">
        <f t="shared" si="1467"/>
        <v/>
      </c>
      <c r="I206" s="168" t="str">
        <f t="shared" si="1467"/>
        <v/>
      </c>
      <c r="J206" s="331" t="str">
        <f t="shared" si="1341"/>
        <v/>
      </c>
      <c r="K206" s="330" t="str">
        <f t="shared" ref="K206:M206" si="1468">IF(COUNT(K203:K205)=0,"",SUM(K203:K205))</f>
        <v/>
      </c>
      <c r="L206" s="168" t="str">
        <f t="shared" si="1468"/>
        <v/>
      </c>
      <c r="M206" s="168" t="str">
        <f t="shared" si="1468"/>
        <v/>
      </c>
      <c r="N206" s="331" t="str">
        <f t="shared" si="1342"/>
        <v/>
      </c>
      <c r="O206" s="330" t="str">
        <f t="shared" ref="O206:Q206" si="1469">IF(COUNT(O203:O205)=0,"",SUM(O203:O205))</f>
        <v/>
      </c>
      <c r="P206" s="168" t="str">
        <f t="shared" si="1469"/>
        <v/>
      </c>
      <c r="Q206" s="168" t="str">
        <f t="shared" si="1469"/>
        <v/>
      </c>
      <c r="R206" s="331" t="str">
        <f t="shared" si="1343"/>
        <v/>
      </c>
      <c r="S206" s="330" t="str">
        <f t="shared" ref="S206:U206" si="1470">IF(COUNT(S203:S205)=0,"",SUM(S203:S205))</f>
        <v/>
      </c>
      <c r="T206" s="168" t="str">
        <f t="shared" si="1470"/>
        <v/>
      </c>
      <c r="U206" s="168" t="str">
        <f t="shared" si="1470"/>
        <v/>
      </c>
      <c r="V206" s="331" t="str">
        <f t="shared" si="1344"/>
        <v/>
      </c>
      <c r="W206" s="332" t="str">
        <f t="shared" ref="W206:Y206" si="1471">IF(COUNT(W203:W205)=0,"",SUM(W203:W205))</f>
        <v/>
      </c>
      <c r="X206" s="167" t="str">
        <f t="shared" si="1471"/>
        <v/>
      </c>
      <c r="Y206" s="167" t="str">
        <f t="shared" si="1471"/>
        <v/>
      </c>
      <c r="Z206" s="331" t="str">
        <f t="shared" si="1348"/>
        <v/>
      </c>
      <c r="AC206" s="423"/>
      <c r="AD206" s="133" t="s">
        <v>24</v>
      </c>
      <c r="AE206" s="330" t="str">
        <f t="shared" ref="AE206:AG206" si="1472">IF(COUNT(AE203:AE205)=0,"",SUM(AE203:AE205))</f>
        <v/>
      </c>
      <c r="AF206" s="168" t="str">
        <f t="shared" si="1472"/>
        <v/>
      </c>
      <c r="AG206" s="168" t="str">
        <f t="shared" si="1472"/>
        <v/>
      </c>
      <c r="AH206" s="331" t="str">
        <f t="shared" si="1349"/>
        <v/>
      </c>
      <c r="AI206" s="330" t="str">
        <f t="shared" ref="AI206:AK206" si="1473">IF(COUNT(AI203:AI205)=0,"",SUM(AI203:AI205))</f>
        <v/>
      </c>
      <c r="AJ206" s="168" t="str">
        <f t="shared" si="1473"/>
        <v/>
      </c>
      <c r="AK206" s="168" t="str">
        <f t="shared" si="1473"/>
        <v/>
      </c>
      <c r="AL206" s="331" t="str">
        <f t="shared" si="1350"/>
        <v/>
      </c>
      <c r="AM206" s="330" t="str">
        <f t="shared" ref="AM206:AO206" si="1474">IF(COUNT(AM203:AM205)=0,"",SUM(AM203:AM205))</f>
        <v/>
      </c>
      <c r="AN206" s="168" t="str">
        <f t="shared" si="1474"/>
        <v/>
      </c>
      <c r="AO206" s="168" t="str">
        <f t="shared" si="1474"/>
        <v/>
      </c>
      <c r="AP206" s="331" t="str">
        <f t="shared" si="1351"/>
        <v/>
      </c>
      <c r="AQ206" s="330" t="str">
        <f t="shared" ref="AQ206:AS206" si="1475">IF(COUNT(AQ203:AQ205)=0,"",SUM(AQ203:AQ205))</f>
        <v/>
      </c>
      <c r="AR206" s="168" t="str">
        <f t="shared" si="1475"/>
        <v/>
      </c>
      <c r="AS206" s="168" t="str">
        <f t="shared" si="1475"/>
        <v/>
      </c>
      <c r="AT206" s="331" t="str">
        <f t="shared" si="1352"/>
        <v/>
      </c>
      <c r="AU206" s="330" t="str">
        <f t="shared" ref="AU206:AW206" si="1476">IF(COUNT(AU203:AU205)=0,"",SUM(AU203:AU205))</f>
        <v/>
      </c>
      <c r="AV206" s="168" t="str">
        <f t="shared" si="1476"/>
        <v/>
      </c>
      <c r="AW206" s="168" t="str">
        <f t="shared" si="1476"/>
        <v/>
      </c>
      <c r="AX206" s="331" t="str">
        <f t="shared" si="1353"/>
        <v/>
      </c>
      <c r="AY206" s="332" t="str">
        <f t="shared" ref="AY206:BA206" si="1477">IF(COUNT(AY203:AY205)=0,"",SUM(AY203:AY205))</f>
        <v/>
      </c>
      <c r="AZ206" s="167" t="str">
        <f t="shared" si="1477"/>
        <v/>
      </c>
      <c r="BA206" s="167" t="str">
        <f t="shared" si="1477"/>
        <v/>
      </c>
      <c r="BB206" s="331" t="str">
        <f t="shared" si="1357"/>
        <v/>
      </c>
      <c r="BE206" s="423"/>
      <c r="BF206" s="133" t="s">
        <v>24</v>
      </c>
      <c r="BG206" s="330" t="str">
        <f t="shared" ref="BG206:BI206" si="1478">IF(COUNT(BG203:BG205)=0,"",SUM(BG203:BG205))</f>
        <v/>
      </c>
      <c r="BH206" s="168" t="str">
        <f t="shared" si="1478"/>
        <v/>
      </c>
      <c r="BI206" s="168" t="str">
        <f t="shared" si="1478"/>
        <v/>
      </c>
      <c r="BJ206" s="331" t="str">
        <f t="shared" si="1361"/>
        <v/>
      </c>
      <c r="BK206" s="330" t="str">
        <f t="shared" ref="BK206:BM206" si="1479">IF(COUNT(BK203:BK205)=0,"",SUM(BK203:BK205))</f>
        <v/>
      </c>
      <c r="BL206" s="168" t="str">
        <f t="shared" si="1479"/>
        <v/>
      </c>
      <c r="BM206" s="168" t="str">
        <f t="shared" si="1479"/>
        <v/>
      </c>
      <c r="BN206" s="331" t="str">
        <f t="shared" si="1365"/>
        <v/>
      </c>
      <c r="BO206" s="330" t="str">
        <f t="shared" ref="BO206:BQ206" si="1480">IF(COUNT(BO203:BO205)=0,"",SUM(BO203:BO205))</f>
        <v/>
      </c>
      <c r="BP206" s="168" t="str">
        <f t="shared" si="1480"/>
        <v/>
      </c>
      <c r="BQ206" s="168" t="str">
        <f t="shared" si="1480"/>
        <v/>
      </c>
      <c r="BR206" s="331" t="str">
        <f t="shared" si="1369"/>
        <v/>
      </c>
      <c r="BS206" s="330" t="str">
        <f t="shared" ref="BS206:BU206" si="1481">IF(COUNT(BS203:BS205)=0,"",SUM(BS203:BS205))</f>
        <v/>
      </c>
      <c r="BT206" s="168" t="str">
        <f t="shared" si="1481"/>
        <v/>
      </c>
      <c r="BU206" s="168" t="str">
        <f t="shared" si="1481"/>
        <v/>
      </c>
      <c r="BV206" s="331" t="str">
        <f t="shared" si="1373"/>
        <v/>
      </c>
      <c r="BW206" s="330" t="str">
        <f t="shared" ref="BW206:BY206" si="1482">IF(COUNT(BW203:BW205)=0,"",SUM(BW203:BW205))</f>
        <v/>
      </c>
      <c r="BX206" s="168" t="str">
        <f t="shared" si="1482"/>
        <v/>
      </c>
      <c r="BY206" s="168" t="str">
        <f t="shared" si="1482"/>
        <v/>
      </c>
      <c r="BZ206" s="331" t="str">
        <f t="shared" si="1377"/>
        <v/>
      </c>
      <c r="CA206" s="332" t="str">
        <f t="shared" ref="CA206:CC206" si="1483">IF(COUNT(CA203:CA205)=0,"",SUM(CA203:CA205))</f>
        <v/>
      </c>
      <c r="CB206" s="167" t="str">
        <f t="shared" si="1483"/>
        <v/>
      </c>
      <c r="CC206" s="167" t="str">
        <f t="shared" si="1483"/>
        <v/>
      </c>
      <c r="CD206" s="331" t="str">
        <f t="shared" si="1381"/>
        <v/>
      </c>
    </row>
    <row r="207" spans="1:82">
      <c r="A207" s="423"/>
      <c r="B207" s="130" t="s">
        <v>25</v>
      </c>
      <c r="C207" s="171"/>
      <c r="D207" s="172"/>
      <c r="E207" s="172"/>
      <c r="F207" s="333" t="str">
        <f t="shared" si="1340"/>
        <v/>
      </c>
      <c r="G207" s="171"/>
      <c r="H207" s="172"/>
      <c r="I207" s="172"/>
      <c r="J207" s="333" t="str">
        <f t="shared" si="1341"/>
        <v/>
      </c>
      <c r="K207" s="171"/>
      <c r="L207" s="172"/>
      <c r="M207" s="172"/>
      <c r="N207" s="333" t="str">
        <f t="shared" si="1342"/>
        <v/>
      </c>
      <c r="O207" s="171"/>
      <c r="P207" s="172"/>
      <c r="Q207" s="172"/>
      <c r="R207" s="333" t="str">
        <f t="shared" si="1343"/>
        <v/>
      </c>
      <c r="S207" s="171"/>
      <c r="T207" s="172"/>
      <c r="U207" s="172"/>
      <c r="V207" s="333" t="str">
        <f t="shared" si="1344"/>
        <v/>
      </c>
      <c r="W207" s="336" t="str">
        <f t="shared" ref="W207:W209" si="1484">IF(COUNT(C207,G207,K207,O207,S207)&lt;5,"",SUM(C207,G207,K207,O207,S207))</f>
        <v/>
      </c>
      <c r="X207" s="175" t="str">
        <f t="shared" ref="X207:X209" si="1485">IF(COUNT(D207,H207,L207,P207,T207)&lt;5,"",SUM(D207,H207,L207,P207,T207))</f>
        <v/>
      </c>
      <c r="Y207" s="175" t="str">
        <f t="shared" ref="Y207:Y209" si="1486">IF(COUNT(E207,I207,M207,Q207,U207)&lt;5,"",SUM(E207,I207,M207,Q207,U207))</f>
        <v/>
      </c>
      <c r="Z207" s="333" t="str">
        <f t="shared" si="1348"/>
        <v/>
      </c>
      <c r="AC207" s="423"/>
      <c r="AD207" s="130" t="s">
        <v>25</v>
      </c>
      <c r="AE207" s="171"/>
      <c r="AF207" s="172"/>
      <c r="AG207" s="172"/>
      <c r="AH207" s="333" t="str">
        <f t="shared" si="1349"/>
        <v/>
      </c>
      <c r="AI207" s="171"/>
      <c r="AJ207" s="172"/>
      <c r="AK207" s="172"/>
      <c r="AL207" s="333" t="str">
        <f t="shared" si="1350"/>
        <v/>
      </c>
      <c r="AM207" s="171"/>
      <c r="AN207" s="172"/>
      <c r="AO207" s="172"/>
      <c r="AP207" s="333" t="str">
        <f t="shared" si="1351"/>
        <v/>
      </c>
      <c r="AQ207" s="171"/>
      <c r="AR207" s="172"/>
      <c r="AS207" s="172"/>
      <c r="AT207" s="333" t="str">
        <f t="shared" si="1352"/>
        <v/>
      </c>
      <c r="AU207" s="171"/>
      <c r="AV207" s="172"/>
      <c r="AW207" s="172"/>
      <c r="AX207" s="333" t="str">
        <f t="shared" si="1353"/>
        <v/>
      </c>
      <c r="AY207" s="336" t="str">
        <f t="shared" ref="AY207:AY209" si="1487">IF(COUNT(AE207,AI207,AM207,AQ207,AU207)&lt;5,"",SUM(AE207,AI207,AM207,AQ207,AU207))</f>
        <v/>
      </c>
      <c r="AZ207" s="175" t="str">
        <f t="shared" ref="AZ207:AZ209" si="1488">IF(COUNT(AF207,AJ207,AN207,AR207,AV207)&lt;5,"",SUM(AF207,AJ207,AN207,AR207,AV207))</f>
        <v/>
      </c>
      <c r="BA207" s="175" t="str">
        <f t="shared" ref="BA207:BA209" si="1489">IF(COUNT(AG207,AK207,AO207,AS207,AW207)&lt;5,"",SUM(AG207,AK207,AO207,AS207,AW207))</f>
        <v/>
      </c>
      <c r="BB207" s="333" t="str">
        <f t="shared" si="1357"/>
        <v/>
      </c>
      <c r="BE207" s="423"/>
      <c r="BF207" s="130" t="s">
        <v>25</v>
      </c>
      <c r="BG207" s="337" t="str">
        <f t="shared" ref="BG207:BG209" si="1490">IF(COUNT(C207, AE207)&lt;2, "", C207+AE207)</f>
        <v/>
      </c>
      <c r="BH207" s="338" t="str">
        <f t="shared" ref="BH207:BH209" si="1491">IF(COUNT(D207, AF207)&lt;2, "", D207+AF207)</f>
        <v/>
      </c>
      <c r="BI207" s="338" t="str">
        <f t="shared" ref="BI207:BI209" si="1492">IF(COUNT(E207, AG207)&lt;2, "", E207+AG207)</f>
        <v/>
      </c>
      <c r="BJ207" s="333" t="str">
        <f t="shared" si="1361"/>
        <v/>
      </c>
      <c r="BK207" s="337" t="str">
        <f t="shared" ref="BK207:BK209" si="1493">IF(COUNT(G207, AI207)&lt;2, "", G207+AI207)</f>
        <v/>
      </c>
      <c r="BL207" s="338" t="str">
        <f t="shared" ref="BL207:BL209" si="1494">IF(COUNT(H207, AJ207)&lt;2, "", H207+AJ207)</f>
        <v/>
      </c>
      <c r="BM207" s="338" t="str">
        <f t="shared" ref="BM207:BM209" si="1495">IF(COUNT(I207, AK207)&lt;2, "", I207+AK207)</f>
        <v/>
      </c>
      <c r="BN207" s="333" t="str">
        <f t="shared" si="1365"/>
        <v/>
      </c>
      <c r="BO207" s="337" t="str">
        <f t="shared" ref="BO207:BO209" si="1496">IF(COUNT(K207, AM207)&lt;2, "", K207+AM207)</f>
        <v/>
      </c>
      <c r="BP207" s="338" t="str">
        <f t="shared" ref="BP207:BP209" si="1497">IF(COUNT(L207, AN207)&lt;2, "", L207+AN207)</f>
        <v/>
      </c>
      <c r="BQ207" s="338" t="str">
        <f t="shared" ref="BQ207:BQ209" si="1498">IF(COUNT(M207, AO207)&lt;2, "", M207+AO207)</f>
        <v/>
      </c>
      <c r="BR207" s="333" t="str">
        <f t="shared" si="1369"/>
        <v/>
      </c>
      <c r="BS207" s="337" t="str">
        <f t="shared" ref="BS207:BS209" si="1499">IF(COUNT(O207, AQ207)&lt;2, "", O207+AQ207)</f>
        <v/>
      </c>
      <c r="BT207" s="338" t="str">
        <f t="shared" ref="BT207:BT209" si="1500">IF(COUNT(P207, AR207)&lt;2, "", P207+AR207)</f>
        <v/>
      </c>
      <c r="BU207" s="338" t="str">
        <f t="shared" ref="BU207:BU209" si="1501">IF(COUNT(Q207, AS207)&lt;2, "", Q207+AS207)</f>
        <v/>
      </c>
      <c r="BV207" s="333" t="str">
        <f t="shared" si="1373"/>
        <v/>
      </c>
      <c r="BW207" s="337" t="str">
        <f t="shared" ref="BW207:BW209" si="1502">IF(COUNT(S207, AU207)&lt;2, "", S207+AU207)</f>
        <v/>
      </c>
      <c r="BX207" s="338" t="str">
        <f t="shared" ref="BX207:BX209" si="1503">IF(COUNT(T207, AV207)&lt;2, "", T207+AV207)</f>
        <v/>
      </c>
      <c r="BY207" s="338" t="str">
        <f t="shared" ref="BY207:BY209" si="1504">IF(COUNT(U207, AW207)&lt;2, "", U207+AW207)</f>
        <v/>
      </c>
      <c r="BZ207" s="333" t="str">
        <f t="shared" si="1377"/>
        <v/>
      </c>
      <c r="CA207" s="336" t="str">
        <f t="shared" ref="CA207:CA209" si="1505">IF(COUNT(BG207,BK207,BO207,BS207,BW207)&lt;5,"",SUM(BG207,BK207,BO207,BS207,BW207))</f>
        <v/>
      </c>
      <c r="CB207" s="175" t="str">
        <f t="shared" ref="CB207:CB209" si="1506">IF(COUNT(BH207,BL207,BP207,BT207,BX207)&lt;5,"",SUM(BH207,BL207,BP207,BT207,BX207))</f>
        <v/>
      </c>
      <c r="CC207" s="175" t="str">
        <f t="shared" ref="CC207:CC209" si="1507">IF(COUNT(BI207,BM207,BQ207,BU207,BY207)&lt;5,"",SUM(BI207,BM207,BQ207,BU207,BY207))</f>
        <v/>
      </c>
      <c r="CD207" s="333" t="str">
        <f t="shared" si="1381"/>
        <v/>
      </c>
    </row>
    <row r="208" spans="1:82">
      <c r="A208" s="423"/>
      <c r="B208" s="131" t="s">
        <v>26</v>
      </c>
      <c r="C208" s="150"/>
      <c r="D208" s="151"/>
      <c r="E208" s="151"/>
      <c r="F208" s="318" t="str">
        <f t="shared" si="1340"/>
        <v/>
      </c>
      <c r="G208" s="150"/>
      <c r="H208" s="151"/>
      <c r="I208" s="151"/>
      <c r="J208" s="318" t="str">
        <f t="shared" si="1341"/>
        <v/>
      </c>
      <c r="K208" s="150"/>
      <c r="L208" s="151"/>
      <c r="M208" s="151"/>
      <c r="N208" s="318" t="str">
        <f t="shared" si="1342"/>
        <v/>
      </c>
      <c r="O208" s="150"/>
      <c r="P208" s="151"/>
      <c r="Q208" s="151"/>
      <c r="R208" s="318" t="str">
        <f t="shared" si="1343"/>
        <v/>
      </c>
      <c r="S208" s="150"/>
      <c r="T208" s="151"/>
      <c r="U208" s="151"/>
      <c r="V208" s="318" t="str">
        <f t="shared" si="1344"/>
        <v/>
      </c>
      <c r="W208" s="321" t="str">
        <f t="shared" si="1484"/>
        <v/>
      </c>
      <c r="X208" s="154" t="str">
        <f t="shared" si="1485"/>
        <v/>
      </c>
      <c r="Y208" s="154" t="str">
        <f t="shared" si="1486"/>
        <v/>
      </c>
      <c r="Z208" s="318" t="str">
        <f t="shared" si="1348"/>
        <v/>
      </c>
      <c r="AC208" s="423"/>
      <c r="AD208" s="131" t="s">
        <v>26</v>
      </c>
      <c r="AE208" s="150"/>
      <c r="AF208" s="151"/>
      <c r="AG208" s="151"/>
      <c r="AH208" s="318" t="str">
        <f t="shared" si="1349"/>
        <v/>
      </c>
      <c r="AI208" s="150"/>
      <c r="AJ208" s="151"/>
      <c r="AK208" s="151"/>
      <c r="AL208" s="318" t="str">
        <f t="shared" si="1350"/>
        <v/>
      </c>
      <c r="AM208" s="150"/>
      <c r="AN208" s="151"/>
      <c r="AO208" s="151"/>
      <c r="AP208" s="318" t="str">
        <f t="shared" si="1351"/>
        <v/>
      </c>
      <c r="AQ208" s="150"/>
      <c r="AR208" s="151"/>
      <c r="AS208" s="151"/>
      <c r="AT208" s="318" t="str">
        <f t="shared" si="1352"/>
        <v/>
      </c>
      <c r="AU208" s="150"/>
      <c r="AV208" s="151"/>
      <c r="AW208" s="151"/>
      <c r="AX208" s="318" t="str">
        <f t="shared" si="1353"/>
        <v/>
      </c>
      <c r="AY208" s="321" t="str">
        <f t="shared" si="1487"/>
        <v/>
      </c>
      <c r="AZ208" s="154" t="str">
        <f t="shared" si="1488"/>
        <v/>
      </c>
      <c r="BA208" s="154" t="str">
        <f t="shared" si="1489"/>
        <v/>
      </c>
      <c r="BB208" s="318" t="str">
        <f t="shared" si="1357"/>
        <v/>
      </c>
      <c r="BE208" s="423"/>
      <c r="BF208" s="131" t="s">
        <v>26</v>
      </c>
      <c r="BG208" s="322" t="str">
        <f t="shared" si="1490"/>
        <v/>
      </c>
      <c r="BH208" s="323" t="str">
        <f t="shared" si="1491"/>
        <v/>
      </c>
      <c r="BI208" s="323" t="str">
        <f t="shared" si="1492"/>
        <v/>
      </c>
      <c r="BJ208" s="318" t="str">
        <f t="shared" si="1361"/>
        <v/>
      </c>
      <c r="BK208" s="322" t="str">
        <f t="shared" si="1493"/>
        <v/>
      </c>
      <c r="BL208" s="323" t="str">
        <f t="shared" si="1494"/>
        <v/>
      </c>
      <c r="BM208" s="323" t="str">
        <f t="shared" si="1495"/>
        <v/>
      </c>
      <c r="BN208" s="318" t="str">
        <f t="shared" si="1365"/>
        <v/>
      </c>
      <c r="BO208" s="322" t="str">
        <f t="shared" si="1496"/>
        <v/>
      </c>
      <c r="BP208" s="323" t="str">
        <f t="shared" si="1497"/>
        <v/>
      </c>
      <c r="BQ208" s="323" t="str">
        <f t="shared" si="1498"/>
        <v/>
      </c>
      <c r="BR208" s="318" t="str">
        <f t="shared" si="1369"/>
        <v/>
      </c>
      <c r="BS208" s="322" t="str">
        <f t="shared" si="1499"/>
        <v/>
      </c>
      <c r="BT208" s="323" t="str">
        <f t="shared" si="1500"/>
        <v/>
      </c>
      <c r="BU208" s="323" t="str">
        <f t="shared" si="1501"/>
        <v/>
      </c>
      <c r="BV208" s="318" t="str">
        <f t="shared" si="1373"/>
        <v/>
      </c>
      <c r="BW208" s="322" t="str">
        <f t="shared" si="1502"/>
        <v/>
      </c>
      <c r="BX208" s="323" t="str">
        <f t="shared" si="1503"/>
        <v/>
      </c>
      <c r="BY208" s="323" t="str">
        <f t="shared" si="1504"/>
        <v/>
      </c>
      <c r="BZ208" s="318" t="str">
        <f t="shared" si="1377"/>
        <v/>
      </c>
      <c r="CA208" s="321" t="str">
        <f t="shared" si="1505"/>
        <v/>
      </c>
      <c r="CB208" s="154" t="str">
        <f t="shared" si="1506"/>
        <v/>
      </c>
      <c r="CC208" s="154" t="str">
        <f t="shared" si="1507"/>
        <v/>
      </c>
      <c r="CD208" s="318" t="str">
        <f t="shared" si="1381"/>
        <v/>
      </c>
    </row>
    <row r="209" spans="1:82">
      <c r="A209" s="423"/>
      <c r="B209" s="132" t="s">
        <v>27</v>
      </c>
      <c r="C209" s="157"/>
      <c r="D209" s="158"/>
      <c r="E209" s="158"/>
      <c r="F209" s="324" t="str">
        <f t="shared" si="1340"/>
        <v/>
      </c>
      <c r="G209" s="157"/>
      <c r="H209" s="158"/>
      <c r="I209" s="158"/>
      <c r="J209" s="324" t="str">
        <f t="shared" si="1341"/>
        <v/>
      </c>
      <c r="K209" s="157"/>
      <c r="L209" s="158"/>
      <c r="M209" s="158"/>
      <c r="N209" s="324" t="str">
        <f t="shared" si="1342"/>
        <v/>
      </c>
      <c r="O209" s="157"/>
      <c r="P209" s="158"/>
      <c r="Q209" s="158"/>
      <c r="R209" s="324" t="str">
        <f t="shared" si="1343"/>
        <v/>
      </c>
      <c r="S209" s="157"/>
      <c r="T209" s="158"/>
      <c r="U209" s="158"/>
      <c r="V209" s="324" t="str">
        <f t="shared" si="1344"/>
        <v/>
      </c>
      <c r="W209" s="327" t="str">
        <f t="shared" si="1484"/>
        <v/>
      </c>
      <c r="X209" s="161" t="str">
        <f t="shared" si="1485"/>
        <v/>
      </c>
      <c r="Y209" s="161" t="str">
        <f t="shared" si="1486"/>
        <v/>
      </c>
      <c r="Z209" s="324" t="str">
        <f t="shared" si="1348"/>
        <v/>
      </c>
      <c r="AC209" s="423"/>
      <c r="AD209" s="132" t="s">
        <v>27</v>
      </c>
      <c r="AE209" s="157"/>
      <c r="AF209" s="158"/>
      <c r="AG209" s="158"/>
      <c r="AH209" s="324" t="str">
        <f t="shared" si="1349"/>
        <v/>
      </c>
      <c r="AI209" s="157"/>
      <c r="AJ209" s="158"/>
      <c r="AK209" s="158"/>
      <c r="AL209" s="324" t="str">
        <f t="shared" si="1350"/>
        <v/>
      </c>
      <c r="AM209" s="157"/>
      <c r="AN209" s="158"/>
      <c r="AO209" s="158"/>
      <c r="AP209" s="324" t="str">
        <f t="shared" si="1351"/>
        <v/>
      </c>
      <c r="AQ209" s="157"/>
      <c r="AR209" s="158"/>
      <c r="AS209" s="158"/>
      <c r="AT209" s="324" t="str">
        <f t="shared" si="1352"/>
        <v/>
      </c>
      <c r="AU209" s="157"/>
      <c r="AV209" s="158"/>
      <c r="AW209" s="158"/>
      <c r="AX209" s="324" t="str">
        <f t="shared" si="1353"/>
        <v/>
      </c>
      <c r="AY209" s="327" t="str">
        <f t="shared" si="1487"/>
        <v/>
      </c>
      <c r="AZ209" s="161" t="str">
        <f t="shared" si="1488"/>
        <v/>
      </c>
      <c r="BA209" s="161" t="str">
        <f t="shared" si="1489"/>
        <v/>
      </c>
      <c r="BB209" s="324" t="str">
        <f t="shared" si="1357"/>
        <v/>
      </c>
      <c r="BE209" s="423"/>
      <c r="BF209" s="132" t="s">
        <v>27</v>
      </c>
      <c r="BG209" s="328" t="str">
        <f t="shared" si="1490"/>
        <v/>
      </c>
      <c r="BH209" s="329" t="str">
        <f t="shared" si="1491"/>
        <v/>
      </c>
      <c r="BI209" s="329" t="str">
        <f t="shared" si="1492"/>
        <v/>
      </c>
      <c r="BJ209" s="324" t="str">
        <f t="shared" si="1361"/>
        <v/>
      </c>
      <c r="BK209" s="328" t="str">
        <f t="shared" si="1493"/>
        <v/>
      </c>
      <c r="BL209" s="329" t="str">
        <f t="shared" si="1494"/>
        <v/>
      </c>
      <c r="BM209" s="329" t="str">
        <f t="shared" si="1495"/>
        <v/>
      </c>
      <c r="BN209" s="324" t="str">
        <f t="shared" si="1365"/>
        <v/>
      </c>
      <c r="BO209" s="328" t="str">
        <f t="shared" si="1496"/>
        <v/>
      </c>
      <c r="BP209" s="329" t="str">
        <f t="shared" si="1497"/>
        <v/>
      </c>
      <c r="BQ209" s="329" t="str">
        <f t="shared" si="1498"/>
        <v/>
      </c>
      <c r="BR209" s="324" t="str">
        <f t="shared" si="1369"/>
        <v/>
      </c>
      <c r="BS209" s="328" t="str">
        <f t="shared" si="1499"/>
        <v/>
      </c>
      <c r="BT209" s="329" t="str">
        <f t="shared" si="1500"/>
        <v/>
      </c>
      <c r="BU209" s="329" t="str">
        <f t="shared" si="1501"/>
        <v/>
      </c>
      <c r="BV209" s="324" t="str">
        <f t="shared" si="1373"/>
        <v/>
      </c>
      <c r="BW209" s="328" t="str">
        <f t="shared" si="1502"/>
        <v/>
      </c>
      <c r="BX209" s="329" t="str">
        <f t="shared" si="1503"/>
        <v/>
      </c>
      <c r="BY209" s="329" t="str">
        <f t="shared" si="1504"/>
        <v/>
      </c>
      <c r="BZ209" s="324" t="str">
        <f t="shared" si="1377"/>
        <v/>
      </c>
      <c r="CA209" s="327" t="str">
        <f t="shared" si="1505"/>
        <v/>
      </c>
      <c r="CB209" s="161" t="str">
        <f t="shared" si="1506"/>
        <v/>
      </c>
      <c r="CC209" s="161" t="str">
        <f t="shared" si="1507"/>
        <v/>
      </c>
      <c r="CD209" s="324" t="str">
        <f t="shared" si="1381"/>
        <v/>
      </c>
    </row>
    <row r="210" spans="1:82">
      <c r="A210" s="423"/>
      <c r="B210" s="133" t="s">
        <v>28</v>
      </c>
      <c r="C210" s="330" t="str">
        <f t="shared" ref="C210:E210" si="1508">IF(COUNT(C207:C209)=0,"",SUM(C207:C209))</f>
        <v/>
      </c>
      <c r="D210" s="168" t="str">
        <f t="shared" si="1508"/>
        <v/>
      </c>
      <c r="E210" s="168" t="str">
        <f t="shared" si="1508"/>
        <v/>
      </c>
      <c r="F210" s="331" t="str">
        <f t="shared" si="1340"/>
        <v/>
      </c>
      <c r="G210" s="330" t="str">
        <f t="shared" ref="G210:I210" si="1509">IF(COUNT(G207:G209)=0,"",SUM(G207:G209))</f>
        <v/>
      </c>
      <c r="H210" s="168" t="str">
        <f t="shared" si="1509"/>
        <v/>
      </c>
      <c r="I210" s="168" t="str">
        <f t="shared" si="1509"/>
        <v/>
      </c>
      <c r="J210" s="331" t="str">
        <f t="shared" si="1341"/>
        <v/>
      </c>
      <c r="K210" s="330" t="str">
        <f t="shared" ref="K210:M210" si="1510">IF(COUNT(K207:K209)=0,"",SUM(K207:K209))</f>
        <v/>
      </c>
      <c r="L210" s="168" t="str">
        <f t="shared" si="1510"/>
        <v/>
      </c>
      <c r="M210" s="168" t="str">
        <f t="shared" si="1510"/>
        <v/>
      </c>
      <c r="N210" s="331" t="str">
        <f t="shared" si="1342"/>
        <v/>
      </c>
      <c r="O210" s="330" t="str">
        <f t="shared" ref="O210:Q210" si="1511">IF(COUNT(O207:O209)=0,"",SUM(O207:O209))</f>
        <v/>
      </c>
      <c r="P210" s="168" t="str">
        <f t="shared" si="1511"/>
        <v/>
      </c>
      <c r="Q210" s="168" t="str">
        <f t="shared" si="1511"/>
        <v/>
      </c>
      <c r="R210" s="331" t="str">
        <f t="shared" si="1343"/>
        <v/>
      </c>
      <c r="S210" s="330" t="str">
        <f t="shared" ref="S210:U210" si="1512">IF(COUNT(S207:S209)=0,"",SUM(S207:S209))</f>
        <v/>
      </c>
      <c r="T210" s="168" t="str">
        <f t="shared" si="1512"/>
        <v/>
      </c>
      <c r="U210" s="168" t="str">
        <f t="shared" si="1512"/>
        <v/>
      </c>
      <c r="V210" s="331" t="str">
        <f t="shared" si="1344"/>
        <v/>
      </c>
      <c r="W210" s="332" t="str">
        <f t="shared" ref="W210:Y210" si="1513">IF(COUNT(W207:W209)=0,"",SUM(W207:W209))</f>
        <v/>
      </c>
      <c r="X210" s="167" t="str">
        <f t="shared" si="1513"/>
        <v/>
      </c>
      <c r="Y210" s="167" t="str">
        <f t="shared" si="1513"/>
        <v/>
      </c>
      <c r="Z210" s="331" t="str">
        <f t="shared" si="1348"/>
        <v/>
      </c>
      <c r="AC210" s="423"/>
      <c r="AD210" s="133" t="s">
        <v>28</v>
      </c>
      <c r="AE210" s="330" t="str">
        <f t="shared" ref="AE210:AG210" si="1514">IF(COUNT(AE207:AE209)=0,"",SUM(AE207:AE209))</f>
        <v/>
      </c>
      <c r="AF210" s="168" t="str">
        <f t="shared" si="1514"/>
        <v/>
      </c>
      <c r="AG210" s="168" t="str">
        <f t="shared" si="1514"/>
        <v/>
      </c>
      <c r="AH210" s="331" t="str">
        <f t="shared" si="1349"/>
        <v/>
      </c>
      <c r="AI210" s="330" t="str">
        <f t="shared" ref="AI210:AK210" si="1515">IF(COUNT(AI207:AI209)=0,"",SUM(AI207:AI209))</f>
        <v/>
      </c>
      <c r="AJ210" s="168" t="str">
        <f t="shared" si="1515"/>
        <v/>
      </c>
      <c r="AK210" s="168" t="str">
        <f t="shared" si="1515"/>
        <v/>
      </c>
      <c r="AL210" s="331" t="str">
        <f t="shared" si="1350"/>
        <v/>
      </c>
      <c r="AM210" s="330" t="str">
        <f t="shared" ref="AM210:AO210" si="1516">IF(COUNT(AM207:AM209)=0,"",SUM(AM207:AM209))</f>
        <v/>
      </c>
      <c r="AN210" s="168" t="str">
        <f t="shared" si="1516"/>
        <v/>
      </c>
      <c r="AO210" s="168" t="str">
        <f t="shared" si="1516"/>
        <v/>
      </c>
      <c r="AP210" s="331" t="str">
        <f t="shared" si="1351"/>
        <v/>
      </c>
      <c r="AQ210" s="330" t="str">
        <f t="shared" ref="AQ210:AS210" si="1517">IF(COUNT(AQ207:AQ209)=0,"",SUM(AQ207:AQ209))</f>
        <v/>
      </c>
      <c r="AR210" s="168" t="str">
        <f t="shared" si="1517"/>
        <v/>
      </c>
      <c r="AS210" s="168" t="str">
        <f t="shared" si="1517"/>
        <v/>
      </c>
      <c r="AT210" s="331" t="str">
        <f t="shared" si="1352"/>
        <v/>
      </c>
      <c r="AU210" s="330" t="str">
        <f t="shared" ref="AU210:AW210" si="1518">IF(COUNT(AU207:AU209)=0,"",SUM(AU207:AU209))</f>
        <v/>
      </c>
      <c r="AV210" s="168" t="str">
        <f t="shared" si="1518"/>
        <v/>
      </c>
      <c r="AW210" s="168" t="str">
        <f t="shared" si="1518"/>
        <v/>
      </c>
      <c r="AX210" s="331" t="str">
        <f t="shared" si="1353"/>
        <v/>
      </c>
      <c r="AY210" s="332" t="str">
        <f t="shared" ref="AY210:BA210" si="1519">IF(COUNT(AY207:AY209)=0,"",SUM(AY207:AY209))</f>
        <v/>
      </c>
      <c r="AZ210" s="167" t="str">
        <f t="shared" si="1519"/>
        <v/>
      </c>
      <c r="BA210" s="167" t="str">
        <f t="shared" si="1519"/>
        <v/>
      </c>
      <c r="BB210" s="331" t="str">
        <f t="shared" si="1357"/>
        <v/>
      </c>
      <c r="BE210" s="423"/>
      <c r="BF210" s="133" t="s">
        <v>28</v>
      </c>
      <c r="BG210" s="330" t="str">
        <f t="shared" ref="BG210:BI210" si="1520">IF(COUNT(BG207:BG209)=0,"",SUM(BG207:BG209))</f>
        <v/>
      </c>
      <c r="BH210" s="168" t="str">
        <f t="shared" si="1520"/>
        <v/>
      </c>
      <c r="BI210" s="168" t="str">
        <f t="shared" si="1520"/>
        <v/>
      </c>
      <c r="BJ210" s="331" t="str">
        <f t="shared" si="1361"/>
        <v/>
      </c>
      <c r="BK210" s="330" t="str">
        <f t="shared" ref="BK210:BM210" si="1521">IF(COUNT(BK207:BK209)=0,"",SUM(BK207:BK209))</f>
        <v/>
      </c>
      <c r="BL210" s="168" t="str">
        <f t="shared" si="1521"/>
        <v/>
      </c>
      <c r="BM210" s="168" t="str">
        <f t="shared" si="1521"/>
        <v/>
      </c>
      <c r="BN210" s="331" t="str">
        <f t="shared" si="1365"/>
        <v/>
      </c>
      <c r="BO210" s="330" t="str">
        <f t="shared" ref="BO210:BQ210" si="1522">IF(COUNT(BO207:BO209)=0,"",SUM(BO207:BO209))</f>
        <v/>
      </c>
      <c r="BP210" s="168" t="str">
        <f t="shared" si="1522"/>
        <v/>
      </c>
      <c r="BQ210" s="168" t="str">
        <f t="shared" si="1522"/>
        <v/>
      </c>
      <c r="BR210" s="331" t="str">
        <f t="shared" si="1369"/>
        <v/>
      </c>
      <c r="BS210" s="330" t="str">
        <f t="shared" ref="BS210:BU210" si="1523">IF(COUNT(BS207:BS209)=0,"",SUM(BS207:BS209))</f>
        <v/>
      </c>
      <c r="BT210" s="168" t="str">
        <f t="shared" si="1523"/>
        <v/>
      </c>
      <c r="BU210" s="168" t="str">
        <f t="shared" si="1523"/>
        <v/>
      </c>
      <c r="BV210" s="331" t="str">
        <f t="shared" si="1373"/>
        <v/>
      </c>
      <c r="BW210" s="330" t="str">
        <f t="shared" ref="BW210:BY210" si="1524">IF(COUNT(BW207:BW209)=0,"",SUM(BW207:BW209))</f>
        <v/>
      </c>
      <c r="BX210" s="168" t="str">
        <f t="shared" si="1524"/>
        <v/>
      </c>
      <c r="BY210" s="168" t="str">
        <f t="shared" si="1524"/>
        <v/>
      </c>
      <c r="BZ210" s="331" t="str">
        <f t="shared" si="1377"/>
        <v/>
      </c>
      <c r="CA210" s="332" t="str">
        <f t="shared" ref="CA210:CC210" si="1525">IF(COUNT(CA207:CA209)=0,"",SUM(CA207:CA209))</f>
        <v/>
      </c>
      <c r="CB210" s="167" t="str">
        <f t="shared" si="1525"/>
        <v/>
      </c>
      <c r="CC210" s="167" t="str">
        <f t="shared" si="1525"/>
        <v/>
      </c>
      <c r="CD210" s="331" t="str">
        <f t="shared" si="1381"/>
        <v/>
      </c>
    </row>
    <row r="211" spans="1:82" ht="14.5" thickBot="1">
      <c r="A211" s="424"/>
      <c r="B211" s="134" t="s">
        <v>55</v>
      </c>
      <c r="C211" s="339">
        <f t="shared" ref="C211:E211" si="1526">SUM(C210,C206,C202,C198)</f>
        <v>2641733.725999976</v>
      </c>
      <c r="D211" s="181">
        <f t="shared" si="1526"/>
        <v>2488535.6969999983</v>
      </c>
      <c r="E211" s="181">
        <f t="shared" si="1526"/>
        <v>140115.91699999961</v>
      </c>
      <c r="F211" s="340">
        <f t="shared" si="1340"/>
        <v>5.3039379261042484E-2</v>
      </c>
      <c r="G211" s="339">
        <f t="shared" ref="G211:I211" si="1527">SUM(G210,G206,G202,G198)</f>
        <v>73919.909000002561</v>
      </c>
      <c r="H211" s="181">
        <f t="shared" si="1527"/>
        <v>68492.927000002004</v>
      </c>
      <c r="I211" s="181">
        <f t="shared" si="1527"/>
        <v>5152.3050000000158</v>
      </c>
      <c r="J211" s="340">
        <f t="shared" si="1341"/>
        <v>6.9701181585597419E-2</v>
      </c>
      <c r="K211" s="339">
        <f t="shared" ref="K211:M211" si="1528">SUM(K210,K206,K202,K198)</f>
        <v>49878.816500000001</v>
      </c>
      <c r="L211" s="181">
        <f t="shared" si="1528"/>
        <v>47142.460999999996</v>
      </c>
      <c r="M211" s="181">
        <f t="shared" si="1528"/>
        <v>2462.7419999999997</v>
      </c>
      <c r="N211" s="340">
        <f t="shared" si="1342"/>
        <v>4.9374507512623116E-2</v>
      </c>
      <c r="O211" s="339">
        <f t="shared" ref="O211:Q211" si="1529">SUM(O210,O206,O202,O198)</f>
        <v>87299.673865249584</v>
      </c>
      <c r="P211" s="181">
        <f t="shared" si="1529"/>
        <v>87299.673865249584</v>
      </c>
      <c r="Q211" s="181">
        <f t="shared" si="1529"/>
        <v>0</v>
      </c>
      <c r="R211" s="340">
        <f t="shared" si="1343"/>
        <v>0</v>
      </c>
      <c r="S211" s="339">
        <f t="shared" ref="S211:U211" si="1530">SUM(S210,S206,S202,S198)</f>
        <v>67357.640564749978</v>
      </c>
      <c r="T211" s="181">
        <f t="shared" si="1530"/>
        <v>67357.640564749978</v>
      </c>
      <c r="U211" s="181">
        <f t="shared" si="1530"/>
        <v>0</v>
      </c>
      <c r="V211" s="340">
        <f t="shared" si="1344"/>
        <v>0</v>
      </c>
      <c r="W211" s="339">
        <f t="shared" ref="W211:Y211" si="1531">SUM(W210,W206,W202,W198)</f>
        <v>1347098.5209300532</v>
      </c>
      <c r="X211" s="181">
        <f t="shared" si="1531"/>
        <v>1287837.6124300559</v>
      </c>
      <c r="Y211" s="181">
        <f t="shared" si="1531"/>
        <v>53830.903999999413</v>
      </c>
      <c r="Z211" s="340">
        <f t="shared" si="1348"/>
        <v>3.9960628835694886E-2</v>
      </c>
      <c r="AC211" s="424"/>
      <c r="AD211" s="134" t="s">
        <v>55</v>
      </c>
      <c r="AE211" s="339">
        <f t="shared" ref="AE211:AG211" si="1532">SUM(AE210,AE206,AE202,AE198)</f>
        <v>582936.00900000078</v>
      </c>
      <c r="AF211" s="181">
        <f t="shared" si="1532"/>
        <v>474982.90999999706</v>
      </c>
      <c r="AG211" s="181">
        <f t="shared" si="1532"/>
        <v>102132.28599999991</v>
      </c>
      <c r="AH211" s="340">
        <f t="shared" si="1349"/>
        <v>0.17520325459942512</v>
      </c>
      <c r="AI211" s="339">
        <f t="shared" ref="AI211:AK211" si="1533">SUM(AI210,AI206,AI202,AI198)</f>
        <v>8924.3230000000549</v>
      </c>
      <c r="AJ211" s="181">
        <f t="shared" si="1533"/>
        <v>6016.4919999999975</v>
      </c>
      <c r="AK211" s="181">
        <f t="shared" si="1533"/>
        <v>1156.0740000000019</v>
      </c>
      <c r="AL211" s="340">
        <f t="shared" si="1350"/>
        <v>0.12954192715794741</v>
      </c>
      <c r="AM211" s="339">
        <f t="shared" ref="AM211:AO211" si="1534">SUM(AM210,AM206,AM202,AM198)</f>
        <v>0</v>
      </c>
      <c r="AN211" s="181">
        <f t="shared" si="1534"/>
        <v>0</v>
      </c>
      <c r="AO211" s="181">
        <f t="shared" si="1534"/>
        <v>0</v>
      </c>
      <c r="AP211" s="340">
        <f t="shared" si="1351"/>
        <v>0</v>
      </c>
      <c r="AQ211" s="339">
        <f t="shared" ref="AQ211:AS211" si="1535">SUM(AQ210,AQ206,AQ202,AQ198)</f>
        <v>1546</v>
      </c>
      <c r="AR211" s="181">
        <f t="shared" si="1535"/>
        <v>1546</v>
      </c>
      <c r="AS211" s="181">
        <f t="shared" si="1535"/>
        <v>0</v>
      </c>
      <c r="AT211" s="340">
        <f t="shared" si="1352"/>
        <v>0</v>
      </c>
      <c r="AU211" s="339">
        <f t="shared" ref="AU211:AW211" si="1536">SUM(AU210,AU206,AU202,AU198)</f>
        <v>31898</v>
      </c>
      <c r="AV211" s="181">
        <f t="shared" si="1536"/>
        <v>31898</v>
      </c>
      <c r="AW211" s="181">
        <f t="shared" si="1536"/>
        <v>0</v>
      </c>
      <c r="AX211" s="340">
        <f t="shared" si="1353"/>
        <v>0</v>
      </c>
      <c r="AY211" s="339">
        <f t="shared" ref="AY211:BA211" si="1537">SUM(AY210,AY206,AY202,AY198)</f>
        <v>272856.81199999887</v>
      </c>
      <c r="AZ211" s="181">
        <f t="shared" si="1537"/>
        <v>234636.54299999989</v>
      </c>
      <c r="BA211" s="181">
        <f t="shared" si="1537"/>
        <v>35869.596000000027</v>
      </c>
      <c r="BB211" s="340">
        <f t="shared" si="1357"/>
        <v>0.1314594117591617</v>
      </c>
      <c r="BE211" s="424"/>
      <c r="BF211" s="134" t="s">
        <v>55</v>
      </c>
      <c r="BG211" s="339">
        <f t="shared" ref="BG211:BI211" si="1538">SUM(BG210,BG206,BG202,BG198)</f>
        <v>3224669.7349999771</v>
      </c>
      <c r="BH211" s="181">
        <f t="shared" si="1538"/>
        <v>2963518.6069999952</v>
      </c>
      <c r="BI211" s="181">
        <f t="shared" si="1538"/>
        <v>242248.20299999951</v>
      </c>
      <c r="BJ211" s="340">
        <f t="shared" si="1361"/>
        <v>7.5123415080521797E-2</v>
      </c>
      <c r="BK211" s="339">
        <f t="shared" ref="BK211:BM211" si="1539">SUM(BK210,BK206,BK202,BK198)</f>
        <v>82844.232000002608</v>
      </c>
      <c r="BL211" s="181">
        <f t="shared" si="1539"/>
        <v>74509.419000002003</v>
      </c>
      <c r="BM211" s="181">
        <f t="shared" si="1539"/>
        <v>6308.3790000000172</v>
      </c>
      <c r="BN211" s="340">
        <f t="shared" si="1365"/>
        <v>7.6147473972597371E-2</v>
      </c>
      <c r="BO211" s="339">
        <f t="shared" ref="BO211:BQ211" si="1540">SUM(BO210,BO206,BO202,BO198)</f>
        <v>49878.816500000001</v>
      </c>
      <c r="BP211" s="181">
        <f t="shared" si="1540"/>
        <v>47142.460999999996</v>
      </c>
      <c r="BQ211" s="181">
        <f t="shared" si="1540"/>
        <v>2462.7419999999997</v>
      </c>
      <c r="BR211" s="340">
        <f t="shared" si="1369"/>
        <v>4.9374507512623116E-2</v>
      </c>
      <c r="BS211" s="339">
        <f t="shared" ref="BS211:BU211" si="1541">SUM(BS210,BS206,BS202,BS198)</f>
        <v>88845.673865249584</v>
      </c>
      <c r="BT211" s="181">
        <f t="shared" si="1541"/>
        <v>88845.673865249584</v>
      </c>
      <c r="BU211" s="181">
        <f t="shared" si="1541"/>
        <v>0</v>
      </c>
      <c r="BV211" s="340">
        <f t="shared" si="1373"/>
        <v>0</v>
      </c>
      <c r="BW211" s="339">
        <f t="shared" ref="BW211:BY211" si="1542">SUM(BW210,BW206,BW202,BW198)</f>
        <v>99255.640564749978</v>
      </c>
      <c r="BX211" s="181">
        <f t="shared" si="1542"/>
        <v>99255.640564749978</v>
      </c>
      <c r="BY211" s="181">
        <f t="shared" si="1542"/>
        <v>0</v>
      </c>
      <c r="BZ211" s="340">
        <f t="shared" si="1377"/>
        <v>0</v>
      </c>
      <c r="CA211" s="339">
        <f t="shared" ref="CA211:CC211" si="1543">SUM(CA210,CA206,CA202,CA198)</f>
        <v>1619955.332930052</v>
      </c>
      <c r="CB211" s="181">
        <f t="shared" si="1543"/>
        <v>1522474.1554300555</v>
      </c>
      <c r="CC211" s="181">
        <f t="shared" si="1543"/>
        <v>89700.499999999447</v>
      </c>
      <c r="CD211" s="340">
        <f t="shared" si="1381"/>
        <v>5.5372205749498048E-2</v>
      </c>
    </row>
    <row r="212" spans="1:82">
      <c r="A212" s="341" t="s">
        <v>401</v>
      </c>
    </row>
  </sheetData>
  <mergeCells count="240">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5"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2025-03-13T15:07:20Z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