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08E31389-7931-4540-8160-DA0E0EC5D0AE}" xr6:coauthVersionLast="47" xr6:coauthVersionMax="47" xr10:uidLastSave="{00000000-0000-0000-0000-000000000000}"/>
  <bookViews>
    <workbookView xWindow="-120" yWindow="-163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10" i="9" l="1"/>
  <c r="AV210" i="9"/>
  <c r="AU210" i="9"/>
  <c r="AX210" i="9" s="1"/>
  <c r="AS210" i="9"/>
  <c r="AR210" i="9"/>
  <c r="AQ210" i="9"/>
  <c r="AT210" i="9" s="1"/>
  <c r="AO210" i="9"/>
  <c r="AN210" i="9"/>
  <c r="AN211" i="9" s="1"/>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L206" i="9" s="1"/>
  <c r="AG206" i="9"/>
  <c r="AF206" i="9"/>
  <c r="AE206" i="9"/>
  <c r="AH206" i="9" s="1"/>
  <c r="U206" i="9"/>
  <c r="T206" i="9"/>
  <c r="S206" i="9"/>
  <c r="Q206" i="9"/>
  <c r="P206" i="9"/>
  <c r="O206" i="9"/>
  <c r="M206" i="9"/>
  <c r="L206" i="9"/>
  <c r="K206" i="9"/>
  <c r="N206" i="9" s="1"/>
  <c r="I206" i="9"/>
  <c r="H206" i="9"/>
  <c r="G206" i="9"/>
  <c r="J206" i="9" s="1"/>
  <c r="E206" i="9"/>
  <c r="D206" i="9"/>
  <c r="C206" i="9"/>
  <c r="F206" i="9" s="1"/>
  <c r="BY205" i="9"/>
  <c r="BX205" i="9"/>
  <c r="BW205" i="9"/>
  <c r="BU205" i="9"/>
  <c r="BT205" i="9"/>
  <c r="BS205" i="9"/>
  <c r="BQ205" i="9"/>
  <c r="BP205" i="9"/>
  <c r="BO205" i="9"/>
  <c r="BR205" i="9" s="1"/>
  <c r="BM205" i="9"/>
  <c r="BM206" i="9" s="1"/>
  <c r="BL205" i="9"/>
  <c r="BK205" i="9"/>
  <c r="BI205" i="9"/>
  <c r="BH205" i="9"/>
  <c r="BG205" i="9"/>
  <c r="BA205" i="9"/>
  <c r="AZ205" i="9"/>
  <c r="AZ206" i="9" s="1"/>
  <c r="AY205" i="9"/>
  <c r="BB205" i="9" s="1"/>
  <c r="AX205" i="9"/>
  <c r="AT205" i="9"/>
  <c r="AP205" i="9"/>
  <c r="AL205" i="9"/>
  <c r="AH205" i="9"/>
  <c r="Y205" i="9"/>
  <c r="Y206" i="9" s="1"/>
  <c r="X205" i="9"/>
  <c r="X206" i="9" s="1"/>
  <c r="W205" i="9"/>
  <c r="V205" i="9"/>
  <c r="R205" i="9"/>
  <c r="N205" i="9"/>
  <c r="J205" i="9"/>
  <c r="F205" i="9"/>
  <c r="BY204" i="9"/>
  <c r="BX204" i="9"/>
  <c r="BW204" i="9"/>
  <c r="BZ204" i="9" s="1"/>
  <c r="BU204" i="9"/>
  <c r="BV204" i="9" s="1"/>
  <c r="BT204" i="9"/>
  <c r="BS204" i="9"/>
  <c r="BQ204" i="9"/>
  <c r="BP204" i="9"/>
  <c r="BO204" i="9"/>
  <c r="BR204" i="9" s="1"/>
  <c r="BN204" i="9"/>
  <c r="BM204" i="9"/>
  <c r="BL204" i="9"/>
  <c r="BK204" i="9"/>
  <c r="BI204" i="9"/>
  <c r="BH204" i="9"/>
  <c r="BG204" i="9"/>
  <c r="BA204" i="9"/>
  <c r="BB204" i="9" s="1"/>
  <c r="AZ204" i="9"/>
  <c r="AY204" i="9"/>
  <c r="AX204" i="9"/>
  <c r="AT204" i="9"/>
  <c r="AP204" i="9"/>
  <c r="AL204" i="9"/>
  <c r="AH204" i="9"/>
  <c r="Z204" i="9"/>
  <c r="Y204" i="9"/>
  <c r="X204" i="9"/>
  <c r="W204" i="9"/>
  <c r="V204" i="9"/>
  <c r="R204" i="9"/>
  <c r="N204" i="9"/>
  <c r="J204" i="9"/>
  <c r="F204" i="9"/>
  <c r="BY203" i="9"/>
  <c r="BX203" i="9"/>
  <c r="BW203" i="9"/>
  <c r="BZ203" i="9" s="1"/>
  <c r="BU203" i="9"/>
  <c r="BT203" i="9"/>
  <c r="BS203" i="9"/>
  <c r="BS206" i="9" s="1"/>
  <c r="BQ203" i="9"/>
  <c r="BQ206" i="9" s="1"/>
  <c r="BP203" i="9"/>
  <c r="BP206" i="9" s="1"/>
  <c r="BO203" i="9"/>
  <c r="BM203" i="9"/>
  <c r="BL203" i="9"/>
  <c r="BK203" i="9"/>
  <c r="BK206" i="9" s="1"/>
  <c r="BI203" i="9"/>
  <c r="BI206" i="9" s="1"/>
  <c r="BH203" i="9"/>
  <c r="BH206" i="9" s="1"/>
  <c r="BG203" i="9"/>
  <c r="BJ203" i="9" s="1"/>
  <c r="BA203" i="9"/>
  <c r="AZ203" i="9"/>
  <c r="AY203" i="9"/>
  <c r="AX203" i="9"/>
  <c r="AT203" i="9"/>
  <c r="AP203" i="9"/>
  <c r="AL203" i="9"/>
  <c r="AH203" i="9"/>
  <c r="Z203" i="9"/>
  <c r="Y203" i="9"/>
  <c r="X203" i="9"/>
  <c r="W203" i="9"/>
  <c r="V203" i="9"/>
  <c r="R203" i="9"/>
  <c r="N203" i="9"/>
  <c r="J203" i="9"/>
  <c r="F203" i="9"/>
  <c r="AW202" i="9"/>
  <c r="AX202" i="9" s="1"/>
  <c r="AV202" i="9"/>
  <c r="AU202" i="9"/>
  <c r="AS202" i="9"/>
  <c r="AR202" i="9"/>
  <c r="AQ202" i="9"/>
  <c r="AT202" i="9" s="1"/>
  <c r="AP202" i="9"/>
  <c r="AO202" i="9"/>
  <c r="AN202" i="9"/>
  <c r="AM202" i="9"/>
  <c r="AK202" i="9"/>
  <c r="AJ202" i="9"/>
  <c r="AI202" i="9"/>
  <c r="AL202" i="9" s="1"/>
  <c r="AG202" i="9"/>
  <c r="AH202" i="9" s="1"/>
  <c r="AF202" i="9"/>
  <c r="AE202" i="9"/>
  <c r="U202" i="9"/>
  <c r="T202" i="9"/>
  <c r="S202" i="9"/>
  <c r="V202" i="9" s="1"/>
  <c r="Q202" i="9"/>
  <c r="P202" i="9"/>
  <c r="O202" i="9"/>
  <c r="N202" i="9"/>
  <c r="M202" i="9"/>
  <c r="L202" i="9"/>
  <c r="K202" i="9"/>
  <c r="I202" i="9"/>
  <c r="H202" i="9"/>
  <c r="G202" i="9"/>
  <c r="J202" i="9" s="1"/>
  <c r="E202" i="9"/>
  <c r="F202" i="9" s="1"/>
  <c r="D202" i="9"/>
  <c r="C202" i="9"/>
  <c r="BY201" i="9"/>
  <c r="BX201" i="9"/>
  <c r="BW201" i="9"/>
  <c r="BZ201" i="9" s="1"/>
  <c r="BU201" i="9"/>
  <c r="BT201" i="9"/>
  <c r="BS201" i="9"/>
  <c r="BQ201" i="9"/>
  <c r="BP201" i="9"/>
  <c r="BO201" i="9"/>
  <c r="BR201" i="9" s="1"/>
  <c r="BM201" i="9"/>
  <c r="CC201" i="9" s="1"/>
  <c r="BL201" i="9"/>
  <c r="BK201" i="9"/>
  <c r="BI201" i="9"/>
  <c r="BH201" i="9"/>
  <c r="BG201" i="9"/>
  <c r="BJ201" i="9" s="1"/>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R200" i="9" s="1"/>
  <c r="BM200" i="9"/>
  <c r="CC200" i="9" s="1"/>
  <c r="BL200" i="9"/>
  <c r="BK200" i="9"/>
  <c r="BI200" i="9"/>
  <c r="BH200" i="9"/>
  <c r="BG200" i="9"/>
  <c r="BA200" i="9"/>
  <c r="AZ200" i="9"/>
  <c r="AY200" i="9"/>
  <c r="BB200" i="9" s="1"/>
  <c r="AX200" i="9"/>
  <c r="AT200" i="9"/>
  <c r="AP200" i="9"/>
  <c r="AL200" i="9"/>
  <c r="AH200" i="9"/>
  <c r="Y200" i="9"/>
  <c r="X200" i="9"/>
  <c r="W200" i="9"/>
  <c r="V200" i="9"/>
  <c r="R200" i="9"/>
  <c r="N200" i="9"/>
  <c r="J200" i="9"/>
  <c r="F200" i="9"/>
  <c r="BY199" i="9"/>
  <c r="BX199" i="9"/>
  <c r="BW199" i="9"/>
  <c r="BW202" i="9" s="1"/>
  <c r="BU199" i="9"/>
  <c r="BV199" i="9" s="1"/>
  <c r="BT199" i="9"/>
  <c r="BT202" i="9" s="1"/>
  <c r="BS199" i="9"/>
  <c r="BQ199" i="9"/>
  <c r="BQ202" i="9" s="1"/>
  <c r="BP199" i="9"/>
  <c r="BP202" i="9" s="1"/>
  <c r="BO199" i="9"/>
  <c r="BO202" i="9" s="1"/>
  <c r="BR202" i="9" s="1"/>
  <c r="BN199" i="9"/>
  <c r="BM199" i="9"/>
  <c r="BL199" i="9"/>
  <c r="BL202" i="9" s="1"/>
  <c r="BK199" i="9"/>
  <c r="BI199" i="9"/>
  <c r="BI202" i="9" s="1"/>
  <c r="BH199" i="9"/>
  <c r="BH202" i="9" s="1"/>
  <c r="BG199" i="9"/>
  <c r="BG202" i="9" s="1"/>
  <c r="BJ202" i="9" s="1"/>
  <c r="BA199" i="9"/>
  <c r="BB199" i="9" s="1"/>
  <c r="AZ199" i="9"/>
  <c r="AY199" i="9"/>
  <c r="AX199" i="9"/>
  <c r="AT199" i="9"/>
  <c r="AP199" i="9"/>
  <c r="AL199" i="9"/>
  <c r="AH199" i="9"/>
  <c r="Z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Z196" i="9" l="1"/>
  <c r="BW198" i="9"/>
  <c r="BV196" i="9"/>
  <c r="BU198" i="9"/>
  <c r="BJ197" i="9"/>
  <c r="Z197" i="9"/>
  <c r="BR197" i="9"/>
  <c r="BR196" i="9"/>
  <c r="AT198" i="9"/>
  <c r="BT198" i="9"/>
  <c r="BT211" i="9" s="1"/>
  <c r="BQ198" i="9"/>
  <c r="BQ211" i="9" s="1"/>
  <c r="AH198" i="9"/>
  <c r="X198" i="9"/>
  <c r="BG198" i="9"/>
  <c r="BJ196" i="9"/>
  <c r="BY198" i="9"/>
  <c r="BZ198" i="9" s="1"/>
  <c r="R198" i="9"/>
  <c r="BV195" i="9"/>
  <c r="BP198" i="9"/>
  <c r="BP211" i="9" s="1"/>
  <c r="AL198" i="9"/>
  <c r="CA204" i="9"/>
  <c r="BA206" i="9"/>
  <c r="BZ207" i="9"/>
  <c r="Z209" i="9"/>
  <c r="M211" i="9"/>
  <c r="AF211" i="9"/>
  <c r="AO211" i="9"/>
  <c r="BA202" i="9"/>
  <c r="BN195" i="9"/>
  <c r="BN196" i="9"/>
  <c r="CB197" i="9"/>
  <c r="BV197" i="9"/>
  <c r="CA200" i="9"/>
  <c r="CD200" i="9" s="1"/>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Z206" i="9" s="1"/>
  <c r="BT206" i="9"/>
  <c r="CB208" i="9"/>
  <c r="CC209" i="9"/>
  <c r="Q211" i="9"/>
  <c r="AJ211" i="9"/>
  <c r="Z200" i="9"/>
  <c r="AZ198" i="9"/>
  <c r="BO198" i="9"/>
  <c r="BZ197" i="9"/>
  <c r="AP198" i="9"/>
  <c r="X202" i="9"/>
  <c r="BN200" i="9"/>
  <c r="BU202" i="9"/>
  <c r="BU211" i="9" s="1"/>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A211" i="9" s="1"/>
  <c r="BB197" i="9"/>
  <c r="BX198" i="9"/>
  <c r="N198" i="9"/>
  <c r="AZ202" i="9"/>
  <c r="CB200" i="9"/>
  <c r="BZ200" i="9"/>
  <c r="Z201" i="9"/>
  <c r="BB201" i="9"/>
  <c r="R202" i="9"/>
  <c r="BR203" i="9"/>
  <c r="BY206" i="9"/>
  <c r="CB205" i="9"/>
  <c r="BZ205" i="9"/>
  <c r="X210" i="9"/>
  <c r="AZ210" i="9"/>
  <c r="BM210" i="9"/>
  <c r="BN208" i="9"/>
  <c r="BZ209" i="9"/>
  <c r="I211" i="9"/>
  <c r="T211" i="9"/>
  <c r="AP210" i="9"/>
  <c r="AW211" i="9"/>
  <c r="BN206" i="9"/>
  <c r="BV210" i="9"/>
  <c r="BN210" i="9"/>
  <c r="CD201" i="9"/>
  <c r="BB206" i="9"/>
  <c r="Z210" i="9"/>
  <c r="BH198" i="9"/>
  <c r="BH211" i="9" s="1"/>
  <c r="BL206" i="9"/>
  <c r="CA196" i="9"/>
  <c r="W202" i="9"/>
  <c r="Z202" i="9" s="1"/>
  <c r="AY202" i="9"/>
  <c r="BB202" i="9" s="1"/>
  <c r="BK202" i="9"/>
  <c r="Z205" i="9"/>
  <c r="CC205" i="9"/>
  <c r="CD205" i="9" s="1"/>
  <c r="CA207" i="9"/>
  <c r="BG210" i="9"/>
  <c r="BO210" i="9"/>
  <c r="BW210" i="9"/>
  <c r="C211" i="9"/>
  <c r="K211" i="9"/>
  <c r="S211" i="9"/>
  <c r="AE211" i="9"/>
  <c r="AM211" i="9"/>
  <c r="AU211" i="9"/>
  <c r="CB207" i="9"/>
  <c r="CB210" i="9" s="1"/>
  <c r="BI198" i="9"/>
  <c r="BS202" i="9"/>
  <c r="BV202" i="9" s="1"/>
  <c r="W198" i="9"/>
  <c r="BK198" i="9"/>
  <c r="Y202" i="9"/>
  <c r="BM202" i="9"/>
  <c r="BG206" i="9"/>
  <c r="BJ206" i="9" s="1"/>
  <c r="BO206" i="9"/>
  <c r="BR206" i="9" s="1"/>
  <c r="BW206" i="9"/>
  <c r="BZ206" i="9" s="1"/>
  <c r="Z207" i="9"/>
  <c r="CC207" i="9"/>
  <c r="CC210" i="9" s="1"/>
  <c r="CA208" i="9"/>
  <c r="CA197" i="9"/>
  <c r="AY198" i="9"/>
  <c r="BS198" i="9"/>
  <c r="CA203" i="9"/>
  <c r="BL198" i="9"/>
  <c r="BJ199" i="9"/>
  <c r="BR199" i="9"/>
  <c r="BZ199" i="9"/>
  <c r="BN201" i="9"/>
  <c r="CB203" i="9"/>
  <c r="BJ204" i="9"/>
  <c r="BB207" i="9"/>
  <c r="BN207" i="9"/>
  <c r="BV207" i="9"/>
  <c r="BJ209" i="9"/>
  <c r="Z195" i="9"/>
  <c r="CA199" i="9"/>
  <c r="CC203" i="9"/>
  <c r="CC206" i="9" s="1"/>
  <c r="G211" i="9"/>
  <c r="O211" i="9"/>
  <c r="AI211" i="9"/>
  <c r="AL211" i="9" s="1"/>
  <c r="AQ211" i="9"/>
  <c r="BM198" i="9"/>
  <c r="BJ195" i="9"/>
  <c r="BR195" i="9"/>
  <c r="BZ195" i="9"/>
  <c r="CB199" i="9"/>
  <c r="BJ200" i="9"/>
  <c r="BB203" i="9"/>
  <c r="BN203" i="9"/>
  <c r="BV203" i="9"/>
  <c r="BJ205" i="9"/>
  <c r="CA195" i="9"/>
  <c r="CC199" i="9"/>
  <c r="CC202" i="9" s="1"/>
  <c r="BV198" i="9" l="1"/>
  <c r="V211" i="9"/>
  <c r="R211" i="9"/>
  <c r="N211" i="9"/>
  <c r="BJ198" i="9"/>
  <c r="CD196" i="9"/>
  <c r="BY211" i="9"/>
  <c r="AZ211" i="9"/>
  <c r="BR198" i="9"/>
  <c r="X211" i="9"/>
  <c r="J211" i="9"/>
  <c r="CB198" i="9"/>
  <c r="CB211" i="9" s="1"/>
  <c r="F211" i="9"/>
  <c r="BX211" i="9"/>
  <c r="Z198" i="9"/>
  <c r="BB198" i="9"/>
  <c r="AX211" i="9"/>
  <c r="BL211" i="9"/>
  <c r="CD209" i="9"/>
  <c r="CB202" i="9"/>
  <c r="CB206" i="9"/>
  <c r="BM211" i="9"/>
  <c r="AP211" i="9"/>
  <c r="CC198" i="9"/>
  <c r="CC211" i="9" s="1"/>
  <c r="AT211" i="9"/>
  <c r="CD197" i="9"/>
  <c r="Y211" i="9"/>
  <c r="AH211" i="9"/>
  <c r="CD204" i="9"/>
  <c r="CD208" i="9"/>
  <c r="BN198" i="9"/>
  <c r="BZ210" i="9"/>
  <c r="BW211" i="9"/>
  <c r="W211" i="9"/>
  <c r="CA206" i="9"/>
  <c r="CD206" i="9" s="1"/>
  <c r="CD203" i="9"/>
  <c r="BR210" i="9"/>
  <c r="BO211" i="9"/>
  <c r="BR211" i="9" s="1"/>
  <c r="BI211" i="9"/>
  <c r="CA198" i="9"/>
  <c r="CD195" i="9"/>
  <c r="CA202" i="9"/>
  <c r="CD202" i="9" s="1"/>
  <c r="CD199" i="9"/>
  <c r="BJ210" i="9"/>
  <c r="BG211" i="9"/>
  <c r="BS211" i="9"/>
  <c r="BV211" i="9" s="1"/>
  <c r="BN202" i="9"/>
  <c r="AY211" i="9"/>
  <c r="BB211" i="9" s="1"/>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U205" i="2"/>
  <c r="N205" i="2"/>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CN201" i="2" s="1"/>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AP198" i="2"/>
  <c r="AO198" i="2"/>
  <c r="AN198" i="2"/>
  <c r="AM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BZ211" i="9" l="1"/>
  <c r="CO197" i="2"/>
  <c r="BM197" i="2"/>
  <c r="Z211" i="9"/>
  <c r="BJ211" i="9"/>
  <c r="BN211" i="9"/>
  <c r="CD198" i="9"/>
  <c r="CD210" i="9"/>
  <c r="CA211" i="9"/>
  <c r="CD211" i="9" s="1"/>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J210" i="2" s="1"/>
  <c r="DH210" i="2"/>
  <c r="EB210" i="2"/>
  <c r="EJ201" i="2"/>
  <c r="AK210" i="2"/>
  <c r="CE210" i="2"/>
  <c r="CY210" i="2"/>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O210" i="2" s="1"/>
  <c r="AJ210" i="2"/>
  <c r="BC210" i="2"/>
  <c r="BK210" i="2"/>
  <c r="CD210" i="2"/>
  <c r="CR209" i="2"/>
  <c r="DF210" i="2"/>
  <c r="DP210" i="2" s="1"/>
  <c r="DZ210" i="2"/>
  <c r="EH210" i="2"/>
  <c r="DQ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N210" i="2" s="1"/>
  <c r="DX210" i="2"/>
  <c r="CP197" i="2"/>
  <c r="Q197" i="2"/>
  <c r="AQ201" i="2"/>
  <c r="CM201" i="2"/>
  <c r="AO205" i="2"/>
  <c r="DM205" i="2"/>
  <c r="S209" i="2"/>
  <c r="AM209" i="2"/>
  <c r="AU209" i="2"/>
  <c r="CQ209" i="2"/>
  <c r="EM209" i="2"/>
  <c r="BA210" i="2"/>
  <c r="EN209" i="2"/>
  <c r="AO209" i="2"/>
  <c r="CK209" i="2"/>
  <c r="DM209" i="2"/>
  <c r="EO209" i="2"/>
  <c r="DL210" i="2" l="1"/>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48"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56" i="5"/>
  <c r="DT256" i="5" s="1"/>
  <c r="DS220" i="5"/>
  <c r="B29" i="5" s="1"/>
  <c r="DU164" i="5"/>
  <c r="DS164" i="5"/>
  <c r="B19" i="5" s="1"/>
  <c r="DS123" i="5"/>
  <c r="B16" i="5" s="1"/>
  <c r="DS69" i="5"/>
  <c r="B13" i="5" s="1"/>
  <c r="DS51" i="5"/>
  <c r="B10" i="5" s="1"/>
  <c r="DS33" i="5"/>
  <c r="B7" i="5" s="1"/>
  <c r="DS24" i="5"/>
  <c r="B4" i="5" s="1"/>
  <c r="DT164" i="5" l="1"/>
  <c r="AI26" i="4"/>
  <c r="AH26" i="4"/>
  <c r="AG26" i="4"/>
  <c r="DT220"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<sst xmlns="http://schemas.openxmlformats.org/spreadsheetml/2006/main" count="4499" uniqueCount="476">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</sst>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2">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28"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5" borderId="0" applyNumberFormat="0" applyBorder="0" applyAlignment="0" applyProtection="0"/>
    <xf numFmtId="0" fontId="31" fillId="25" borderId="0" applyNumberFormat="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34" fillId="6" borderId="4" applyNumberFormat="0" applyAlignment="0" applyProtection="0"/>
    <xf numFmtId="0" fontId="35" fillId="6" borderId="4" applyNumberFormat="0" applyAlignment="0" applyProtection="0"/>
    <xf numFmtId="0" fontId="36" fillId="7" borderId="7" applyNumberFormat="0" applyAlignment="0" applyProtection="0"/>
    <xf numFmtId="0" fontId="37" fillId="7" borderId="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2" borderId="0" applyNumberFormat="0" applyBorder="0" applyAlignment="0" applyProtection="0"/>
    <xf numFmtId="0" fontId="42"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7" fillId="0" borderId="3"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5" borderId="4" applyNumberFormat="0" applyAlignment="0" applyProtection="0"/>
    <xf numFmtId="0" fontId="49" fillId="5" borderId="4" applyNumberFormat="0" applyAlignment="0" applyProtection="0"/>
    <xf numFmtId="0" fontId="50" fillId="0" borderId="6" applyNumberFormat="0" applyFill="0" applyAlignment="0" applyProtection="0"/>
    <xf numFmtId="0" fontId="51" fillId="0" borderId="6" applyNumberFormat="0" applyFill="0" applyAlignment="0" applyProtection="0"/>
    <xf numFmtId="0" fontId="52" fillId="4" borderId="0" applyNumberFormat="0" applyBorder="0" applyAlignment="0" applyProtection="0"/>
    <xf numFmtId="0" fontId="53"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0"/>
    <xf numFmtId="0" fontId="29" fillId="0" borderId="0"/>
    <xf numFmtId="0" fontId="28" fillId="0" borderId="0"/>
    <xf numFmtId="0" fontId="28" fillId="0" borderId="0"/>
    <xf numFmtId="0" fontId="29" fillId="0" borderId="0"/>
    <xf numFmtId="0" fontId="29" fillId="0" borderId="0"/>
    <xf numFmtId="0" fontId="13" fillId="0" borderId="0"/>
    <xf numFmtId="0" fontId="13" fillId="0" borderId="0"/>
    <xf numFmtId="0" fontId="28"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13" fillId="0" borderId="0"/>
    <xf numFmtId="0" fontId="28" fillId="0" borderId="0"/>
    <xf numFmtId="0" fontId="28"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4" fillId="6" borderId="5" applyNumberFormat="0" applyAlignment="0" applyProtection="0"/>
    <xf numFmtId="0" fontId="55" fillId="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6" fillId="0" borderId="9" applyNumberFormat="0" applyFill="0" applyAlignment="0" applyProtection="0"/>
    <xf numFmtId="0" fontId="12"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43" fontId="13" fillId="0" borderId="0" applyFont="0" applyFill="0" applyBorder="0" applyAlignment="0" applyProtection="0"/>
  </cellStyleXfs>
  <cellXfs count="441">
    <xf numFmtId="0" fontId="0" fillId="0" borderId="0" xfId="0"/>
    <xf numFmtId="0" fontId="13" fillId="0" borderId="0" xfId="3"/>
    <xf numFmtId="0" fontId="13" fillId="0" borderId="0" xfId="3" applyAlignment="1">
      <alignment horizontal="center" vertical="center"/>
    </xf>
    <xf numFmtId="0" fontId="16" fillId="37" borderId="36" xfId="3" applyFont="1" applyFill="1" applyBorder="1" applyAlignment="1">
      <alignment horizontal="center" vertical="center"/>
    </xf>
    <xf numFmtId="0" fontId="16" fillId="37" borderId="37" xfId="3" applyFont="1" applyFill="1" applyBorder="1" applyAlignment="1">
      <alignment horizontal="center" vertical="center"/>
    </xf>
    <xf numFmtId="0" fontId="16" fillId="37" borderId="38" xfId="3" applyFont="1" applyFill="1" applyBorder="1" applyAlignment="1">
      <alignment horizontal="center" vertical="center"/>
    </xf>
    <xf numFmtId="0" fontId="17" fillId="37" borderId="39" xfId="3" applyFont="1" applyFill="1" applyBorder="1" applyAlignment="1">
      <alignment horizontal="center" vertical="center"/>
    </xf>
    <xf numFmtId="0" fontId="13" fillId="0" borderId="40" xfId="3" applyBorder="1" applyAlignment="1">
      <alignment horizontal="center" vertical="center"/>
    </xf>
    <xf numFmtId="164" fontId="13" fillId="0" borderId="41" xfId="3" applyNumberFormat="1" applyBorder="1" applyAlignment="1">
      <alignment horizontal="center" vertical="center"/>
    </xf>
    <xf numFmtId="164" fontId="13" fillId="0" borderId="42" xfId="3" applyNumberFormat="1" applyBorder="1" applyAlignment="1">
      <alignment horizontal="center" vertical="center"/>
    </xf>
    <xf numFmtId="164" fontId="13" fillId="0" borderId="43" xfId="3" applyNumberFormat="1" applyBorder="1" applyAlignment="1">
      <alignment horizontal="center" vertical="center"/>
    </xf>
    <xf numFmtId="0" fontId="13" fillId="0" borderId="44" xfId="3" applyBorder="1" applyAlignment="1">
      <alignment horizontal="center" vertical="center"/>
    </xf>
    <xf numFmtId="164" fontId="13" fillId="0" borderId="45" xfId="3" applyNumberFormat="1" applyBorder="1" applyAlignment="1">
      <alignment horizontal="center" vertical="center"/>
    </xf>
    <xf numFmtId="164" fontId="13" fillId="0" borderId="46" xfId="3" applyNumberFormat="1" applyBorder="1" applyAlignment="1">
      <alignment horizontal="center" vertical="center"/>
    </xf>
    <xf numFmtId="164" fontId="13" fillId="0" borderId="47" xfId="3" applyNumberFormat="1" applyBorder="1" applyAlignment="1">
      <alignment horizontal="center" vertical="center"/>
    </xf>
    <xf numFmtId="0" fontId="18" fillId="0" borderId="44" xfId="3" applyFont="1" applyBorder="1" applyAlignment="1">
      <alignment horizontal="center" vertical="center"/>
    </xf>
    <xf numFmtId="164" fontId="18" fillId="0" borderId="45" xfId="3" applyNumberFormat="1" applyFont="1" applyBorder="1" applyAlignment="1">
      <alignment horizontal="center" vertical="center"/>
    </xf>
    <xf numFmtId="164" fontId="18" fillId="0" borderId="46" xfId="3" applyNumberFormat="1" applyFont="1" applyBorder="1" applyAlignment="1">
      <alignment horizontal="center" vertical="center"/>
    </xf>
    <xf numFmtId="164" fontId="18" fillId="0" borderId="47" xfId="3" applyNumberFormat="1" applyFont="1" applyBorder="1" applyAlignment="1">
      <alignment horizontal="center" vertical="center"/>
    </xf>
    <xf numFmtId="0" fontId="18" fillId="0" borderId="40" xfId="3" applyFont="1" applyBorder="1" applyAlignment="1">
      <alignment horizontal="center" vertical="center"/>
    </xf>
    <xf numFmtId="164" fontId="18" fillId="0" borderId="41" xfId="3" applyNumberFormat="1" applyFont="1" applyBorder="1" applyAlignment="1">
      <alignment horizontal="center" vertical="center"/>
    </xf>
    <xf numFmtId="164" fontId="18" fillId="0" borderId="42" xfId="3" applyNumberFormat="1" applyFont="1" applyBorder="1" applyAlignment="1">
      <alignment horizontal="center" vertical="center"/>
    </xf>
    <xf numFmtId="164" fontId="18" fillId="0" borderId="43" xfId="3" applyNumberFormat="1" applyFont="1" applyBorder="1" applyAlignment="1">
      <alignment horizontal="center" vertical="center"/>
    </xf>
    <xf numFmtId="0" fontId="19" fillId="37" borderId="36" xfId="3" applyFont="1" applyFill="1" applyBorder="1" applyAlignment="1">
      <alignment horizontal="center" vertical="center"/>
    </xf>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0" fillId="0" borderId="39" xfId="3" applyNumberFormat="1" applyFont="1" applyBorder="1" applyAlignment="1">
      <alignment horizontal="center" vertical="center"/>
    </xf>
    <xf numFmtId="0" fontId="21" fillId="37" borderId="48" xfId="3" applyFont="1" applyFill="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3" fillId="0" borderId="51" xfId="3" applyNumberFormat="1" applyFont="1" applyBorder="1" applyAlignment="1">
      <alignment horizontal="center" vertical="center"/>
    </xf>
    <xf numFmtId="0" fontId="21" fillId="37" borderId="52" xfId="3" applyFont="1" applyFill="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164" fontId="23" fillId="0" borderId="55" xfId="3" applyNumberFormat="1" applyFont="1" applyBorder="1" applyAlignment="1">
      <alignment horizontal="center" vertical="center"/>
    </xf>
    <xf numFmtId="0" fontId="24" fillId="0" borderId="44" xfId="3" applyFont="1" applyBorder="1" applyAlignment="1">
      <alignment horizontal="center" vertical="center" wrapText="1"/>
    </xf>
    <xf numFmtId="166" fontId="25" fillId="0" borderId="45" xfId="4" applyNumberFormat="1" applyFont="1" applyFill="1" applyBorder="1" applyAlignment="1">
      <alignment horizontal="center" vertical="center"/>
    </xf>
    <xf numFmtId="166" fontId="25" fillId="0" borderId="46" xfId="4" applyNumberFormat="1" applyFont="1" applyFill="1" applyBorder="1" applyAlignment="1">
      <alignment horizontal="center" vertical="center"/>
    </xf>
    <xf numFmtId="166" fontId="25" fillId="0" borderId="47" xfId="4" applyNumberFormat="1" applyFont="1" applyFill="1" applyBorder="1" applyAlignment="1">
      <alignment horizontal="center" vertical="center"/>
    </xf>
    <xf numFmtId="0" fontId="24" fillId="0" borderId="56" xfId="3" applyFont="1" applyBorder="1" applyAlignment="1">
      <alignment horizontal="center" vertical="center" wrapText="1"/>
    </xf>
    <xf numFmtId="166" fontId="25" fillId="0" borderId="57" xfId="4" applyNumberFormat="1" applyFont="1" applyFill="1" applyBorder="1" applyAlignment="1">
      <alignment horizontal="center" vertical="center"/>
    </xf>
    <xf numFmtId="166" fontId="25" fillId="0" borderId="58" xfId="4" applyNumberFormat="1" applyFont="1" applyFill="1" applyBorder="1" applyAlignment="1">
      <alignment horizontal="center" vertical="center"/>
    </xf>
    <xf numFmtId="166" fontId="25" fillId="0" borderId="59" xfId="4" applyNumberFormat="1" applyFont="1" applyFill="1" applyBorder="1" applyAlignment="1">
      <alignment horizontal="center" vertical="center"/>
    </xf>
    <xf numFmtId="0" fontId="24" fillId="0" borderId="60" xfId="3" applyFont="1" applyBorder="1" applyAlignment="1">
      <alignment horizontal="center" vertical="center" wrapText="1"/>
    </xf>
    <xf numFmtId="9" fontId="25" fillId="0" borderId="61" xfId="5" applyFont="1" applyFill="1" applyBorder="1" applyAlignment="1">
      <alignment horizontal="center" vertical="center"/>
    </xf>
    <xf numFmtId="9" fontId="25" fillId="0" borderId="62" xfId="5" applyFont="1" applyFill="1" applyBorder="1" applyAlignment="1">
      <alignment horizontal="center" vertical="center"/>
    </xf>
    <xf numFmtId="9" fontId="26" fillId="0" borderId="63" xfId="5" applyFont="1" applyFill="1" applyBorder="1" applyAlignment="1">
      <alignment horizontal="center" vertical="center"/>
    </xf>
    <xf numFmtId="0" fontId="24" fillId="0" borderId="64" xfId="3" applyFont="1" applyBorder="1" applyAlignment="1">
      <alignment horizontal="center" vertical="center" wrapText="1"/>
    </xf>
    <xf numFmtId="0" fontId="12" fillId="0" borderId="0" xfId="3" applyFont="1"/>
    <xf numFmtId="0" fontId="64" fillId="34" borderId="73" xfId="3" applyFont="1" applyFill="1" applyBorder="1" applyAlignment="1">
      <alignment vertical="center"/>
    </xf>
    <xf numFmtId="166" fontId="64" fillId="34" borderId="74" xfId="4" applyNumberFormat="1" applyFont="1" applyFill="1" applyBorder="1" applyAlignment="1">
      <alignment horizontal="center" vertical="center"/>
    </xf>
    <xf numFmtId="164" fontId="64" fillId="34" borderId="73" xfId="5" applyNumberFormat="1" applyFont="1" applyFill="1" applyBorder="1" applyAlignment="1">
      <alignment horizontal="center" vertical="center"/>
    </xf>
    <xf numFmtId="164" fontId="64" fillId="34" borderId="75" xfId="5" applyNumberFormat="1" applyFont="1" applyFill="1" applyBorder="1" applyAlignment="1">
      <alignment horizontal="center" vertical="center"/>
    </xf>
    <xf numFmtId="164" fontId="64" fillId="34" borderId="74" xfId="5" applyNumberFormat="1"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7" xfId="5" applyNumberFormat="1" applyFont="1" applyFill="1" applyBorder="1" applyAlignment="1">
      <alignment horizontal="center" vertical="center"/>
    </xf>
    <xf numFmtId="164" fontId="64" fillId="34" borderId="78" xfId="5" applyNumberFormat="1" applyFont="1" applyFill="1" applyBorder="1" applyAlignment="1">
      <alignment horizontal="center" vertical="center"/>
    </xf>
    <xf numFmtId="0" fontId="65" fillId="0" borderId="27" xfId="3" applyFont="1" applyBorder="1" applyAlignment="1">
      <alignment vertical="center"/>
    </xf>
    <xf numFmtId="0" fontId="66" fillId="0" borderId="28" xfId="3" applyFont="1" applyBorder="1" applyAlignment="1">
      <alignment horizontal="center" vertical="center"/>
    </xf>
    <xf numFmtId="164" fontId="65" fillId="0" borderId="27" xfId="5" applyNumberFormat="1" applyFont="1" applyFill="1" applyBorder="1" applyAlignment="1">
      <alignment horizontal="center" vertical="center"/>
    </xf>
    <xf numFmtId="164" fontId="65" fillId="0" borderId="10" xfId="5" applyNumberFormat="1" applyFont="1" applyFill="1" applyBorder="1" applyAlignment="1">
      <alignment horizontal="center" vertical="center"/>
    </xf>
    <xf numFmtId="164" fontId="65" fillId="0" borderId="28" xfId="5" applyNumberFormat="1" applyFont="1" applyFill="1" applyBorder="1" applyAlignment="1">
      <alignment horizontal="center" vertical="center"/>
    </xf>
    <xf numFmtId="164" fontId="65" fillId="0" borderId="79" xfId="5" applyNumberFormat="1" applyFont="1" applyFill="1" applyBorder="1" applyAlignment="1">
      <alignment horizontal="center" vertical="center"/>
    </xf>
    <xf numFmtId="164" fontId="65" fillId="0" borderId="80" xfId="5" applyNumberFormat="1" applyFont="1" applyFill="1" applyBorder="1" applyAlignment="1">
      <alignment horizontal="center" vertical="center"/>
    </xf>
    <xf numFmtId="164" fontId="65" fillId="0" borderId="17" xfId="5" applyNumberFormat="1" applyFont="1" applyFill="1" applyBorder="1" applyAlignment="1">
      <alignment horizontal="center" vertical="center"/>
    </xf>
    <xf numFmtId="0" fontId="64" fillId="34" borderId="27" xfId="3" applyFont="1" applyFill="1" applyBorder="1" applyAlignment="1">
      <alignment vertical="center"/>
    </xf>
    <xf numFmtId="166" fontId="64" fillId="34" borderId="28" xfId="4" applyNumberFormat="1" applyFont="1" applyFill="1" applyBorder="1" applyAlignment="1">
      <alignment horizontal="center" vertical="center"/>
    </xf>
    <xf numFmtId="164" fontId="64" fillId="34" borderId="27" xfId="5" applyNumberFormat="1" applyFont="1" applyFill="1" applyBorder="1" applyAlignment="1">
      <alignment horizontal="center" vertical="center"/>
    </xf>
    <xf numFmtId="164" fontId="64" fillId="34" borderId="10" xfId="5" applyNumberFormat="1" applyFont="1" applyFill="1" applyBorder="1" applyAlignment="1">
      <alignment horizontal="center" vertical="center"/>
    </xf>
    <xf numFmtId="164" fontId="64" fillId="34" borderId="28"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4" borderId="80" xfId="5" applyNumberFormat="1" applyFont="1" applyFill="1" applyBorder="1" applyAlignment="1">
      <alignment horizontal="center" vertical="center"/>
    </xf>
    <xf numFmtId="164" fontId="64" fillId="34" borderId="17" xfId="5" applyNumberFormat="1" applyFont="1" applyFill="1" applyBorder="1" applyAlignment="1">
      <alignment horizontal="center" vertical="center"/>
    </xf>
    <xf numFmtId="0" fontId="65" fillId="0" borderId="29" xfId="3" applyFont="1" applyBorder="1" applyAlignment="1">
      <alignment vertical="center"/>
    </xf>
    <xf numFmtId="0" fontId="66" fillId="0" borderId="31" xfId="3" applyFont="1" applyBorder="1" applyAlignment="1">
      <alignment horizontal="center" vertical="center"/>
    </xf>
    <xf numFmtId="164" fontId="65" fillId="0" borderId="29" xfId="5" applyNumberFormat="1" applyFont="1" applyFill="1" applyBorder="1" applyAlignment="1">
      <alignment horizontal="center" vertical="center"/>
    </xf>
    <xf numFmtId="164" fontId="65" fillId="0" borderId="30" xfId="5" applyNumberFormat="1" applyFont="1" applyFill="1" applyBorder="1" applyAlignment="1">
      <alignment horizontal="center" vertical="center"/>
    </xf>
    <xf numFmtId="164" fontId="65" fillId="0" borderId="31" xfId="5" applyNumberFormat="1" applyFont="1" applyFill="1" applyBorder="1" applyAlignment="1">
      <alignment horizontal="center" vertical="center"/>
    </xf>
    <xf numFmtId="164" fontId="65" fillId="0" borderId="81" xfId="5" applyNumberFormat="1" applyFont="1" applyFill="1" applyBorder="1" applyAlignment="1">
      <alignment horizontal="center" vertical="center"/>
    </xf>
    <xf numFmtId="164" fontId="65" fillId="0" borderId="82" xfId="5" applyNumberFormat="1" applyFont="1" applyFill="1" applyBorder="1" applyAlignment="1">
      <alignment horizontal="center" vertical="center"/>
    </xf>
    <xf numFmtId="164" fontId="65" fillId="0" borderId="32" xfId="5" applyNumberFormat="1" applyFont="1" applyFill="1" applyBorder="1" applyAlignment="1">
      <alignment horizontal="center" vertical="center"/>
    </xf>
    <xf numFmtId="0" fontId="67" fillId="0" borderId="83" xfId="3" applyFont="1" applyBorder="1" applyAlignment="1">
      <alignment vertical="center"/>
    </xf>
    <xf numFmtId="0" fontId="13" fillId="0" borderId="69" xfId="3" applyBorder="1"/>
    <xf numFmtId="0" fontId="64" fillId="33" borderId="84" xfId="3" applyFont="1" applyFill="1" applyBorder="1" applyAlignment="1">
      <alignment vertical="center"/>
    </xf>
    <xf numFmtId="166" fontId="64" fillId="33" borderId="85" xfId="4" applyNumberFormat="1" applyFont="1" applyFill="1" applyBorder="1" applyAlignment="1">
      <alignment horizontal="center" vertical="center"/>
    </xf>
    <xf numFmtId="164" fontId="64" fillId="33" borderId="84" xfId="5" applyNumberFormat="1" applyFont="1" applyFill="1" applyBorder="1" applyAlignment="1">
      <alignment horizontal="center" vertical="center"/>
    </xf>
    <xf numFmtId="164" fontId="64" fillId="33" borderId="86" xfId="5" applyNumberFormat="1" applyFont="1" applyFill="1" applyBorder="1" applyAlignment="1">
      <alignment horizontal="center" vertical="center"/>
    </xf>
    <xf numFmtId="164" fontId="64" fillId="33" borderId="85"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88" xfId="5" applyNumberFormat="1" applyFont="1" applyFill="1" applyBorder="1" applyAlignment="1">
      <alignment horizontal="center" vertical="center"/>
    </xf>
    <xf numFmtId="164" fontId="64" fillId="33" borderId="89" xfId="5" applyNumberFormat="1" applyFont="1" applyFill="1" applyBorder="1" applyAlignment="1">
      <alignment horizontal="center" vertical="center"/>
    </xf>
    <xf numFmtId="0" fontId="64" fillId="33" borderId="27" xfId="3" applyFont="1" applyFill="1" applyBorder="1" applyAlignment="1">
      <alignment vertical="center"/>
    </xf>
    <xf numFmtId="166" fontId="64" fillId="33" borderId="28" xfId="4" applyNumberFormat="1" applyFont="1" applyFill="1" applyBorder="1" applyAlignment="1">
      <alignment horizontal="center" vertical="center"/>
    </xf>
    <xf numFmtId="164" fontId="64" fillId="33" borderId="27" xfId="5" applyNumberFormat="1" applyFont="1" applyFill="1" applyBorder="1" applyAlignment="1">
      <alignment horizontal="center" vertical="center"/>
    </xf>
    <xf numFmtId="164" fontId="64" fillId="33" borderId="10" xfId="5" applyNumberFormat="1" applyFont="1" applyFill="1" applyBorder="1" applyAlignment="1">
      <alignment horizontal="center" vertical="center"/>
    </xf>
    <xf numFmtId="164" fontId="64" fillId="33" borderId="28"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164" fontId="63" fillId="33" borderId="80" xfId="5" applyNumberFormat="1" applyFont="1" applyFill="1" applyBorder="1" applyAlignment="1">
      <alignment horizontal="center" vertical="center"/>
    </xf>
    <xf numFmtId="164" fontId="64" fillId="33" borderId="17" xfId="5" applyNumberFormat="1" applyFont="1" applyFill="1" applyBorder="1" applyAlignment="1">
      <alignment horizontal="center" vertical="center"/>
    </xf>
    <xf numFmtId="0" fontId="13" fillId="0" borderId="69" xfId="3" applyBorder="1" applyAlignment="1">
      <alignment horizontal="center" vertical="center"/>
    </xf>
    <xf numFmtId="0" fontId="23" fillId="0" borderId="69" xfId="3" applyFont="1" applyBorder="1" applyAlignment="1">
      <alignment horizontal="center" vertical="center"/>
    </xf>
    <xf numFmtId="0" fontId="13" fillId="0" borderId="0" xfId="3" applyAlignment="1">
      <alignment vertical="center"/>
    </xf>
    <xf numFmtId="0" fontId="68" fillId="0" borderId="90" xfId="3" applyFont="1" applyBorder="1" applyAlignment="1">
      <alignment horizontal="center" vertical="center"/>
    </xf>
    <xf numFmtId="0" fontId="60" fillId="0" borderId="0" xfId="3" applyFont="1" applyAlignment="1">
      <alignment vertical="center"/>
    </xf>
    <xf numFmtId="0" fontId="24" fillId="39" borderId="91" xfId="3" applyFont="1" applyFill="1" applyBorder="1" applyAlignment="1">
      <alignment horizontal="center" vertical="center"/>
    </xf>
    <xf numFmtId="0" fontId="24" fillId="39" borderId="92" xfId="3" applyFont="1" applyFill="1" applyBorder="1" applyAlignment="1">
      <alignment horizontal="center" vertical="center"/>
    </xf>
    <xf numFmtId="0" fontId="24" fillId="39" borderId="93" xfId="3" applyFont="1" applyFill="1" applyBorder="1" applyAlignment="1">
      <alignment horizontal="center" vertical="center"/>
    </xf>
    <xf numFmtId="0" fontId="69" fillId="40" borderId="94" xfId="3" applyFont="1" applyFill="1" applyBorder="1" applyAlignment="1">
      <alignment horizontal="center" vertical="center"/>
    </xf>
    <xf numFmtId="0" fontId="70" fillId="41" borderId="94" xfId="3" applyFont="1" applyFill="1" applyBorder="1" applyAlignment="1">
      <alignment horizontal="center" vertical="center"/>
    </xf>
    <xf numFmtId="0" fontId="69" fillId="42" borderId="96" xfId="3" applyFont="1" applyFill="1" applyBorder="1" applyAlignment="1">
      <alignment vertical="center"/>
    </xf>
    <xf numFmtId="164" fontId="24" fillId="43" borderId="97" xfId="5" applyNumberFormat="1" applyFont="1" applyFill="1" applyBorder="1" applyAlignment="1">
      <alignment horizontal="center" vertical="center"/>
    </xf>
    <xf numFmtId="164" fontId="24" fillId="43" borderId="98" xfId="5" applyNumberFormat="1" applyFont="1" applyFill="1" applyBorder="1" applyAlignment="1">
      <alignment horizontal="center" vertical="center"/>
    </xf>
    <xf numFmtId="164" fontId="24" fillId="43" borderId="99" xfId="5" applyNumberFormat="1" applyFont="1" applyFill="1" applyBorder="1" applyAlignment="1">
      <alignment horizontal="center" vertical="center"/>
    </xf>
    <xf numFmtId="164" fontId="24" fillId="42" borderId="100" xfId="5" applyNumberFormat="1" applyFont="1" applyFill="1" applyBorder="1" applyAlignment="1">
      <alignment horizontal="center" vertical="center"/>
    </xf>
    <xf numFmtId="164" fontId="24" fillId="44" borderId="100" xfId="5" applyNumberFormat="1" applyFont="1" applyFill="1" applyBorder="1" applyAlignment="1">
      <alignment horizontal="center" vertical="center"/>
    </xf>
    <xf numFmtId="0" fontId="73" fillId="0" borderId="102" xfId="3" applyFont="1" applyBorder="1" applyAlignment="1">
      <alignment vertical="center"/>
    </xf>
    <xf numFmtId="164" fontId="25" fillId="0" borderId="103" xfId="5" applyNumberFormat="1" applyFont="1" applyFill="1" applyBorder="1" applyAlignment="1">
      <alignment horizontal="center" vertical="center"/>
    </xf>
    <xf numFmtId="164" fontId="25" fillId="0" borderId="104" xfId="5" applyNumberFormat="1" applyFont="1" applyFill="1" applyBorder="1" applyAlignment="1">
      <alignment horizontal="center" vertical="center"/>
    </xf>
    <xf numFmtId="164" fontId="25" fillId="0" borderId="105" xfId="5" applyNumberFormat="1" applyFont="1" applyFill="1" applyBorder="1" applyAlignment="1">
      <alignment horizontal="center" vertical="center"/>
    </xf>
    <xf numFmtId="164" fontId="25" fillId="0" borderId="106" xfId="5" applyNumberFormat="1" applyFont="1" applyFill="1" applyBorder="1" applyAlignment="1">
      <alignment horizontal="center" vertical="center"/>
    </xf>
    <xf numFmtId="0" fontId="73" fillId="0" borderId="107" xfId="3" applyFont="1" applyBorder="1" applyAlignment="1">
      <alignment vertical="center"/>
    </xf>
    <xf numFmtId="164" fontId="25" fillId="0" borderId="108" xfId="5" applyNumberFormat="1" applyFont="1" applyFill="1" applyBorder="1" applyAlignment="1">
      <alignment horizontal="center" vertical="center"/>
    </xf>
    <xf numFmtId="164" fontId="25" fillId="0" borderId="109" xfId="5" applyNumberFormat="1" applyFont="1" applyFill="1" applyBorder="1" applyAlignment="1">
      <alignment horizontal="center" vertical="center"/>
    </xf>
    <xf numFmtId="164" fontId="25" fillId="0" borderId="110" xfId="5" applyNumberFormat="1" applyFont="1" applyFill="1" applyBorder="1" applyAlignment="1">
      <alignment horizontal="center" vertical="center"/>
    </xf>
    <xf numFmtId="164" fontId="25" fillId="0" borderId="111" xfId="5" applyNumberFormat="1" applyFont="1" applyFill="1" applyBorder="1" applyAlignment="1">
      <alignment horizontal="center" vertical="center"/>
    </xf>
    <xf numFmtId="0" fontId="13" fillId="0" borderId="112" xfId="3" applyBorder="1" applyAlignment="1">
      <alignment vertical="center"/>
    </xf>
    <xf numFmtId="0" fontId="68" fillId="0" borderId="114" xfId="3" applyFont="1" applyBorder="1" applyAlignment="1">
      <alignment horizontal="center" vertical="center"/>
    </xf>
    <xf numFmtId="164" fontId="13" fillId="0" borderId="115" xfId="3" applyNumberFormat="1" applyBorder="1" applyAlignment="1">
      <alignment horizontal="center" vertical="center"/>
    </xf>
    <xf numFmtId="164" fontId="13" fillId="0" borderId="116" xfId="3" applyNumberFormat="1" applyBorder="1" applyAlignment="1">
      <alignment horizontal="center" vertical="center"/>
    </xf>
    <xf numFmtId="164" fontId="13"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5" fillId="33" borderId="17" xfId="0" applyNumberFormat="1" applyFont="1" applyFill="1" applyBorder="1"/>
    <xf numFmtId="0" fontId="76" fillId="45" borderId="18" xfId="0" applyFont="1" applyFill="1" applyBorder="1"/>
    <xf numFmtId="0" fontId="0" fillId="0" borderId="131" xfId="0" applyBorder="1"/>
    <xf numFmtId="0" fontId="12" fillId="0" borderId="19" xfId="0" applyFont="1" applyBorder="1" applyAlignment="1">
      <alignment horizontal="center" textRotation="90" wrapText="1"/>
    </xf>
    <xf numFmtId="0" fontId="12" fillId="0" borderId="20" xfId="0" applyFont="1" applyBorder="1" applyAlignment="1">
      <alignment horizontal="center" textRotation="90" wrapText="1"/>
    </xf>
    <xf numFmtId="0" fontId="12" fillId="34" borderId="20" xfId="0" applyFont="1" applyFill="1" applyBorder="1" applyAlignment="1">
      <alignment horizontal="center" textRotation="90" wrapText="1"/>
    </xf>
    <xf numFmtId="0" fontId="12" fillId="45" borderId="20" xfId="0" applyFont="1" applyFill="1" applyBorder="1" applyAlignment="1">
      <alignment horizontal="center" textRotation="90" wrapText="1"/>
    </xf>
    <xf numFmtId="0" fontId="12" fillId="33" borderId="20" xfId="0" applyFont="1" applyFill="1" applyBorder="1" applyAlignment="1">
      <alignment horizontal="center" textRotation="90" wrapText="1"/>
    </xf>
    <xf numFmtId="0" fontId="12" fillId="46" borderId="20" xfId="0" applyFont="1" applyFill="1" applyBorder="1" applyAlignment="1">
      <alignment horizontal="center" textRotation="90" wrapText="1"/>
    </xf>
    <xf numFmtId="0" fontId="12"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5" fillId="0" borderId="12" xfId="1" applyNumberFormat="1" applyFont="1" applyFill="1" applyBorder="1"/>
    <xf numFmtId="167" fontId="75" fillId="0" borderId="10" xfId="1" applyNumberFormat="1" applyFont="1" applyFill="1" applyBorder="1"/>
    <xf numFmtId="167" fontId="75" fillId="34" borderId="10" xfId="1" applyNumberFormat="1" applyFont="1" applyFill="1" applyBorder="1"/>
    <xf numFmtId="167" fontId="75" fillId="45" borderId="10" xfId="1" applyNumberFormat="1" applyFont="1" applyFill="1" applyBorder="1"/>
    <xf numFmtId="167" fontId="75" fillId="33" borderId="10" xfId="1" applyNumberFormat="1" applyFont="1" applyFill="1" applyBorder="1"/>
    <xf numFmtId="167" fontId="75" fillId="46" borderId="10" xfId="1" applyNumberFormat="1" applyFont="1" applyFill="1" applyBorder="1"/>
    <xf numFmtId="167" fontId="75"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6" fillId="0" borderId="14" xfId="1" applyNumberFormat="1" applyFont="1" applyFill="1" applyBorder="1"/>
    <xf numFmtId="167" fontId="76" fillId="0" borderId="15" xfId="1" applyNumberFormat="1" applyFont="1" applyFill="1" applyBorder="1"/>
    <xf numFmtId="167" fontId="76" fillId="34" borderId="15" xfId="1" applyNumberFormat="1" applyFont="1" applyFill="1" applyBorder="1"/>
    <xf numFmtId="167" fontId="76" fillId="45" borderId="15" xfId="1" applyNumberFormat="1" applyFont="1" applyFill="1" applyBorder="1"/>
    <xf numFmtId="167" fontId="76" fillId="33" borderId="15" xfId="1" applyNumberFormat="1" applyFont="1" applyFill="1" applyBorder="1"/>
    <xf numFmtId="167" fontId="76" fillId="46" borderId="15" xfId="1" applyNumberFormat="1" applyFont="1" applyFill="1" applyBorder="1"/>
    <xf numFmtId="167" fontId="76"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5" fillId="34" borderId="10" xfId="2" applyNumberFormat="1" applyFont="1" applyFill="1" applyBorder="1"/>
    <xf numFmtId="164" fontId="75" fillId="45" borderId="10" xfId="2" applyNumberFormat="1" applyFont="1" applyFill="1" applyBorder="1"/>
    <xf numFmtId="164" fontId="75" fillId="33" borderId="10" xfId="2" applyNumberFormat="1" applyFont="1" applyFill="1" applyBorder="1"/>
    <xf numFmtId="164" fontId="75" fillId="46" borderId="10" xfId="2" applyNumberFormat="1" applyFont="1" applyFill="1" applyBorder="1"/>
    <xf numFmtId="164" fontId="75"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6" fillId="34" borderId="15" xfId="2" applyNumberFormat="1" applyFont="1" applyFill="1" applyBorder="1"/>
    <xf numFmtId="164" fontId="76" fillId="45" borderId="15" xfId="2" applyNumberFormat="1" applyFont="1" applyFill="1" applyBorder="1"/>
    <xf numFmtId="164" fontId="76" fillId="33" borderId="15" xfId="2" applyNumberFormat="1" applyFont="1" applyFill="1" applyBorder="1"/>
    <xf numFmtId="164" fontId="76" fillId="46" borderId="15" xfId="2" applyNumberFormat="1" applyFont="1" applyFill="1" applyBorder="1"/>
    <xf numFmtId="164" fontId="76" fillId="36" borderId="15" xfId="2" applyNumberFormat="1" applyFont="1" applyFill="1" applyBorder="1"/>
    <xf numFmtId="0" fontId="24" fillId="38" borderId="139" xfId="3" applyFont="1" applyFill="1" applyBorder="1" applyAlignment="1">
      <alignment horizontal="center" vertical="center"/>
    </xf>
    <xf numFmtId="0" fontId="24" fillId="38" borderId="140" xfId="3" applyFont="1" applyFill="1" applyBorder="1" applyAlignment="1">
      <alignment horizontal="center" vertical="center"/>
    </xf>
    <xf numFmtId="0" fontId="24" fillId="38" borderId="141" xfId="3" applyFont="1" applyFill="1" applyBorder="1" applyAlignment="1">
      <alignment horizontal="center" vertical="center"/>
    </xf>
    <xf numFmtId="0" fontId="63" fillId="38" borderId="72" xfId="3" applyFont="1" applyFill="1" applyBorder="1" applyAlignment="1">
      <alignment horizontal="center" vertical="center"/>
    </xf>
    <xf numFmtId="0" fontId="63" fillId="38" borderId="71" xfId="3" applyFont="1" applyFill="1" applyBorder="1" applyAlignment="1">
      <alignment horizontal="center" vertical="center"/>
    </xf>
    <xf numFmtId="0" fontId="24" fillId="38" borderId="142" xfId="3" applyFont="1" applyFill="1" applyBorder="1" applyAlignment="1">
      <alignment horizontal="center" vertical="center"/>
    </xf>
    <xf numFmtId="0" fontId="63" fillId="38" borderId="138" xfId="3" applyFont="1" applyFill="1" applyBorder="1" applyAlignment="1">
      <alignment horizontal="center" vertical="center"/>
    </xf>
    <xf numFmtId="164" fontId="63" fillId="34" borderId="143" xfId="5" applyNumberFormat="1" applyFont="1" applyFill="1" applyBorder="1" applyAlignment="1">
      <alignment horizontal="center" vertical="center"/>
    </xf>
    <xf numFmtId="164" fontId="65" fillId="0" borderId="144" xfId="5" applyNumberFormat="1" applyFont="1" applyFill="1" applyBorder="1" applyAlignment="1">
      <alignment horizontal="center" vertical="center"/>
    </xf>
    <xf numFmtId="164" fontId="63" fillId="34" borderId="144" xfId="5" applyNumberFormat="1" applyFont="1" applyFill="1" applyBorder="1" applyAlignment="1">
      <alignment horizontal="center" vertical="center"/>
    </xf>
    <xf numFmtId="164" fontId="65" fillId="0" borderId="145" xfId="5" applyNumberFormat="1" applyFont="1" applyFill="1" applyBorder="1" applyAlignment="1">
      <alignment horizontal="center" vertical="center"/>
    </xf>
    <xf numFmtId="164" fontId="63" fillId="33" borderId="146" xfId="5" applyNumberFormat="1" applyFont="1" applyFill="1" applyBorder="1" applyAlignment="1">
      <alignment horizontal="center" vertical="center"/>
    </xf>
    <xf numFmtId="164" fontId="63"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5" fillId="34" borderId="147" xfId="0" applyFont="1" applyFill="1" applyBorder="1" applyAlignment="1">
      <alignment horizontal="center" vertical="center" wrapText="1"/>
    </xf>
    <xf numFmtId="0" fontId="75" fillId="34" borderId="148" xfId="0" applyFont="1" applyFill="1" applyBorder="1" applyAlignment="1">
      <alignment horizontal="center" vertical="center" wrapText="1"/>
    </xf>
    <xf numFmtId="0" fontId="75" fillId="34" borderId="149" xfId="0" applyFont="1" applyFill="1" applyBorder="1" applyAlignment="1">
      <alignment horizontal="center" vertical="center" wrapText="1"/>
    </xf>
    <xf numFmtId="164" fontId="25" fillId="0" borderId="103" xfId="2" applyNumberFormat="1" applyFont="1" applyFill="1" applyBorder="1" applyAlignment="1">
      <alignment horizontal="center" vertical="center"/>
    </xf>
    <xf numFmtId="164" fontId="25" fillId="0" borderId="104" xfId="2" applyNumberFormat="1" applyFont="1" applyFill="1" applyBorder="1" applyAlignment="1">
      <alignment horizontal="center" vertical="center"/>
    </xf>
    <xf numFmtId="164" fontId="25" fillId="0" borderId="105" xfId="2" applyNumberFormat="1" applyFont="1" applyFill="1" applyBorder="1" applyAlignment="1">
      <alignment horizontal="center" vertical="center"/>
    </xf>
    <xf numFmtId="164" fontId="25" fillId="0" borderId="106" xfId="2" applyNumberFormat="1" applyFont="1" applyFill="1" applyBorder="1" applyAlignment="1">
      <alignment horizontal="center" vertical="center"/>
    </xf>
    <xf numFmtId="164" fontId="25" fillId="0" borderId="108" xfId="2" applyNumberFormat="1" applyFont="1" applyFill="1" applyBorder="1" applyAlignment="1">
      <alignment horizontal="center" vertical="center"/>
    </xf>
    <xf numFmtId="164" fontId="25" fillId="0" borderId="109" xfId="2" applyNumberFormat="1" applyFont="1" applyFill="1" applyBorder="1" applyAlignment="1">
      <alignment horizontal="center" vertical="center"/>
    </xf>
    <xf numFmtId="164" fontId="25" fillId="0" borderId="110" xfId="2" applyNumberFormat="1" applyFont="1" applyFill="1" applyBorder="1" applyAlignment="1">
      <alignment horizontal="center" vertical="center"/>
    </xf>
    <xf numFmtId="164" fontId="25" fillId="0" borderId="111" xfId="2" applyNumberFormat="1" applyFont="1" applyFill="1" applyBorder="1" applyAlignment="1">
      <alignment horizontal="center" vertical="center"/>
    </xf>
    <xf numFmtId="0" fontId="12"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5" fillId="35" borderId="13" xfId="2" applyNumberFormat="1" applyFont="1" applyFill="1" applyBorder="1"/>
    <xf numFmtId="164" fontId="0" fillId="35" borderId="119" xfId="2" applyNumberFormat="1" applyFont="1" applyFill="1" applyBorder="1"/>
    <xf numFmtId="164" fontId="76" fillId="35" borderId="16" xfId="2" applyNumberFormat="1" applyFont="1" applyFill="1" applyBorder="1"/>
    <xf numFmtId="0" fontId="80" fillId="0" borderId="0" xfId="0" applyFont="1"/>
    <xf numFmtId="0" fontId="12"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5" fillId="0" borderId="11" xfId="2" applyNumberFormat="1" applyFont="1" applyFill="1" applyBorder="1"/>
    <xf numFmtId="164" fontId="0" fillId="0" borderId="158" xfId="2" applyNumberFormat="1" applyFont="1" applyFill="1" applyBorder="1"/>
    <xf numFmtId="164" fontId="76" fillId="0" borderId="26" xfId="2" applyNumberFormat="1" applyFont="1" applyFill="1" applyBorder="1"/>
    <xf numFmtId="0" fontId="12"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5" fillId="35" borderId="28" xfId="1" applyNumberFormat="1" applyFont="1" applyFill="1" applyBorder="1"/>
    <xf numFmtId="167" fontId="0" fillId="35" borderId="164" xfId="1" applyNumberFormat="1" applyFont="1" applyFill="1" applyBorder="1"/>
    <xf numFmtId="167" fontId="76" fillId="35" borderId="165" xfId="1" applyNumberFormat="1" applyFont="1" applyFill="1" applyBorder="1"/>
    <xf numFmtId="0" fontId="24" fillId="38" borderId="72" xfId="3"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0" fontId="82" fillId="48" borderId="168" xfId="3" applyFont="1" applyFill="1" applyBorder="1" applyAlignment="1">
      <alignment horizontal="center" vertical="center"/>
    </xf>
    <xf numFmtId="164" fontId="82" fillId="34" borderId="169" xfId="5" applyNumberFormat="1" applyFont="1" applyFill="1" applyBorder="1" applyAlignment="1">
      <alignment horizontal="center" vertical="center"/>
    </xf>
    <xf numFmtId="164" fontId="83" fillId="0" borderId="101" xfId="5" applyNumberFormat="1" applyFont="1" applyFill="1" applyBorder="1" applyAlignment="1">
      <alignment horizontal="center" vertical="center"/>
    </xf>
    <xf numFmtId="164" fontId="82" fillId="34" borderId="101" xfId="5" applyNumberFormat="1" applyFont="1" applyFill="1" applyBorder="1" applyAlignment="1">
      <alignment horizontal="center" vertical="center"/>
    </xf>
    <xf numFmtId="164" fontId="83" fillId="0" borderId="170" xfId="5" applyNumberFormat="1" applyFont="1" applyFill="1" applyBorder="1" applyAlignment="1">
      <alignment horizontal="center" vertical="center"/>
    </xf>
    <xf numFmtId="0" fontId="84" fillId="0" borderId="69" xfId="3" applyFont="1" applyBorder="1"/>
    <xf numFmtId="164" fontId="82" fillId="33" borderId="171" xfId="5" applyNumberFormat="1" applyFont="1" applyFill="1" applyBorder="1" applyAlignment="1">
      <alignment horizontal="center" vertical="center"/>
    </xf>
    <xf numFmtId="164" fontId="82" fillId="33" borderId="101" xfId="5" applyNumberFormat="1" applyFont="1" applyFill="1" applyBorder="1" applyAlignment="1">
      <alignment horizontal="center" vertical="center"/>
    </xf>
    <xf numFmtId="0" fontId="82" fillId="48" borderId="172" xfId="3" applyFont="1" applyFill="1" applyBorder="1" applyAlignment="1">
      <alignment horizontal="center" vertical="center"/>
    </xf>
    <xf numFmtId="164" fontId="82" fillId="34" borderId="173" xfId="5" applyNumberFormat="1" applyFont="1" applyFill="1" applyBorder="1" applyAlignment="1">
      <alignment horizontal="center" vertical="center"/>
    </xf>
    <xf numFmtId="164" fontId="83" fillId="0" borderId="174" xfId="5" applyNumberFormat="1" applyFont="1" applyFill="1" applyBorder="1" applyAlignment="1">
      <alignment horizontal="center" vertical="center"/>
    </xf>
    <xf numFmtId="164" fontId="82" fillId="34" borderId="174" xfId="5" applyNumberFormat="1" applyFont="1" applyFill="1" applyBorder="1" applyAlignment="1">
      <alignment horizontal="center" vertical="center"/>
    </xf>
    <xf numFmtId="164" fontId="83" fillId="0" borderId="175" xfId="5" applyNumberFormat="1" applyFont="1" applyFill="1" applyBorder="1" applyAlignment="1">
      <alignment horizontal="center" vertical="center"/>
    </xf>
    <xf numFmtId="164" fontId="82" fillId="33" borderId="176" xfId="5" applyNumberFormat="1" applyFont="1" applyFill="1" applyBorder="1" applyAlignment="1">
      <alignment horizontal="center" vertical="center"/>
    </xf>
    <xf numFmtId="164" fontId="82" fillId="33" borderId="174" xfId="5" applyNumberFormat="1" applyFont="1" applyFill="1" applyBorder="1" applyAlignment="1">
      <alignment horizontal="center" vertical="center"/>
    </xf>
    <xf numFmtId="0" fontId="60" fillId="0" borderId="0" xfId="3" applyFont="1"/>
    <xf numFmtId="0" fontId="10" fillId="0" borderId="0" xfId="3" applyFont="1"/>
    <xf numFmtId="0" fontId="75"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9"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6" fillId="0" borderId="0" xfId="0" applyFont="1"/>
    <xf numFmtId="0" fontId="8" fillId="0" borderId="10" xfId="3" applyFont="1" applyBorder="1"/>
    <xf numFmtId="0" fontId="13" fillId="0" borderId="10" xfId="3" applyBorder="1"/>
    <xf numFmtId="0" fontId="59" fillId="0" borderId="0" xfId="3" applyFont="1" applyAlignment="1">
      <alignment horizontal="center" vertical="center" wrapText="1"/>
    </xf>
    <xf numFmtId="0" fontId="12" fillId="0" borderId="179" xfId="0" applyFont="1" applyBorder="1" applyAlignment="1">
      <alignment horizontal="center" textRotation="90"/>
    </xf>
    <xf numFmtId="0" fontId="12" fillId="0" borderId="181" xfId="0" applyFont="1" applyBorder="1" applyAlignment="1">
      <alignment horizontal="center" textRotation="90"/>
    </xf>
    <xf numFmtId="0" fontId="12"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5" fillId="33" borderId="12" xfId="1" applyNumberFormat="1" applyFont="1" applyFill="1" applyBorder="1"/>
    <xf numFmtId="164" fontId="75" fillId="34" borderId="13" xfId="2" applyNumberFormat="1" applyFont="1" applyFill="1" applyBorder="1"/>
    <xf numFmtId="167" fontId="75"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6" fillId="45" borderId="14" xfId="1" applyNumberFormat="1" applyFont="1" applyFill="1" applyBorder="1"/>
    <xf numFmtId="164" fontId="76" fillId="34" borderId="16" xfId="2" applyNumberFormat="1" applyFont="1" applyFill="1" applyBorder="1"/>
    <xf numFmtId="0" fontId="87" fillId="0" borderId="0" xfId="0" applyFont="1"/>
    <xf numFmtId="0" fontId="0" fillId="0" borderId="190" xfId="0" applyBorder="1"/>
    <xf numFmtId="0" fontId="0" fillId="0" borderId="191" xfId="0" applyBorder="1"/>
    <xf numFmtId="0" fontId="7" fillId="0" borderId="10" xfId="3" applyFont="1" applyBorder="1"/>
    <xf numFmtId="0" fontId="6" fillId="0" borderId="0" xfId="3" applyFont="1"/>
    <xf numFmtId="0" fontId="5" fillId="0" borderId="10" xfId="3" applyFont="1" applyBorder="1"/>
    <xf numFmtId="0" fontId="4" fillId="0" borderId="0" xfId="3" applyFont="1"/>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0" fontId="72" fillId="0" borderId="95" xfId="3" applyFont="1" applyBorder="1" applyAlignment="1">
      <alignment horizontal="center" vertical="center"/>
    </xf>
    <xf numFmtId="0" fontId="72" fillId="0" borderId="192" xfId="3" applyFont="1" applyBorder="1" applyAlignment="1">
      <alignment horizontal="center" vertical="center"/>
    </xf>
    <xf numFmtId="0" fontId="69" fillId="42" borderId="23" xfId="3" applyFont="1" applyFill="1" applyBorder="1" applyAlignment="1">
      <alignment vertical="center"/>
    </xf>
    <xf numFmtId="164" fontId="24" fillId="43" borderId="193" xfId="5" applyNumberFormat="1" applyFont="1" applyFill="1" applyBorder="1" applyAlignment="1">
      <alignment horizontal="center" vertical="center"/>
    </xf>
    <xf numFmtId="164" fontId="24" fillId="43" borderId="194" xfId="5" applyNumberFormat="1" applyFont="1" applyFill="1" applyBorder="1" applyAlignment="1">
      <alignment horizontal="center" vertical="center"/>
    </xf>
    <xf numFmtId="164" fontId="24" fillId="43" borderId="195" xfId="5" applyNumberFormat="1" applyFont="1" applyFill="1" applyBorder="1" applyAlignment="1">
      <alignment horizontal="center" vertical="center"/>
    </xf>
    <xf numFmtId="164" fontId="24" fillId="42" borderId="192" xfId="5" applyNumberFormat="1" applyFont="1" applyFill="1" applyBorder="1" applyAlignment="1">
      <alignment horizontal="center" vertical="center"/>
    </xf>
    <xf numFmtId="164" fontId="24" fillId="44" borderId="192" xfId="5" applyNumberFormat="1" applyFont="1" applyFill="1" applyBorder="1" applyAlignment="1">
      <alignment horizontal="center" vertical="center"/>
    </xf>
    <xf numFmtId="0" fontId="3" fillId="0" borderId="0" xfId="3" applyFont="1"/>
    <xf numFmtId="0" fontId="0" fillId="0" borderId="130" xfId="0" applyBorder="1"/>
    <xf numFmtId="0" fontId="0" fillId="0" borderId="75" xfId="0" applyBorder="1"/>
    <xf numFmtId="0" fontId="0" fillId="0" borderId="196" xfId="0" applyBorder="1"/>
    <xf numFmtId="0" fontId="2" fillId="0" borderId="0" xfId="3" applyFont="1"/>
    <xf numFmtId="0" fontId="89" fillId="33" borderId="94" xfId="3" applyFont="1" applyFill="1" applyBorder="1" applyAlignment="1">
      <alignment horizontal="center" vertical="center" textRotation="90" wrapText="1"/>
    </xf>
    <xf numFmtId="0" fontId="89" fillId="33" borderId="188" xfId="3" applyFont="1" applyFill="1" applyBorder="1" applyAlignment="1">
      <alignment horizontal="center" vertical="center" textRotation="90" wrapText="1"/>
    </xf>
    <xf numFmtId="0" fontId="89" fillId="33" borderId="189" xfId="3" applyFont="1" applyFill="1" applyBorder="1" applyAlignment="1">
      <alignment horizontal="center" vertical="center" textRotation="90" wrapText="1"/>
    </xf>
    <xf numFmtId="0" fontId="71" fillId="33" borderId="94" xfId="3" applyFont="1" applyFill="1" applyBorder="1" applyAlignment="1">
      <alignment horizontal="center" vertical="center" textRotation="90"/>
    </xf>
    <xf numFmtId="0" fontId="71" fillId="33" borderId="188" xfId="3" applyFont="1" applyFill="1" applyBorder="1" applyAlignment="1">
      <alignment horizontal="center" vertical="center" textRotation="90"/>
    </xf>
    <xf numFmtId="0" fontId="71" fillId="33" borderId="189" xfId="3" applyFont="1" applyFill="1" applyBorder="1" applyAlignment="1">
      <alignment horizontal="center" vertical="center" textRotation="90"/>
    </xf>
    <xf numFmtId="0" fontId="72" fillId="0" borderId="94" xfId="3" applyFont="1" applyBorder="1" applyAlignment="1">
      <alignment horizontal="center" vertical="center"/>
    </xf>
    <xf numFmtId="0" fontId="72" fillId="0" borderId="188" xfId="3" applyFont="1" applyBorder="1" applyAlignment="1">
      <alignment horizontal="center" vertical="center"/>
    </xf>
    <xf numFmtId="0" fontId="72" fillId="0" borderId="189"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71" fillId="33" borderId="95" xfId="3" applyFont="1" applyFill="1" applyBorder="1" applyAlignment="1">
      <alignment horizontal="center" vertical="center" textRotation="90"/>
    </xf>
    <xf numFmtId="0" fontId="71" fillId="33" borderId="101" xfId="3" applyFont="1" applyFill="1" applyBorder="1" applyAlignment="1">
      <alignment horizontal="center" vertical="center" textRotation="90"/>
    </xf>
    <xf numFmtId="0" fontId="71" fillId="33" borderId="113" xfId="3" applyFont="1" applyFill="1" applyBorder="1" applyAlignment="1">
      <alignment horizontal="center" vertical="center" textRotation="90"/>
    </xf>
    <xf numFmtId="0" fontId="72" fillId="0" borderId="95" xfId="3" applyFont="1" applyBorder="1" applyAlignment="1">
      <alignment horizontal="center" vertical="center"/>
    </xf>
    <xf numFmtId="0" fontId="72" fillId="0" borderId="101" xfId="3" applyFont="1" applyBorder="1" applyAlignment="1">
      <alignment horizontal="center" vertical="center"/>
    </xf>
    <xf numFmtId="0" fontId="72" fillId="0" borderId="113" xfId="3" applyFont="1" applyBorder="1" applyAlignment="1">
      <alignment horizontal="center" vertical="center"/>
    </xf>
    <xf numFmtId="0" fontId="74" fillId="34" borderId="95" xfId="3" applyFont="1" applyFill="1" applyBorder="1" applyAlignment="1">
      <alignment horizontal="center" vertical="center" textRotation="90"/>
    </xf>
    <xf numFmtId="0" fontId="74" fillId="34" borderId="101" xfId="3" applyFont="1" applyFill="1" applyBorder="1" applyAlignment="1">
      <alignment horizontal="center" vertical="center" textRotation="90"/>
    </xf>
    <xf numFmtId="0" fontId="74" fillId="34" borderId="113" xfId="3" applyFont="1" applyFill="1" applyBorder="1" applyAlignment="1">
      <alignment horizontal="center" vertical="center" textRotation="90"/>
    </xf>
    <xf numFmtId="0" fontId="15" fillId="37" borderId="33" xfId="3" applyFont="1" applyFill="1" applyBorder="1" applyAlignment="1">
      <alignment horizontal="center" vertical="center"/>
    </xf>
    <xf numFmtId="0" fontId="15" fillId="37" borderId="34" xfId="3" applyFont="1" applyFill="1" applyBorder="1" applyAlignment="1">
      <alignment horizontal="center" vertical="center"/>
    </xf>
    <xf numFmtId="0" fontId="15" fillId="37" borderId="35" xfId="3" applyFont="1" applyFill="1" applyBorder="1" applyAlignment="1">
      <alignment horizontal="center" vertical="center"/>
    </xf>
    <xf numFmtId="9" fontId="25" fillId="0" borderId="65" xfId="5" applyFont="1" applyFill="1" applyBorder="1" applyAlignment="1">
      <alignment horizontal="center" vertical="center" wrapText="1"/>
    </xf>
    <xf numFmtId="0" fontId="25" fillId="0" borderId="66" xfId="5" applyNumberFormat="1" applyFont="1" applyFill="1" applyBorder="1" applyAlignment="1">
      <alignment horizontal="center" vertical="center" wrapText="1"/>
    </xf>
    <xf numFmtId="0" fontId="25" fillId="0" borderId="67" xfId="5" applyNumberFormat="1" applyFont="1" applyFill="1" applyBorder="1" applyAlignment="1">
      <alignment horizontal="center" vertical="center" wrapText="1"/>
    </xf>
    <xf numFmtId="0" fontId="14" fillId="0" borderId="183" xfId="3" applyFont="1" applyBorder="1" applyAlignment="1">
      <alignment horizontal="center" vertical="center"/>
    </xf>
    <xf numFmtId="0" fontId="25" fillId="0" borderId="65" xfId="5" applyNumberFormat="1" applyFont="1" applyFill="1" applyBorder="1" applyAlignment="1">
      <alignment horizontal="center" vertical="center" wrapText="1"/>
    </xf>
    <xf numFmtId="0" fontId="59" fillId="0" borderId="178" xfId="3" applyFont="1" applyBorder="1" applyAlignment="1">
      <alignment horizontal="center" vertical="center" wrapText="1"/>
    </xf>
    <xf numFmtId="0" fontId="59" fillId="0" borderId="72" xfId="3" applyFont="1" applyBorder="1" applyAlignment="1">
      <alignment horizontal="center" vertical="center" wrapText="1"/>
    </xf>
    <xf numFmtId="0" fontId="79" fillId="34" borderId="22" xfId="3" applyFont="1" applyFill="1" applyBorder="1" applyAlignment="1">
      <alignment horizontal="center" vertical="center" wrapText="1"/>
    </xf>
    <xf numFmtId="0" fontId="79" fillId="34" borderId="23" xfId="3" applyFont="1" applyFill="1" applyBorder="1" applyAlignment="1">
      <alignment horizontal="center" vertical="center" wrapText="1"/>
    </xf>
    <xf numFmtId="0" fontId="79" fillId="34" borderId="24" xfId="3" applyFont="1" applyFill="1" applyBorder="1" applyAlignment="1">
      <alignment horizontal="center" vertical="center" wrapText="1"/>
    </xf>
    <xf numFmtId="0" fontId="62" fillId="0" borderId="68" xfId="3" applyFont="1" applyBorder="1" applyAlignment="1">
      <alignment horizontal="center" vertical="center"/>
    </xf>
    <xf numFmtId="0" fontId="62" fillId="0" borderId="69" xfId="3" applyFont="1" applyBorder="1" applyAlignment="1">
      <alignment horizontal="center" vertical="center"/>
    </xf>
    <xf numFmtId="0" fontId="62" fillId="0" borderId="70" xfId="3" applyFont="1" applyBorder="1" applyAlignment="1">
      <alignment horizontal="center" vertical="center"/>
    </xf>
    <xf numFmtId="0" fontId="62" fillId="0" borderId="68" xfId="3" applyFont="1" applyBorder="1" applyAlignment="1">
      <alignment horizontal="center" vertical="center" wrapText="1"/>
    </xf>
    <xf numFmtId="0" fontId="61" fillId="0" borderId="68" xfId="3" applyFont="1" applyBorder="1" applyAlignment="1">
      <alignment horizontal="center" vertical="center" wrapText="1"/>
    </xf>
    <xf numFmtId="0" fontId="61" fillId="0" borderId="70" xfId="3" applyFont="1" applyBorder="1" applyAlignment="1">
      <alignment horizontal="center" vertical="center"/>
    </xf>
    <xf numFmtId="0" fontId="76" fillId="0" borderId="130" xfId="0" applyFont="1" applyBorder="1" applyAlignment="1">
      <alignment horizontal="center" vertical="center"/>
    </xf>
    <xf numFmtId="0" fontId="76" fillId="0" borderId="12" xfId="0" applyFont="1" applyBorder="1" applyAlignment="1">
      <alignment horizontal="center" vertical="center"/>
    </xf>
    <xf numFmtId="0" fontId="76" fillId="0" borderId="14" xfId="0" applyFont="1" applyBorder="1" applyAlignment="1">
      <alignment horizontal="center" vertical="center"/>
    </xf>
    <xf numFmtId="0" fontId="76" fillId="0" borderId="185" xfId="0" applyFont="1" applyBorder="1" applyAlignment="1">
      <alignment horizontal="center" vertical="center"/>
    </xf>
    <xf numFmtId="0" fontId="76" fillId="0" borderId="186" xfId="0" applyFont="1" applyBorder="1" applyAlignment="1">
      <alignment horizontal="center" vertical="center"/>
    </xf>
    <xf numFmtId="0" fontId="76" fillId="0" borderId="179" xfId="0" applyFont="1" applyBorder="1" applyAlignment="1">
      <alignment horizontal="center" vertical="center"/>
    </xf>
    <xf numFmtId="0" fontId="78" fillId="37" borderId="136" xfId="0" applyFont="1" applyFill="1" applyBorder="1" applyAlignment="1">
      <alignment horizontal="center" vertical="center" wrapText="1"/>
    </xf>
    <xf numFmtId="0" fontId="78" fillId="37" borderId="137" xfId="0" applyFont="1" applyFill="1" applyBorder="1" applyAlignment="1">
      <alignment horizontal="center" vertical="center" wrapText="1"/>
    </xf>
    <xf numFmtId="0" fontId="78" fillId="37" borderId="114" xfId="0" applyFont="1" applyFill="1" applyBorder="1" applyAlignment="1">
      <alignment horizontal="center" vertical="center" wrapText="1"/>
    </xf>
    <xf numFmtId="0" fontId="78" fillId="37" borderId="135" xfId="0" applyFont="1" applyFill="1" applyBorder="1" applyAlignment="1">
      <alignment horizontal="center" vertical="center" wrapText="1"/>
    </xf>
    <xf numFmtId="0" fontId="77" fillId="37" borderId="153" xfId="0" applyFont="1" applyFill="1" applyBorder="1" applyAlignment="1">
      <alignment horizontal="center"/>
    </xf>
    <xf numFmtId="0" fontId="77" fillId="37" borderId="166" xfId="0" applyFont="1" applyFill="1" applyBorder="1" applyAlignment="1">
      <alignment horizontal="center"/>
    </xf>
    <xf numFmtId="0" fontId="77" fillId="37" borderId="167" xfId="0" applyFont="1" applyFill="1" applyBorder="1" applyAlignment="1">
      <alignment horizontal="center"/>
    </xf>
    <xf numFmtId="0" fontId="77" fillId="37" borderId="22" xfId="0" applyFont="1" applyFill="1" applyBorder="1" applyAlignment="1">
      <alignment horizontal="center"/>
    </xf>
    <xf numFmtId="0" fontId="77" fillId="37" borderId="23" xfId="0" applyFont="1" applyFill="1" applyBorder="1" applyAlignment="1">
      <alignment horizontal="center"/>
    </xf>
    <xf numFmtId="0" fontId="77" fillId="37" borderId="159" xfId="0" applyFont="1" applyFill="1" applyBorder="1" applyAlignment="1">
      <alignment horizontal="center"/>
    </xf>
    <xf numFmtId="0" fontId="77" fillId="37" borderId="187" xfId="0" applyFont="1" applyFill="1" applyBorder="1" applyAlignment="1">
      <alignment horizontal="center"/>
    </xf>
    <xf numFmtId="0" fontId="77" fillId="37" borderId="24" xfId="0" applyFont="1" applyFill="1" applyBorder="1" applyAlignment="1">
      <alignment horizontal="center"/>
    </xf>
    <xf numFmtId="0" fontId="78" fillId="47" borderId="136" xfId="0" applyFont="1" applyFill="1" applyBorder="1" applyAlignment="1">
      <alignment horizontal="center" vertical="center" wrapText="1"/>
    </xf>
    <xf numFmtId="0" fontId="78" fillId="47" borderId="137" xfId="0" applyFont="1" applyFill="1" applyBorder="1" applyAlignment="1">
      <alignment horizontal="center" vertical="center" wrapText="1"/>
    </xf>
    <xf numFmtId="0" fontId="78" fillId="47" borderId="114" xfId="0" applyFont="1" applyFill="1" applyBorder="1" applyAlignment="1">
      <alignment horizontal="center" vertical="center" wrapText="1"/>
    </xf>
    <xf numFmtId="0" fontId="78" fillId="47" borderId="135" xfId="0" applyFont="1" applyFill="1" applyBorder="1" applyAlignment="1">
      <alignment horizontal="center" vertical="center" wrapText="1"/>
    </xf>
    <xf numFmtId="0" fontId="77" fillId="47" borderId="22" xfId="0" applyFont="1" applyFill="1" applyBorder="1" applyAlignment="1">
      <alignment horizontal="center"/>
    </xf>
    <xf numFmtId="0" fontId="77" fillId="47" borderId="23" xfId="0" applyFont="1" applyFill="1" applyBorder="1" applyAlignment="1">
      <alignment horizontal="center"/>
    </xf>
    <xf numFmtId="0" fontId="77" fillId="47" borderId="159" xfId="0" applyFont="1" applyFill="1" applyBorder="1" applyAlignment="1">
      <alignment horizontal="center"/>
    </xf>
    <xf numFmtId="0" fontId="77" fillId="47" borderId="24" xfId="0" applyFont="1" applyFill="1" applyBorder="1" applyAlignment="1">
      <alignment horizontal="center"/>
    </xf>
    <xf numFmtId="0" fontId="62" fillId="33" borderId="19" xfId="0" applyFont="1" applyFill="1" applyBorder="1" applyAlignment="1">
      <alignment horizontal="center" vertical="center"/>
    </xf>
    <xf numFmtId="0" fontId="62" fillId="33" borderId="20" xfId="0" applyFont="1" applyFill="1" applyBorder="1" applyAlignment="1">
      <alignment horizontal="center" vertical="center"/>
    </xf>
    <xf numFmtId="0" fontId="62" fillId="33" borderId="21" xfId="0" applyFont="1" applyFill="1" applyBorder="1" applyAlignment="1">
      <alignment horizontal="center" vertical="center"/>
    </xf>
    <xf numFmtId="0" fontId="78" fillId="46" borderId="136" xfId="0" applyFont="1" applyFill="1" applyBorder="1" applyAlignment="1">
      <alignment horizontal="center" vertical="center" wrapText="1"/>
    </xf>
    <xf numFmtId="0" fontId="78" fillId="46" borderId="184" xfId="0" applyFont="1" applyFill="1" applyBorder="1" applyAlignment="1">
      <alignment horizontal="center" vertical="center" wrapText="1"/>
    </xf>
    <xf numFmtId="0" fontId="78" fillId="46" borderId="114" xfId="0" applyFont="1" applyFill="1" applyBorder="1" applyAlignment="1">
      <alignment horizontal="center" vertical="center" wrapText="1"/>
    </xf>
    <xf numFmtId="0" fontId="78" fillId="46" borderId="90" xfId="0" applyFont="1" applyFill="1" applyBorder="1" applyAlignment="1">
      <alignment horizontal="center" vertical="center" wrapText="1"/>
    </xf>
    <xf numFmtId="0" fontId="90" fillId="0" borderId="0" xfId="0" applyFont="1"/>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3" name="Picture 2">
          <a:extLst>
            <a:ext uri="{FF2B5EF4-FFF2-40B4-BE49-F238E27FC236}">
              <a16:creationId xmlns:a16="http://schemas.microsoft.com/office/drawing/2014/main" id="{ED7405F6-5B31-DBF0-DE71-AF16F74C1C97}"/>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7" name="Picture 6">
          <a:extLst>
            <a:ext uri="{FF2B5EF4-FFF2-40B4-BE49-F238E27FC236}">
              <a16:creationId xmlns:a16="http://schemas.microsoft.com/office/drawing/2014/main" id="{A07D5212-181E-6137-DEB5-01458C066838}"/>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8" name="Picture 7">
          <a:extLst>
            <a:ext uri="{FF2B5EF4-FFF2-40B4-BE49-F238E27FC236}">
              <a16:creationId xmlns:a16="http://schemas.microsoft.com/office/drawing/2014/main" id="{FFB60F9E-1735-5725-D4D6-D1001B8A2974}"/>
            </a:ext>
          </a:extLst>
        </xdr:cNvPr>
        <xdr:cNvPicPr>
          <a:picLocks noChangeAspect="1"/>
        </xdr:cNvPicPr>
      </xdr:nvPicPr>
      <xdr:blipFill>
        <a:blip xmlns:r="http://schemas.openxmlformats.org/officeDocument/2006/relationships" r:embed="rId3"/>
        <a:stretch>
          <a:fillRect/>
        </a:stretch>
      </xdr:blipFill>
      <xdr:spPr>
        <a:xfrm>
          <a:off x="0" y="17554575"/>
          <a:ext cx="15424217" cy="5627096"/>
        </a:xfrm>
        <a:prstGeom prst="rect">
          <a:avLst/>
        </a:prstGeom>
      </xdr:spPr>
    </xdr:pic>
    <xdr:clientData/>
  </xdr:twoCellAnchor>
  <xdr:twoCellAnchor editAs="oneCell">
    <xdr:from>
      <xdr:col>0</xdr:col>
      <xdr:colOff>0</xdr:colOff>
      <xdr:row>66</xdr:row>
      <xdr:rowOff>0</xdr:rowOff>
    </xdr:from>
    <xdr:to>
      <xdr:col>23</xdr:col>
      <xdr:colOff>308042</xdr:colOff>
      <xdr:row>97</xdr:row>
      <xdr:rowOff>16871</xdr:rowOff>
    </xdr:to>
    <xdr:pic>
      <xdr:nvPicPr>
        <xdr:cNvPr id="9" name="Picture 8">
          <a:extLst>
            <a:ext uri="{FF2B5EF4-FFF2-40B4-BE49-F238E27FC236}">
              <a16:creationId xmlns:a16="http://schemas.microsoft.com/office/drawing/2014/main" id="{60EC9AA8-7A4A-CD1D-B5A4-07BCF3707404}"/>
            </a:ext>
          </a:extLst>
        </xdr:cNvPr>
        <xdr:cNvPicPr>
          <a:picLocks noChangeAspect="1"/>
        </xdr:cNvPicPr>
      </xdr:nvPicPr>
      <xdr:blipFill>
        <a:blip xmlns:r="http://schemas.openxmlformats.org/officeDocument/2006/relationships" r:embed="rId4"/>
        <a:stretch>
          <a:fillRect/>
        </a:stretch>
      </xdr:blipFill>
      <xdr:spPr>
        <a:xfrm>
          <a:off x="0" y="11944350"/>
          <a:ext cx="15424217"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204"/>
  <sheetViews>
    <sheetView showGridLines="0" tabSelected="1" topLeftCell="A162" workbookViewId="0">
      <selection activeCell="E165" sqref="E165"/>
    </sheetView>
  </sheetViews>
  <sheetFormatPr defaultColWidth="8" defaultRowHeight="14.5"/>
  <cols>
    <col min="1" max="1" width="1.08203125" style="1" customWidth="1"/>
    <col min="2" max="3" width="8" style="1"/>
    <col min="4" max="4" width="14.58203125" style="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79" t="s">
        <v>0</v>
      </c>
      <c r="C4" s="382"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80"/>
      <c r="C5" s="383"/>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80"/>
      <c r="C6" s="384"/>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80"/>
      <c r="C7" s="101"/>
      <c r="D7" s="101"/>
      <c r="E7" s="101"/>
      <c r="F7" s="101"/>
      <c r="G7" s="101"/>
      <c r="H7" s="101"/>
      <c r="I7" s="101"/>
      <c r="J7" s="101"/>
      <c r="K7" s="101"/>
      <c r="L7" s="101"/>
      <c r="M7" s="101"/>
      <c r="N7" s="101"/>
      <c r="O7" s="101"/>
      <c r="P7" s="101"/>
      <c r="Q7" s="101"/>
      <c r="R7" s="101"/>
      <c r="S7" s="101"/>
      <c r="T7" s="101"/>
      <c r="U7" s="125"/>
    </row>
    <row r="8" spans="2:21" ht="20.5" customHeight="1">
      <c r="B8" s="380"/>
      <c r="C8" s="382"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80"/>
      <c r="C9" s="383"/>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80"/>
      <c r="C10" s="384"/>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80"/>
      <c r="C11" s="101"/>
      <c r="D11" s="101"/>
      <c r="E11" s="101"/>
      <c r="F11" s="101"/>
      <c r="G11" s="101"/>
      <c r="H11" s="101"/>
      <c r="I11" s="101"/>
      <c r="J11" s="101"/>
      <c r="K11" s="101"/>
      <c r="L11" s="101"/>
      <c r="M11" s="101"/>
      <c r="N11" s="101"/>
      <c r="O11" s="101"/>
      <c r="P11" s="101"/>
      <c r="Q11" s="101"/>
      <c r="R11" s="101"/>
      <c r="S11" s="101"/>
      <c r="T11" s="101"/>
      <c r="U11" s="125"/>
    </row>
    <row r="12" spans="2:21" ht="20.5" customHeight="1">
      <c r="B12" s="380"/>
      <c r="C12" s="382"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80"/>
      <c r="C13" s="383"/>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81"/>
      <c r="C14" s="384"/>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79" t="s">
        <v>0</v>
      </c>
      <c r="C19" s="382"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80"/>
      <c r="C20" s="383"/>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80"/>
      <c r="C21" s="384"/>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80"/>
      <c r="C22" s="101"/>
      <c r="D22" s="101"/>
      <c r="E22" s="101"/>
      <c r="F22" s="101"/>
      <c r="G22" s="101"/>
      <c r="H22" s="101"/>
      <c r="I22" s="101"/>
      <c r="J22" s="101"/>
      <c r="K22" s="101"/>
      <c r="L22" s="101"/>
      <c r="M22" s="101"/>
      <c r="N22" s="101"/>
      <c r="O22" s="101"/>
      <c r="P22" s="101"/>
      <c r="Q22" s="101"/>
      <c r="R22" s="101"/>
      <c r="S22" s="101"/>
      <c r="T22" s="101"/>
      <c r="U22" s="125"/>
    </row>
    <row r="23" spans="2:21" ht="20.5" customHeight="1">
      <c r="B23" s="380"/>
      <c r="C23" s="382"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80"/>
      <c r="C24" s="383"/>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80"/>
      <c r="C25" s="384"/>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80"/>
      <c r="C26" s="101"/>
      <c r="D26" s="101"/>
      <c r="E26" s="101"/>
      <c r="F26" s="101"/>
      <c r="G26" s="101"/>
      <c r="H26" s="101"/>
      <c r="I26" s="101"/>
      <c r="J26" s="101"/>
      <c r="K26" s="101"/>
      <c r="L26" s="101"/>
      <c r="M26" s="101"/>
      <c r="N26" s="101"/>
      <c r="O26" s="101"/>
      <c r="P26" s="101"/>
      <c r="Q26" s="101"/>
      <c r="R26" s="101"/>
      <c r="S26" s="101"/>
      <c r="T26" s="101"/>
      <c r="U26" s="125"/>
    </row>
    <row r="27" spans="2:21" ht="20.5" customHeight="1">
      <c r="B27" s="380"/>
      <c r="C27" s="382"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80"/>
      <c r="C28" s="383"/>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81"/>
      <c r="C29" s="384"/>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85" t="s">
        <v>9</v>
      </c>
      <c r="C31" s="382"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86"/>
      <c r="C32" s="383"/>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87"/>
      <c r="C33" s="384"/>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79" t="s">
        <v>0</v>
      </c>
      <c r="C38" s="382"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80"/>
      <c r="C39" s="383"/>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80"/>
      <c r="C40" s="384"/>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80"/>
      <c r="C41" s="101"/>
      <c r="D41" s="101"/>
      <c r="E41" s="101"/>
      <c r="F41" s="101"/>
      <c r="G41" s="101"/>
      <c r="H41" s="101"/>
      <c r="I41" s="101"/>
      <c r="J41" s="101"/>
      <c r="K41" s="101"/>
      <c r="L41" s="101"/>
      <c r="M41" s="101"/>
      <c r="N41" s="101"/>
      <c r="O41" s="101"/>
      <c r="P41" s="101"/>
      <c r="Q41" s="101"/>
      <c r="R41" s="101"/>
      <c r="S41" s="101"/>
      <c r="T41" s="101"/>
      <c r="U41" s="125"/>
    </row>
    <row r="42" spans="2:21" ht="20.5" customHeight="1">
      <c r="B42" s="380"/>
      <c r="C42" s="382"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80"/>
      <c r="C43" s="383"/>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80"/>
      <c r="C44" s="384"/>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80"/>
      <c r="C45" s="101"/>
      <c r="D45" s="101"/>
      <c r="E45" s="101"/>
      <c r="F45" s="101"/>
      <c r="G45" s="101"/>
      <c r="H45" s="101"/>
      <c r="I45" s="101"/>
      <c r="J45" s="101"/>
      <c r="K45" s="101"/>
      <c r="L45" s="101"/>
      <c r="M45" s="101"/>
      <c r="N45" s="101"/>
      <c r="O45" s="101"/>
      <c r="P45" s="101"/>
      <c r="Q45" s="101"/>
      <c r="R45" s="101"/>
      <c r="S45" s="101"/>
      <c r="T45" s="101"/>
      <c r="U45" s="125"/>
    </row>
    <row r="46" spans="2:21" ht="20.5" customHeight="1">
      <c r="B46" s="380"/>
      <c r="C46" s="382"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80"/>
      <c r="C47" s="383"/>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81"/>
      <c r="C48" s="384"/>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85" t="s">
        <v>9</v>
      </c>
      <c r="C50" s="382"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86"/>
      <c r="C51" s="383"/>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87"/>
      <c r="C52" s="384"/>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79" t="s">
        <v>0</v>
      </c>
      <c r="C57" s="382"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80"/>
      <c r="C58" s="383"/>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80"/>
      <c r="C59" s="384"/>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80"/>
      <c r="C60" s="101"/>
      <c r="D60" s="101"/>
      <c r="E60" s="101"/>
      <c r="F60" s="101"/>
      <c r="G60" s="101"/>
      <c r="H60" s="101"/>
      <c r="I60" s="101"/>
      <c r="J60" s="101"/>
      <c r="K60" s="101"/>
      <c r="L60" s="101"/>
      <c r="M60" s="101"/>
      <c r="N60" s="101"/>
      <c r="O60" s="101"/>
      <c r="P60" s="101"/>
      <c r="Q60" s="101"/>
      <c r="R60" s="101"/>
      <c r="S60" s="101"/>
      <c r="T60" s="101"/>
      <c r="U60" s="125"/>
    </row>
    <row r="61" spans="2:21" ht="20.5" customHeight="1">
      <c r="B61" s="380"/>
      <c r="C61" s="382"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80"/>
      <c r="C62" s="383"/>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80"/>
      <c r="C63" s="384"/>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80"/>
      <c r="C64" s="101"/>
      <c r="D64" s="101"/>
      <c r="E64" s="101"/>
      <c r="F64" s="101"/>
      <c r="G64" s="101"/>
      <c r="H64" s="101"/>
      <c r="I64" s="101"/>
      <c r="J64" s="101"/>
      <c r="K64" s="101"/>
      <c r="L64" s="101"/>
      <c r="M64" s="101"/>
      <c r="N64" s="101"/>
      <c r="O64" s="101"/>
      <c r="P64" s="101"/>
      <c r="Q64" s="101"/>
      <c r="R64" s="101"/>
      <c r="S64" s="101"/>
      <c r="T64" s="101"/>
      <c r="U64" s="125"/>
    </row>
    <row r="65" spans="2:21" ht="20.5" customHeight="1">
      <c r="B65" s="380"/>
      <c r="C65" s="382"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80"/>
      <c r="C66" s="383"/>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81"/>
      <c r="C67" s="384"/>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85" t="s">
        <v>9</v>
      </c>
      <c r="C69" s="382"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86"/>
      <c r="C70" s="383"/>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87"/>
      <c r="C71" s="384"/>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79" t="s">
        <v>0</v>
      </c>
      <c r="C76" s="382"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80"/>
      <c r="C77" s="383"/>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80"/>
      <c r="C78" s="384"/>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80"/>
      <c r="C79" s="101"/>
      <c r="D79" s="101"/>
      <c r="E79" s="101"/>
      <c r="F79" s="101"/>
      <c r="G79" s="101"/>
      <c r="H79" s="101"/>
      <c r="I79" s="101"/>
      <c r="J79" s="101"/>
      <c r="K79" s="101"/>
      <c r="L79" s="101"/>
      <c r="M79" s="101"/>
      <c r="N79" s="101"/>
      <c r="O79" s="101"/>
      <c r="P79" s="101"/>
      <c r="Q79" s="101"/>
      <c r="R79" s="101"/>
      <c r="S79" s="101"/>
      <c r="T79" s="101"/>
      <c r="U79" s="125"/>
    </row>
    <row r="80" spans="2:21" ht="20.5" customHeight="1">
      <c r="B80" s="380"/>
      <c r="C80" s="382"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80"/>
      <c r="C81" s="383"/>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80"/>
      <c r="C82" s="384"/>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80"/>
      <c r="C83" s="101"/>
      <c r="D83" s="101"/>
      <c r="E83" s="101"/>
      <c r="F83" s="101"/>
      <c r="G83" s="101"/>
      <c r="H83" s="101"/>
      <c r="I83" s="101"/>
      <c r="J83" s="101"/>
      <c r="K83" s="101"/>
      <c r="L83" s="101"/>
      <c r="M83" s="101"/>
      <c r="N83" s="101"/>
      <c r="O83" s="101"/>
      <c r="P83" s="101"/>
      <c r="Q83" s="101"/>
      <c r="R83" s="101"/>
      <c r="S83" s="101"/>
      <c r="T83" s="101"/>
      <c r="U83" s="125"/>
    </row>
    <row r="84" spans="2:21" ht="20.5" customHeight="1">
      <c r="B84" s="380"/>
      <c r="C84" s="382"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80"/>
      <c r="C85" s="383"/>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81"/>
      <c r="C86" s="384"/>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85" t="s">
        <v>9</v>
      </c>
      <c r="C88" s="382"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86"/>
      <c r="C89" s="383"/>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87"/>
      <c r="C90" s="384"/>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5" customHeight="1">
      <c r="B92" s="367" t="s">
        <v>450</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8"/>
      <c r="C93" s="101"/>
      <c r="D93" s="101"/>
      <c r="E93" s="101"/>
      <c r="F93" s="101"/>
      <c r="G93" s="101"/>
      <c r="H93" s="101"/>
      <c r="I93" s="101"/>
      <c r="J93" s="101"/>
      <c r="K93" s="101"/>
      <c r="L93" s="101"/>
      <c r="M93" s="101"/>
      <c r="N93" s="101"/>
      <c r="O93" s="101"/>
      <c r="P93" s="101"/>
      <c r="Q93" s="101"/>
      <c r="R93" s="101"/>
      <c r="S93" s="101"/>
      <c r="T93" s="101"/>
      <c r="U93" s="125"/>
    </row>
    <row r="94" spans="2:21" ht="20.5" customHeight="1">
      <c r="B94" s="368"/>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8"/>
      <c r="C95" s="101"/>
      <c r="D95" s="101"/>
      <c r="E95" s="101"/>
      <c r="F95" s="101"/>
      <c r="G95" s="101"/>
      <c r="H95" s="101"/>
      <c r="I95" s="101"/>
      <c r="J95" s="101"/>
      <c r="K95" s="101"/>
      <c r="L95" s="101"/>
      <c r="M95" s="101"/>
      <c r="N95" s="101"/>
      <c r="O95" s="101"/>
      <c r="P95" s="101"/>
      <c r="Q95" s="101"/>
      <c r="R95" s="101"/>
      <c r="S95" s="101"/>
      <c r="T95" s="101"/>
      <c r="U95" s="125"/>
    </row>
    <row r="96" spans="2:21" ht="20.5" customHeight="1" thickBot="1">
      <c r="B96" s="369"/>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5" customHeight="1">
      <c r="B101" s="379" t="s">
        <v>0</v>
      </c>
      <c r="C101" s="382"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5" customHeight="1">
      <c r="B102" s="380"/>
      <c r="C102" s="383"/>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5" customHeight="1" thickBot="1">
      <c r="B103" s="380"/>
      <c r="C103" s="384"/>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80"/>
      <c r="C104" s="101"/>
      <c r="D104" s="101"/>
      <c r="E104" s="101"/>
      <c r="F104" s="101"/>
      <c r="G104" s="101"/>
      <c r="H104" s="101"/>
      <c r="I104" s="101"/>
      <c r="J104" s="101"/>
      <c r="K104" s="101"/>
      <c r="L104" s="101"/>
      <c r="M104" s="101"/>
      <c r="N104" s="101"/>
      <c r="O104" s="101"/>
      <c r="P104" s="101"/>
      <c r="Q104" s="101"/>
      <c r="R104" s="101"/>
      <c r="S104" s="101"/>
      <c r="T104" s="101"/>
      <c r="U104" s="125"/>
    </row>
    <row r="105" spans="2:21" ht="20.5" customHeight="1">
      <c r="B105" s="380"/>
      <c r="C105" s="382"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5" customHeight="1">
      <c r="B106" s="380"/>
      <c r="C106" s="383"/>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5" customHeight="1" thickBot="1">
      <c r="B107" s="380"/>
      <c r="C107" s="384"/>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80"/>
      <c r="C108" s="101"/>
      <c r="D108" s="101"/>
      <c r="E108" s="101"/>
      <c r="F108" s="101"/>
      <c r="G108" s="101"/>
      <c r="H108" s="101"/>
      <c r="I108" s="101"/>
      <c r="J108" s="101"/>
      <c r="K108" s="101"/>
      <c r="L108" s="101"/>
      <c r="M108" s="101"/>
      <c r="N108" s="101"/>
      <c r="O108" s="101"/>
      <c r="P108" s="101"/>
      <c r="Q108" s="101"/>
      <c r="R108" s="101"/>
      <c r="S108" s="101"/>
      <c r="T108" s="101"/>
      <c r="U108" s="125"/>
    </row>
    <row r="109" spans="2:21" ht="20.5" customHeight="1">
      <c r="B109" s="380"/>
      <c r="C109" s="382"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5" customHeight="1">
      <c r="B110" s="380"/>
      <c r="C110" s="383"/>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5" customHeight="1" thickBot="1">
      <c r="B111" s="381"/>
      <c r="C111" s="384"/>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5" customHeight="1">
      <c r="B113" s="376" t="s">
        <v>9</v>
      </c>
      <c r="C113" s="382"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5" customHeight="1">
      <c r="B114" s="377"/>
      <c r="C114" s="383"/>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5" customHeight="1" thickBot="1">
      <c r="B115" s="377"/>
      <c r="C115" s="384"/>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7"/>
      <c r="C116" s="101"/>
      <c r="D116" s="101"/>
      <c r="E116" s="101"/>
      <c r="F116" s="101"/>
      <c r="G116" s="101"/>
      <c r="H116" s="101"/>
      <c r="I116" s="101"/>
      <c r="J116" s="101"/>
      <c r="K116" s="101"/>
      <c r="L116" s="101"/>
      <c r="M116" s="101"/>
      <c r="N116" s="101"/>
      <c r="O116" s="101"/>
      <c r="P116" s="101"/>
      <c r="Q116" s="101"/>
      <c r="R116" s="101"/>
      <c r="S116" s="101"/>
      <c r="T116" s="101"/>
      <c r="U116" s="101"/>
    </row>
    <row r="117" spans="2:21" ht="20.5" customHeight="1">
      <c r="B117" s="377"/>
      <c r="C117" s="382" t="s">
        <v>1</v>
      </c>
      <c r="D117" s="109" t="s">
        <v>51</v>
      </c>
      <c r="E117" s="110" t="s">
        <v>386</v>
      </c>
      <c r="F117" s="111" t="s">
        <v>386</v>
      </c>
      <c r="G117" s="112" t="s">
        <v>386</v>
      </c>
      <c r="H117" s="113" t="s">
        <v>386</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5" customHeight="1">
      <c r="B118" s="377"/>
      <c r="C118" s="383"/>
      <c r="D118" s="115" t="s">
        <v>30</v>
      </c>
      <c r="E118" s="116" t="s">
        <v>386</v>
      </c>
      <c r="F118" s="117" t="s">
        <v>386</v>
      </c>
      <c r="G118" s="118" t="s">
        <v>386</v>
      </c>
      <c r="H118" s="119" t="s">
        <v>386</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5" customHeight="1" thickBot="1">
      <c r="B119" s="377"/>
      <c r="C119" s="384"/>
      <c r="D119" s="120" t="s">
        <v>31</v>
      </c>
      <c r="E119" s="121" t="s">
        <v>386</v>
      </c>
      <c r="F119" s="122" t="s">
        <v>386</v>
      </c>
      <c r="G119" s="123" t="s">
        <v>386</v>
      </c>
      <c r="H119" s="124" t="s">
        <v>386</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7"/>
      <c r="C120" s="101"/>
      <c r="D120" s="101"/>
      <c r="E120" s="101"/>
      <c r="F120" s="101"/>
      <c r="G120" s="101"/>
      <c r="H120" s="101"/>
      <c r="I120" s="101"/>
      <c r="J120" s="101"/>
      <c r="K120" s="101"/>
      <c r="L120" s="101"/>
      <c r="M120" s="101"/>
      <c r="N120" s="101"/>
      <c r="O120" s="101"/>
      <c r="P120" s="101"/>
      <c r="Q120" s="101"/>
      <c r="R120" s="101"/>
      <c r="S120" s="101"/>
      <c r="T120" s="101"/>
      <c r="U120" s="101"/>
    </row>
    <row r="121" spans="2:21" ht="20.5" customHeight="1">
      <c r="B121" s="377"/>
      <c r="C121" s="382"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5" customHeight="1">
      <c r="B122" s="377"/>
      <c r="C122" s="383"/>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5" customHeight="1" thickBot="1">
      <c r="B123" s="378"/>
      <c r="C123" s="384"/>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5" customHeight="1">
      <c r="B125" s="367" t="s">
        <v>450</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8"/>
      <c r="C126" s="101"/>
      <c r="D126" s="101"/>
      <c r="E126" s="101"/>
      <c r="F126" s="101"/>
      <c r="G126" s="101"/>
      <c r="H126" s="101"/>
      <c r="I126" s="101"/>
      <c r="J126" s="101"/>
      <c r="K126" s="101"/>
      <c r="L126" s="101"/>
      <c r="M126" s="101"/>
      <c r="N126" s="101"/>
      <c r="O126" s="101"/>
      <c r="P126" s="101"/>
      <c r="Q126" s="101"/>
      <c r="R126" s="101"/>
      <c r="S126" s="101"/>
      <c r="T126" s="101"/>
      <c r="U126" s="125"/>
    </row>
    <row r="127" spans="2:21" ht="20.5" customHeight="1">
      <c r="B127" s="368"/>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8"/>
      <c r="C128" s="101"/>
      <c r="D128" s="101"/>
      <c r="E128" s="101"/>
      <c r="F128" s="101"/>
      <c r="G128" s="101"/>
      <c r="H128" s="101"/>
      <c r="I128" s="101"/>
      <c r="J128" s="101"/>
      <c r="K128" s="101"/>
      <c r="L128" s="101"/>
      <c r="M128" s="101"/>
      <c r="N128" s="101"/>
      <c r="O128" s="101"/>
      <c r="P128" s="101"/>
      <c r="Q128" s="101"/>
      <c r="R128" s="101"/>
      <c r="S128" s="101"/>
      <c r="T128" s="101"/>
      <c r="U128" s="125"/>
    </row>
    <row r="129" spans="2:21" ht="20.5" customHeight="1" thickBot="1">
      <c r="B129" s="369"/>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5" customHeight="1">
      <c r="B134" s="370" t="s">
        <v>0</v>
      </c>
      <c r="C134" s="373"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v>0.16622416835175741</v>
      </c>
      <c r="T134" s="113">
        <v>0.13965063511084536</v>
      </c>
      <c r="U134" s="114">
        <v>0.14010523915389991</v>
      </c>
    </row>
    <row r="135" spans="2:21" ht="20.5" customHeight="1">
      <c r="B135" s="371"/>
      <c r="C135" s="374"/>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v>0.1130407483841086</v>
      </c>
      <c r="T135" s="119">
        <v>9.5582898905986036E-2</v>
      </c>
      <c r="U135" s="119">
        <v>9.3484524226386007E-2</v>
      </c>
    </row>
    <row r="136" spans="2:21" ht="20.5" customHeight="1" thickBot="1">
      <c r="B136" s="371"/>
      <c r="C136" s="375"/>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v>5.3183944801014203E-2</v>
      </c>
      <c r="T136" s="124">
        <v>4.4068211805220955E-2</v>
      </c>
      <c r="U136" s="124">
        <v>4.6621151476922286E-2</v>
      </c>
    </row>
    <row r="137" spans="2:21" ht="6.75" customHeight="1" thickBot="1">
      <c r="B137" s="371"/>
      <c r="C137" s="101"/>
      <c r="D137" s="101"/>
      <c r="E137" s="101"/>
      <c r="F137" s="101"/>
      <c r="G137" s="101"/>
      <c r="H137" s="101"/>
      <c r="I137" s="101"/>
      <c r="J137" s="101"/>
      <c r="K137" s="101"/>
      <c r="L137" s="101"/>
      <c r="M137" s="101"/>
      <c r="N137" s="101"/>
      <c r="O137" s="101"/>
      <c r="P137" s="101"/>
      <c r="Q137" s="101"/>
      <c r="R137" s="101"/>
      <c r="S137" s="101"/>
      <c r="T137" s="101"/>
      <c r="U137" s="125"/>
    </row>
    <row r="138" spans="2:21" ht="20.5" customHeight="1">
      <c r="B138" s="371"/>
      <c r="C138" s="373"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v>0.10903885334836426</v>
      </c>
      <c r="T138" s="113">
        <v>0.10385767516787128</v>
      </c>
      <c r="U138" s="114">
        <v>0.10147708699750577</v>
      </c>
    </row>
    <row r="139" spans="2:21" ht="20.5" customHeight="1">
      <c r="B139" s="371"/>
      <c r="C139" s="374"/>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v>4.684345657284561E-2</v>
      </c>
      <c r="T139" s="119">
        <v>5.5999669999055542E-2</v>
      </c>
      <c r="U139" s="119">
        <v>5.1193967305278774E-2</v>
      </c>
    </row>
    <row r="140" spans="2:21" ht="20.5" customHeight="1" thickBot="1">
      <c r="B140" s="371"/>
      <c r="C140" s="375"/>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v>6.2195655230922443E-2</v>
      </c>
      <c r="T140" s="124">
        <v>4.785827650487795E-2</v>
      </c>
      <c r="U140" s="124">
        <v>5.0283344326152918E-2</v>
      </c>
    </row>
    <row r="141" spans="2:21" ht="6.75" customHeight="1" thickBot="1">
      <c r="B141" s="371"/>
      <c r="C141" s="101"/>
      <c r="D141" s="101"/>
      <c r="E141" s="101"/>
      <c r="F141" s="101"/>
      <c r="G141" s="101"/>
      <c r="H141" s="101"/>
      <c r="I141" s="101"/>
      <c r="J141" s="101"/>
      <c r="K141" s="101"/>
      <c r="L141" s="101"/>
      <c r="M141" s="101"/>
      <c r="N141" s="101"/>
      <c r="O141" s="101"/>
      <c r="P141" s="101"/>
      <c r="Q141" s="101"/>
      <c r="R141" s="101"/>
      <c r="S141" s="101"/>
      <c r="T141" s="101"/>
      <c r="U141" s="125"/>
    </row>
    <row r="142" spans="2:21" ht="20.5" customHeight="1">
      <c r="B142" s="371"/>
      <c r="C142" s="373"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v>0.38401996842584796</v>
      </c>
      <c r="T142" s="113">
        <v>0.28389300794987382</v>
      </c>
      <c r="U142" s="114">
        <v>0.29600565608165746</v>
      </c>
    </row>
    <row r="143" spans="2:21" ht="20.5" customHeight="1">
      <c r="B143" s="371"/>
      <c r="C143" s="374"/>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v>0.36515953328397638</v>
      </c>
      <c r="T143" s="119">
        <v>0.25509971090651473</v>
      </c>
      <c r="U143" s="119">
        <v>0.26416614082078183</v>
      </c>
    </row>
    <row r="144" spans="2:21" ht="20.5" customHeight="1" thickBot="1">
      <c r="B144" s="372"/>
      <c r="C144" s="375"/>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v>1.8861974501450943E-2</v>
      </c>
      <c r="T144" s="124">
        <v>2.8794595810264265E-2</v>
      </c>
      <c r="U144" s="124">
        <v>3.1840807085780229E-2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5" customHeight="1">
      <c r="B146" s="376" t="s">
        <v>9</v>
      </c>
      <c r="C146" s="373"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v>0.10344846664980263</v>
      </c>
      <c r="T146" s="113">
        <v>5.5197620480014628E-2</v>
      </c>
      <c r="U146" s="114">
        <v>7.0826617295756122E-2</v>
      </c>
    </row>
    <row r="147" spans="2:21" ht="20.5" customHeight="1">
      <c r="B147" s="377"/>
      <c r="C147" s="374"/>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v>4.1330687921846437E-2</v>
      </c>
      <c r="T147" s="119">
        <v>2.0220140502232677E-2</v>
      </c>
      <c r="U147" s="119">
        <v>3.1937957412637587E-2</v>
      </c>
    </row>
    <row r="148" spans="2:21" ht="20.5" customHeight="1" thickBot="1">
      <c r="B148" s="377"/>
      <c r="C148" s="375"/>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v>6.211991421178642E-2</v>
      </c>
      <c r="T148" s="124">
        <v>3.4978380476103015E-2</v>
      </c>
      <c r="U148" s="124">
        <v>3.8888895951755674E-2</v>
      </c>
    </row>
    <row r="149" spans="2:21" ht="6.75" customHeight="1" thickBot="1">
      <c r="B149" s="377"/>
      <c r="C149" s="101"/>
      <c r="D149" s="101"/>
      <c r="E149" s="101"/>
      <c r="F149" s="101"/>
      <c r="G149" s="101"/>
      <c r="H149" s="101"/>
      <c r="I149" s="101"/>
      <c r="J149" s="101"/>
      <c r="K149" s="101"/>
      <c r="L149" s="101"/>
      <c r="M149" s="101"/>
      <c r="N149" s="101"/>
      <c r="O149" s="101"/>
      <c r="P149" s="101"/>
      <c r="Q149" s="101"/>
      <c r="R149" s="101"/>
      <c r="S149" s="101"/>
      <c r="T149" s="101"/>
      <c r="U149" s="101"/>
    </row>
    <row r="150" spans="2:21" ht="20.5" customHeight="1">
      <c r="B150" s="377"/>
      <c r="C150" s="373"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v>8.5496113496467852E-2</v>
      </c>
      <c r="T150" s="113">
        <v>4.3913358641006379E-2</v>
      </c>
      <c r="U150" s="114">
        <v>5.3412628488359024E-2</v>
      </c>
    </row>
    <row r="151" spans="2:21" ht="20.5" customHeight="1">
      <c r="B151" s="377"/>
      <c r="C151" s="374"/>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v>1.4439676342146365E-2</v>
      </c>
      <c r="T151" s="119">
        <v>6.1693463227051326E-3</v>
      </c>
      <c r="U151" s="119">
        <v>1.0025643254491385E-2</v>
      </c>
    </row>
    <row r="152" spans="2:21" ht="20.5" customHeight="1" thickBot="1">
      <c r="B152" s="377"/>
      <c r="C152" s="375"/>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v>7.1056437154321542E-2</v>
      </c>
      <c r="T152" s="124">
        <v>3.7744022691431033E-2</v>
      </c>
      <c r="U152" s="124">
        <v>4.3387017768275679E-2</v>
      </c>
    </row>
    <row r="153" spans="2:21" ht="6.75" customHeight="1" thickBot="1">
      <c r="B153" s="377"/>
      <c r="C153" s="101"/>
      <c r="D153" s="101"/>
      <c r="E153" s="101"/>
      <c r="F153" s="101"/>
      <c r="G153" s="101"/>
      <c r="H153" s="101"/>
      <c r="I153" s="101"/>
      <c r="J153" s="101"/>
      <c r="K153" s="101"/>
      <c r="L153" s="101"/>
      <c r="M153" s="101"/>
      <c r="N153" s="101"/>
      <c r="O153" s="101"/>
      <c r="P153" s="101"/>
      <c r="Q153" s="101"/>
      <c r="R153" s="101"/>
      <c r="S153" s="101"/>
      <c r="T153" s="101"/>
      <c r="U153" s="101"/>
    </row>
    <row r="154" spans="2:21" ht="20.5" customHeight="1">
      <c r="B154" s="377"/>
      <c r="C154" s="373"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v>0.21766559936140586</v>
      </c>
      <c r="T154" s="113">
        <v>0.12946933316874526</v>
      </c>
      <c r="U154" s="114">
        <v>0.16910422684444884</v>
      </c>
    </row>
    <row r="155" spans="2:21" ht="20.5" customHeight="1">
      <c r="B155" s="377"/>
      <c r="C155" s="374"/>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v>0.21241768761007834</v>
      </c>
      <c r="T155" s="119">
        <v>0.11270085064871897</v>
      </c>
      <c r="U155" s="119">
        <v>0.15560232167522595</v>
      </c>
    </row>
    <row r="156" spans="2:21" ht="20.5" customHeight="1" thickBot="1">
      <c r="B156" s="378"/>
      <c r="C156" s="375"/>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v>5.2636336902571442E-3</v>
      </c>
      <c r="T156" s="124">
        <v>1.6775241719911852E-2</v>
      </c>
      <c r="U156" s="124">
        <v>1.3503289903897138E-2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5" customHeight="1">
      <c r="B158" s="367" t="s">
        <v>450</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0.10168199748046129</v>
      </c>
      <c r="N158" s="111">
        <v>0.23981784926998709</v>
      </c>
      <c r="O158" s="112">
        <v>0.12290886286164822</v>
      </c>
      <c r="P158" s="113">
        <v>0.16792513665372608</v>
      </c>
      <c r="Q158" s="110">
        <v>0.11701258882187314</v>
      </c>
      <c r="R158" s="111">
        <v>9.166021961822278E-2</v>
      </c>
      <c r="S158" s="112">
        <v>0.1500502574471872</v>
      </c>
      <c r="T158" s="113">
        <v>0.12353963609826857</v>
      </c>
      <c r="U158" s="114">
        <v>0.1214040589254364</v>
      </c>
    </row>
    <row r="159" spans="2:21" ht="6.75" customHeight="1" thickBot="1">
      <c r="B159" s="368"/>
      <c r="C159" s="101"/>
      <c r="D159" s="101"/>
      <c r="E159" s="101"/>
      <c r="F159" s="101"/>
      <c r="G159" s="101"/>
      <c r="H159" s="101"/>
      <c r="I159" s="101"/>
      <c r="J159" s="101"/>
      <c r="K159" s="101"/>
      <c r="L159" s="101"/>
      <c r="M159" s="101"/>
      <c r="N159" s="101"/>
      <c r="O159" s="101"/>
      <c r="P159" s="101"/>
      <c r="Q159" s="101"/>
      <c r="R159" s="101"/>
      <c r="S159" s="101"/>
      <c r="T159" s="101"/>
      <c r="U159" s="125"/>
    </row>
    <row r="160" spans="2:21" ht="20.5" customHeight="1">
      <c r="B160" s="368"/>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v>9.8882342005436288E-2</v>
      </c>
      <c r="T160" s="113">
        <v>9.2259214727771918E-2</v>
      </c>
      <c r="U160" s="114">
        <v>8.8342843588909967E-2</v>
      </c>
    </row>
    <row r="161" spans="2:21" ht="6.75" customHeight="1" thickBot="1">
      <c r="B161" s="368"/>
      <c r="C161" s="101"/>
      <c r="D161" s="101"/>
      <c r="E161" s="101"/>
      <c r="F161" s="101"/>
      <c r="G161" s="101"/>
      <c r="H161" s="101"/>
      <c r="I161" s="101"/>
      <c r="J161" s="101"/>
      <c r="K161" s="101"/>
      <c r="L161" s="101"/>
      <c r="M161" s="101"/>
      <c r="N161" s="101"/>
      <c r="O161" s="101"/>
      <c r="P161" s="101"/>
      <c r="Q161" s="101"/>
      <c r="R161" s="101"/>
      <c r="S161" s="101"/>
      <c r="T161" s="101"/>
      <c r="U161" s="125"/>
    </row>
    <row r="162" spans="2:21" ht="20.5" customHeight="1" thickBot="1">
      <c r="B162" s="369"/>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v>0.19184500835124463</v>
      </c>
      <c r="R162" s="358">
        <v>0.16302020875950304</v>
      </c>
      <c r="S162" s="359">
        <v>0.34776963441260667</v>
      </c>
      <c r="T162" s="360">
        <v>0.24985943829567253</v>
      </c>
      <c r="U162" s="361">
        <v>0.25548753846256583</v>
      </c>
    </row>
    <row r="165" spans="2:21" ht="19" thickBot="1">
      <c r="B165" s="101"/>
      <c r="C165" s="101"/>
      <c r="D165" s="101"/>
      <c r="E165" s="126">
        <v>2025</v>
      </c>
      <c r="F165" s="101"/>
      <c r="G165" s="101"/>
      <c r="H165" s="101"/>
      <c r="I165" s="101"/>
      <c r="J165" s="101"/>
      <c r="K165" s="101"/>
      <c r="L165" s="101"/>
      <c r="M165" s="101"/>
      <c r="N165" s="101"/>
      <c r="O165" s="101"/>
      <c r="P165" s="101"/>
      <c r="Q165" s="101"/>
      <c r="R165" s="101"/>
      <c r="S165" s="101"/>
      <c r="T165" s="101"/>
      <c r="U165" s="101"/>
    </row>
    <row r="166" spans="2:21" ht="20.5" customHeight="1" thickBot="1">
      <c r="B166" s="103"/>
      <c r="C166" s="101"/>
      <c r="D166" s="101"/>
      <c r="E166" s="104" t="s">
        <v>13</v>
      </c>
      <c r="F166" s="105" t="s">
        <v>14</v>
      </c>
      <c r="G166" s="106" t="s">
        <v>15</v>
      </c>
      <c r="H166" s="107" t="s">
        <v>16</v>
      </c>
      <c r="I166" s="104" t="s">
        <v>17</v>
      </c>
      <c r="J166" s="105" t="s">
        <v>18</v>
      </c>
      <c r="K166" s="106" t="s">
        <v>19</v>
      </c>
      <c r="L166" s="107" t="s">
        <v>20</v>
      </c>
      <c r="M166" s="104" t="s">
        <v>21</v>
      </c>
      <c r="N166" s="105" t="s">
        <v>22</v>
      </c>
      <c r="O166" s="106" t="s">
        <v>23</v>
      </c>
      <c r="P166" s="107" t="s">
        <v>24</v>
      </c>
      <c r="Q166" s="104" t="s">
        <v>25</v>
      </c>
      <c r="R166" s="105" t="s">
        <v>26</v>
      </c>
      <c r="S166" s="106" t="s">
        <v>27</v>
      </c>
      <c r="T166" s="107" t="s">
        <v>28</v>
      </c>
      <c r="U166" s="108">
        <v>2025</v>
      </c>
    </row>
    <row r="167" spans="2:21" ht="20.5" customHeight="1">
      <c r="B167" s="370" t="s">
        <v>0</v>
      </c>
      <c r="C167" s="373" t="s">
        <v>12</v>
      </c>
      <c r="D167" s="109" t="s">
        <v>51</v>
      </c>
      <c r="E167" s="110">
        <v>6.373149040660768E-2</v>
      </c>
      <c r="F167" s="111">
        <v>8.354030350686735E-2</v>
      </c>
      <c r="G167" s="112">
        <v>8.186525989407431E-2</v>
      </c>
      <c r="H167" s="113">
        <v>7.7081762220376923E-2</v>
      </c>
      <c r="I167" s="110" t="s">
        <v>386</v>
      </c>
      <c r="J167" s="111" t="s">
        <v>386</v>
      </c>
      <c r="K167" s="112" t="s">
        <v>386</v>
      </c>
      <c r="L167" s="113" t="s">
        <v>386</v>
      </c>
      <c r="M167" s="110" t="s">
        <v>386</v>
      </c>
      <c r="N167" s="111" t="s">
        <v>386</v>
      </c>
      <c r="O167" s="112" t="s">
        <v>386</v>
      </c>
      <c r="P167" s="113" t="s">
        <v>386</v>
      </c>
      <c r="Q167" s="110" t="s">
        <v>386</v>
      </c>
      <c r="R167" s="111" t="s">
        <v>386</v>
      </c>
      <c r="S167" s="112" t="s">
        <v>386</v>
      </c>
      <c r="T167" s="113" t="s">
        <v>386</v>
      </c>
      <c r="U167" s="114">
        <v>7.7081762220376923E-2</v>
      </c>
    </row>
    <row r="168" spans="2:21" ht="20.5" customHeight="1">
      <c r="B168" s="371"/>
      <c r="C168" s="374"/>
      <c r="D168" s="115" t="s">
        <v>30</v>
      </c>
      <c r="E168" s="116">
        <v>4.0703301619171586E-2</v>
      </c>
      <c r="F168" s="117">
        <v>5.3672144589869228E-2</v>
      </c>
      <c r="G168" s="118">
        <v>6.1943365214117869E-2</v>
      </c>
      <c r="H168" s="119">
        <v>5.2164879777895509E-2</v>
      </c>
      <c r="I168" s="116" t="s">
        <v>386</v>
      </c>
      <c r="J168" s="117" t="s">
        <v>386</v>
      </c>
      <c r="K168" s="118" t="s">
        <v>386</v>
      </c>
      <c r="L168" s="119" t="s">
        <v>386</v>
      </c>
      <c r="M168" s="116" t="s">
        <v>386</v>
      </c>
      <c r="N168" s="117" t="s">
        <v>386</v>
      </c>
      <c r="O168" s="118" t="s">
        <v>386</v>
      </c>
      <c r="P168" s="119" t="s">
        <v>386</v>
      </c>
      <c r="Q168" s="116" t="s">
        <v>386</v>
      </c>
      <c r="R168" s="117" t="s">
        <v>386</v>
      </c>
      <c r="S168" s="118" t="s">
        <v>386</v>
      </c>
      <c r="T168" s="119" t="s">
        <v>386</v>
      </c>
      <c r="U168" s="119">
        <v>5.2164879777895509E-2</v>
      </c>
    </row>
    <row r="169" spans="2:21" ht="20.5" customHeight="1" thickBot="1">
      <c r="B169" s="371"/>
      <c r="C169" s="375"/>
      <c r="D169" s="120" t="s">
        <v>31</v>
      </c>
      <c r="E169" s="121">
        <v>2.3028368325588171E-2</v>
      </c>
      <c r="F169" s="122">
        <v>2.9868394561627425E-2</v>
      </c>
      <c r="G169" s="123">
        <v>1.9922149192930474E-2</v>
      </c>
      <c r="H169" s="124">
        <v>2.4917106652884234E-2</v>
      </c>
      <c r="I169" s="121" t="s">
        <v>386</v>
      </c>
      <c r="J169" s="122" t="s">
        <v>386</v>
      </c>
      <c r="K169" s="123" t="s">
        <v>386</v>
      </c>
      <c r="L169" s="124" t="s">
        <v>386</v>
      </c>
      <c r="M169" s="121" t="s">
        <v>386</v>
      </c>
      <c r="N169" s="122" t="s">
        <v>386</v>
      </c>
      <c r="O169" s="123" t="s">
        <v>386</v>
      </c>
      <c r="P169" s="124" t="s">
        <v>386</v>
      </c>
      <c r="Q169" s="121" t="s">
        <v>386</v>
      </c>
      <c r="R169" s="122" t="s">
        <v>386</v>
      </c>
      <c r="S169" s="123" t="s">
        <v>386</v>
      </c>
      <c r="T169" s="124" t="s">
        <v>386</v>
      </c>
      <c r="U169" s="124">
        <v>2.4917106652884234E-2</v>
      </c>
    </row>
    <row r="170" spans="2:21" ht="6.75" customHeight="1" thickBot="1">
      <c r="B170" s="371"/>
      <c r="C170" s="101"/>
      <c r="D170" s="101"/>
      <c r="E170" s="101"/>
      <c r="F170" s="101"/>
      <c r="G170" s="101"/>
      <c r="H170" s="101"/>
      <c r="I170" s="101"/>
      <c r="J170" s="101"/>
      <c r="K170" s="101"/>
      <c r="L170" s="101"/>
      <c r="M170" s="101"/>
      <c r="N170" s="101"/>
      <c r="O170" s="101"/>
      <c r="P170" s="101"/>
      <c r="Q170" s="101"/>
      <c r="R170" s="101"/>
      <c r="S170" s="101"/>
      <c r="T170" s="101"/>
      <c r="U170" s="125"/>
    </row>
    <row r="171" spans="2:21" ht="20.5" customHeight="1">
      <c r="B171" s="371"/>
      <c r="C171" s="373" t="s">
        <v>1</v>
      </c>
      <c r="D171" s="109" t="s">
        <v>51</v>
      </c>
      <c r="E171" s="110">
        <v>4.5697337412424106E-2</v>
      </c>
      <c r="F171" s="111">
        <v>5.8563829614867398E-2</v>
      </c>
      <c r="G171" s="112">
        <v>5.9751688249804993E-2</v>
      </c>
      <c r="H171" s="113">
        <v>5.4968164220617295E-2</v>
      </c>
      <c r="I171" s="110" t="s">
        <v>386</v>
      </c>
      <c r="J171" s="111" t="s">
        <v>386</v>
      </c>
      <c r="K171" s="112" t="s">
        <v>386</v>
      </c>
      <c r="L171" s="113" t="s">
        <v>386</v>
      </c>
      <c r="M171" s="110" t="s">
        <v>386</v>
      </c>
      <c r="N171" s="111" t="s">
        <v>386</v>
      </c>
      <c r="O171" s="112" t="s">
        <v>386</v>
      </c>
      <c r="P171" s="113" t="s">
        <v>386</v>
      </c>
      <c r="Q171" s="110" t="s">
        <v>386</v>
      </c>
      <c r="R171" s="111" t="s">
        <v>386</v>
      </c>
      <c r="S171" s="112" t="s">
        <v>386</v>
      </c>
      <c r="T171" s="113" t="s">
        <v>386</v>
      </c>
      <c r="U171" s="114">
        <v>5.4968164220617295E-2</v>
      </c>
    </row>
    <row r="172" spans="2:21" ht="20.5" customHeight="1">
      <c r="B172" s="371"/>
      <c r="C172" s="374"/>
      <c r="D172" s="115" t="s">
        <v>30</v>
      </c>
      <c r="E172" s="116">
        <v>2.0684114438276582E-2</v>
      </c>
      <c r="F172" s="117">
        <v>2.8329702340949656E-2</v>
      </c>
      <c r="G172" s="118">
        <v>3.7354388940669524E-2</v>
      </c>
      <c r="H172" s="119">
        <v>2.8583488978092621E-2</v>
      </c>
      <c r="I172" s="116" t="s">
        <v>386</v>
      </c>
      <c r="J172" s="117" t="s">
        <v>386</v>
      </c>
      <c r="K172" s="118" t="s">
        <v>386</v>
      </c>
      <c r="L172" s="119" t="s">
        <v>386</v>
      </c>
      <c r="M172" s="116" t="s">
        <v>386</v>
      </c>
      <c r="N172" s="117" t="s">
        <v>386</v>
      </c>
      <c r="O172" s="118" t="s">
        <v>386</v>
      </c>
      <c r="P172" s="119" t="s">
        <v>386</v>
      </c>
      <c r="Q172" s="116" t="s">
        <v>386</v>
      </c>
      <c r="R172" s="117" t="s">
        <v>386</v>
      </c>
      <c r="S172" s="118" t="s">
        <v>386</v>
      </c>
      <c r="T172" s="119" t="s">
        <v>386</v>
      </c>
      <c r="U172" s="119">
        <v>2.8583488978092621E-2</v>
      </c>
    </row>
    <row r="173" spans="2:21" ht="20.5" customHeight="1" thickBot="1">
      <c r="B173" s="371"/>
      <c r="C173" s="375"/>
      <c r="D173" s="120" t="s">
        <v>31</v>
      </c>
      <c r="E173" s="121">
        <v>2.5013300556817757E-2</v>
      </c>
      <c r="F173" s="122">
        <v>3.0234236729573361E-2</v>
      </c>
      <c r="G173" s="123">
        <v>2.2397393189574191E-2</v>
      </c>
      <c r="H173" s="124">
        <v>2.6384770469871664E-2</v>
      </c>
      <c r="I173" s="121" t="s">
        <v>386</v>
      </c>
      <c r="J173" s="122" t="s">
        <v>386</v>
      </c>
      <c r="K173" s="123" t="s">
        <v>386</v>
      </c>
      <c r="L173" s="124" t="s">
        <v>386</v>
      </c>
      <c r="M173" s="121" t="s">
        <v>386</v>
      </c>
      <c r="N173" s="122" t="s">
        <v>386</v>
      </c>
      <c r="O173" s="123" t="s">
        <v>386</v>
      </c>
      <c r="P173" s="124" t="s">
        <v>386</v>
      </c>
      <c r="Q173" s="121" t="s">
        <v>386</v>
      </c>
      <c r="R173" s="122" t="s">
        <v>386</v>
      </c>
      <c r="S173" s="123" t="s">
        <v>386</v>
      </c>
      <c r="T173" s="124" t="s">
        <v>386</v>
      </c>
      <c r="U173" s="124">
        <v>2.6384770469871664E-2</v>
      </c>
    </row>
    <row r="174" spans="2:21" ht="6.75" customHeight="1" thickBot="1">
      <c r="B174" s="371"/>
      <c r="C174" s="101"/>
      <c r="D174" s="101"/>
      <c r="E174" s="101"/>
      <c r="F174" s="101"/>
      <c r="G174" s="101"/>
      <c r="H174" s="101"/>
      <c r="I174" s="101"/>
      <c r="J174" s="101"/>
      <c r="K174" s="101"/>
      <c r="L174" s="101"/>
      <c r="M174" s="101"/>
      <c r="N174" s="101"/>
      <c r="O174" s="101"/>
      <c r="P174" s="101"/>
      <c r="Q174" s="101"/>
      <c r="R174" s="101"/>
      <c r="S174" s="101"/>
      <c r="T174" s="101"/>
      <c r="U174" s="125"/>
    </row>
    <row r="175" spans="2:21" ht="20.5" customHeight="1">
      <c r="B175" s="371"/>
      <c r="C175" s="373" t="s">
        <v>8</v>
      </c>
      <c r="D175" s="109" t="s">
        <v>51</v>
      </c>
      <c r="E175" s="110">
        <v>0.15044172255810606</v>
      </c>
      <c r="F175" s="111">
        <v>0.19203607173233753</v>
      </c>
      <c r="G175" s="112">
        <v>0.17424381125849472</v>
      </c>
      <c r="H175" s="113">
        <v>0.17491129046990236</v>
      </c>
      <c r="I175" s="110" t="s">
        <v>386</v>
      </c>
      <c r="J175" s="111" t="s">
        <v>386</v>
      </c>
      <c r="K175" s="112" t="s">
        <v>386</v>
      </c>
      <c r="L175" s="113" t="s">
        <v>386</v>
      </c>
      <c r="M175" s="110" t="s">
        <v>386</v>
      </c>
      <c r="N175" s="111" t="s">
        <v>386</v>
      </c>
      <c r="O175" s="112" t="s">
        <v>386</v>
      </c>
      <c r="P175" s="113" t="s">
        <v>386</v>
      </c>
      <c r="Q175" s="110" t="s">
        <v>386</v>
      </c>
      <c r="R175" s="111" t="s">
        <v>386</v>
      </c>
      <c r="S175" s="112" t="s">
        <v>386</v>
      </c>
      <c r="T175" s="113" t="s">
        <v>386</v>
      </c>
      <c r="U175" s="114">
        <v>0.17491129046990236</v>
      </c>
    </row>
    <row r="176" spans="2:21" ht="20.5" customHeight="1">
      <c r="B176" s="371"/>
      <c r="C176" s="374"/>
      <c r="D176" s="115" t="s">
        <v>30</v>
      </c>
      <c r="E176" s="116">
        <v>0.13695780098487706</v>
      </c>
      <c r="F176" s="117">
        <v>0.16375764954926975</v>
      </c>
      <c r="G176" s="118">
        <v>0.16466281932201784</v>
      </c>
      <c r="H176" s="119">
        <v>0.15648785505480306</v>
      </c>
      <c r="I176" s="116" t="s">
        <v>386</v>
      </c>
      <c r="J176" s="117" t="s">
        <v>386</v>
      </c>
      <c r="K176" s="118" t="s">
        <v>386</v>
      </c>
      <c r="L176" s="119" t="s">
        <v>386</v>
      </c>
      <c r="M176" s="116" t="s">
        <v>386</v>
      </c>
      <c r="N176" s="117" t="s">
        <v>386</v>
      </c>
      <c r="O176" s="118" t="s">
        <v>386</v>
      </c>
      <c r="P176" s="119" t="s">
        <v>386</v>
      </c>
      <c r="Q176" s="116" t="s">
        <v>386</v>
      </c>
      <c r="R176" s="117" t="s">
        <v>386</v>
      </c>
      <c r="S176" s="118" t="s">
        <v>386</v>
      </c>
      <c r="T176" s="119" t="s">
        <v>386</v>
      </c>
      <c r="U176" s="119">
        <v>0.15648785505480306</v>
      </c>
    </row>
    <row r="177" spans="2:21" ht="20.5" customHeight="1" thickBot="1">
      <c r="B177" s="372"/>
      <c r="C177" s="375"/>
      <c r="D177" s="120" t="s">
        <v>31</v>
      </c>
      <c r="E177" s="121">
        <v>1.3484591324785295E-2</v>
      </c>
      <c r="F177" s="122">
        <v>2.8279205982315231E-2</v>
      </c>
      <c r="G177" s="123">
        <v>9.5819174853709575E-3</v>
      </c>
      <c r="H177" s="124">
        <v>1.8424230240535508E-2</v>
      </c>
      <c r="I177" s="121" t="s">
        <v>386</v>
      </c>
      <c r="J177" s="122" t="s">
        <v>386</v>
      </c>
      <c r="K177" s="123" t="s">
        <v>386</v>
      </c>
      <c r="L177" s="124" t="s">
        <v>386</v>
      </c>
      <c r="M177" s="121" t="s">
        <v>386</v>
      </c>
      <c r="N177" s="122" t="s">
        <v>386</v>
      </c>
      <c r="O177" s="123" t="s">
        <v>386</v>
      </c>
      <c r="P177" s="124" t="s">
        <v>386</v>
      </c>
      <c r="Q177" s="121" t="s">
        <v>386</v>
      </c>
      <c r="R177" s="122" t="s">
        <v>386</v>
      </c>
      <c r="S177" s="123" t="s">
        <v>386</v>
      </c>
      <c r="T177" s="124" t="s">
        <v>386</v>
      </c>
      <c r="U177" s="124">
        <v>1.8424230240535508E-2</v>
      </c>
    </row>
    <row r="178" spans="2:21" ht="6.75" customHeight="1" thickBot="1">
      <c r="B178" s="101"/>
      <c r="C178" s="101"/>
      <c r="D178" s="101"/>
      <c r="E178" s="101"/>
      <c r="F178" s="101"/>
      <c r="G178" s="101"/>
      <c r="H178" s="101"/>
      <c r="I178" s="101"/>
      <c r="J178" s="101"/>
      <c r="K178" s="101"/>
      <c r="L178" s="101"/>
      <c r="M178" s="101"/>
      <c r="N178" s="101"/>
      <c r="O178" s="101"/>
      <c r="P178" s="101"/>
      <c r="Q178" s="101"/>
      <c r="R178" s="101"/>
      <c r="S178" s="101"/>
      <c r="T178" s="101"/>
      <c r="U178" s="101"/>
    </row>
    <row r="179" spans="2:21" ht="20.5" customHeight="1">
      <c r="B179" s="376" t="s">
        <v>9</v>
      </c>
      <c r="C179" s="373" t="s">
        <v>12</v>
      </c>
      <c r="D179" s="109" t="s">
        <v>51</v>
      </c>
      <c r="E179" s="110">
        <v>4.2666072443940654E-2</v>
      </c>
      <c r="F179" s="111">
        <v>9.9171448715970528E-2</v>
      </c>
      <c r="G179" s="112">
        <v>6.7225760629896353E-2</v>
      </c>
      <c r="H179" s="113">
        <v>7.1162796866745009E-2</v>
      </c>
      <c r="I179" s="110" t="s">
        <v>386</v>
      </c>
      <c r="J179" s="111" t="s">
        <v>386</v>
      </c>
      <c r="K179" s="112" t="s">
        <v>386</v>
      </c>
      <c r="L179" s="113" t="s">
        <v>386</v>
      </c>
      <c r="M179" s="110" t="s">
        <v>386</v>
      </c>
      <c r="N179" s="111" t="s">
        <v>386</v>
      </c>
      <c r="O179" s="112" t="s">
        <v>386</v>
      </c>
      <c r="P179" s="113" t="s">
        <v>386</v>
      </c>
      <c r="Q179" s="110" t="s">
        <v>386</v>
      </c>
      <c r="R179" s="111" t="s">
        <v>386</v>
      </c>
      <c r="S179" s="112" t="s">
        <v>386</v>
      </c>
      <c r="T179" s="113" t="s">
        <v>386</v>
      </c>
      <c r="U179" s="114">
        <v>7.1162796866745009E-2</v>
      </c>
    </row>
    <row r="180" spans="2:21" ht="20.5" customHeight="1">
      <c r="B180" s="377"/>
      <c r="C180" s="374"/>
      <c r="D180" s="115" t="s">
        <v>30</v>
      </c>
      <c r="E180" s="116">
        <v>2.6956131420467686E-2</v>
      </c>
      <c r="F180" s="117">
        <v>3.290132087029625E-2</v>
      </c>
      <c r="G180" s="118">
        <v>3.3519438665954485E-2</v>
      </c>
      <c r="H180" s="119">
        <v>3.2177672124304793E-2</v>
      </c>
      <c r="I180" s="116" t="s">
        <v>386</v>
      </c>
      <c r="J180" s="117" t="s">
        <v>386</v>
      </c>
      <c r="K180" s="118" t="s">
        <v>386</v>
      </c>
      <c r="L180" s="119" t="s">
        <v>386</v>
      </c>
      <c r="M180" s="116" t="s">
        <v>386</v>
      </c>
      <c r="N180" s="117" t="s">
        <v>386</v>
      </c>
      <c r="O180" s="118" t="s">
        <v>386</v>
      </c>
      <c r="P180" s="119" t="s">
        <v>386</v>
      </c>
      <c r="Q180" s="116" t="s">
        <v>386</v>
      </c>
      <c r="R180" s="117" t="s">
        <v>386</v>
      </c>
      <c r="S180" s="118" t="s">
        <v>386</v>
      </c>
      <c r="T180" s="119" t="s">
        <v>386</v>
      </c>
      <c r="U180" s="119">
        <v>3.2177672124304793E-2</v>
      </c>
    </row>
    <row r="181" spans="2:21" ht="20.5" customHeight="1" thickBot="1">
      <c r="B181" s="377"/>
      <c r="C181" s="375"/>
      <c r="D181" s="120" t="s">
        <v>31</v>
      </c>
      <c r="E181" s="121">
        <v>1.5710859374865119E-2</v>
      </c>
      <c r="F181" s="122">
        <v>6.6270494533398339E-2</v>
      </c>
      <c r="G181" s="123">
        <v>3.3706178955602371E-2</v>
      </c>
      <c r="H181" s="124">
        <v>3.8985305850504068E-2</v>
      </c>
      <c r="I181" s="121" t="s">
        <v>386</v>
      </c>
      <c r="J181" s="122" t="s">
        <v>386</v>
      </c>
      <c r="K181" s="123" t="s">
        <v>386</v>
      </c>
      <c r="L181" s="124" t="s">
        <v>386</v>
      </c>
      <c r="M181" s="121" t="s">
        <v>386</v>
      </c>
      <c r="N181" s="122" t="s">
        <v>386</v>
      </c>
      <c r="O181" s="123" t="s">
        <v>386</v>
      </c>
      <c r="P181" s="124" t="s">
        <v>386</v>
      </c>
      <c r="Q181" s="121" t="s">
        <v>386</v>
      </c>
      <c r="R181" s="122" t="s">
        <v>386</v>
      </c>
      <c r="S181" s="123" t="s">
        <v>386</v>
      </c>
      <c r="T181" s="124" t="s">
        <v>386</v>
      </c>
      <c r="U181" s="124">
        <v>3.8985305850504068E-2</v>
      </c>
    </row>
    <row r="182" spans="2:21" ht="6.75" customHeight="1" thickBot="1">
      <c r="B182" s="377"/>
      <c r="C182" s="101"/>
      <c r="D182" s="101"/>
      <c r="E182" s="101"/>
      <c r="F182" s="101"/>
      <c r="G182" s="101"/>
      <c r="H182" s="101"/>
      <c r="I182" s="101"/>
      <c r="J182" s="101"/>
      <c r="K182" s="101"/>
      <c r="L182" s="101"/>
      <c r="M182" s="101"/>
      <c r="N182" s="101"/>
      <c r="O182" s="101"/>
      <c r="P182" s="101"/>
      <c r="Q182" s="101"/>
      <c r="R182" s="101"/>
      <c r="S182" s="101"/>
      <c r="T182" s="101"/>
      <c r="U182" s="101"/>
    </row>
    <row r="183" spans="2:21" ht="20.5" customHeight="1">
      <c r="B183" s="377"/>
      <c r="C183" s="373" t="s">
        <v>1</v>
      </c>
      <c r="D183" s="109" t="s">
        <v>51</v>
      </c>
      <c r="E183" s="110">
        <v>3.5075975722753353E-2</v>
      </c>
      <c r="F183" s="111">
        <v>9.3688231662182736E-2</v>
      </c>
      <c r="G183" s="112">
        <v>6.4906683634815124E-2</v>
      </c>
      <c r="H183" s="113">
        <v>6.7020485424602996E-2</v>
      </c>
      <c r="I183" s="110" t="s">
        <v>386</v>
      </c>
      <c r="J183" s="111" t="s">
        <v>386</v>
      </c>
      <c r="K183" s="112" t="s">
        <v>386</v>
      </c>
      <c r="L183" s="113" t="s">
        <v>386</v>
      </c>
      <c r="M183" s="110" t="s">
        <v>386</v>
      </c>
      <c r="N183" s="111" t="s">
        <v>386</v>
      </c>
      <c r="O183" s="112" t="s">
        <v>386</v>
      </c>
      <c r="P183" s="113" t="s">
        <v>386</v>
      </c>
      <c r="Q183" s="110" t="s">
        <v>386</v>
      </c>
      <c r="R183" s="111" t="s">
        <v>386</v>
      </c>
      <c r="S183" s="112" t="s">
        <v>386</v>
      </c>
      <c r="T183" s="113" t="s">
        <v>386</v>
      </c>
      <c r="U183" s="114">
        <v>6.7020485424602996E-2</v>
      </c>
    </row>
    <row r="184" spans="2:21" ht="20.5" customHeight="1">
      <c r="B184" s="377"/>
      <c r="C184" s="374"/>
      <c r="D184" s="115" t="s">
        <v>30</v>
      </c>
      <c r="E184" s="116">
        <v>1.9455169185019789E-2</v>
      </c>
      <c r="F184" s="117">
        <v>2.395644556591069E-2</v>
      </c>
      <c r="G184" s="118">
        <v>2.8452596171873359E-2</v>
      </c>
      <c r="H184" s="119">
        <v>2.565816322465133E-2</v>
      </c>
      <c r="I184" s="116" t="s">
        <v>386</v>
      </c>
      <c r="J184" s="117" t="s">
        <v>386</v>
      </c>
      <c r="K184" s="118" t="s">
        <v>386</v>
      </c>
      <c r="L184" s="119" t="s">
        <v>386</v>
      </c>
      <c r="M184" s="116" t="s">
        <v>386</v>
      </c>
      <c r="N184" s="117" t="s">
        <v>386</v>
      </c>
      <c r="O184" s="118" t="s">
        <v>386</v>
      </c>
      <c r="P184" s="119" t="s">
        <v>386</v>
      </c>
      <c r="Q184" s="116" t="s">
        <v>386</v>
      </c>
      <c r="R184" s="117" t="s">
        <v>386</v>
      </c>
      <c r="S184" s="118" t="s">
        <v>386</v>
      </c>
      <c r="T184" s="119" t="s">
        <v>386</v>
      </c>
      <c r="U184" s="119">
        <v>2.565816322465133E-2</v>
      </c>
    </row>
    <row r="185" spans="2:21" ht="20.5" customHeight="1" thickBot="1">
      <c r="B185" s="377"/>
      <c r="C185" s="375"/>
      <c r="D185" s="120" t="s">
        <v>31</v>
      </c>
      <c r="E185" s="121">
        <v>1.5620773481743316E-2</v>
      </c>
      <c r="F185" s="122">
        <v>6.9731763196315716E-2</v>
      </c>
      <c r="G185" s="123">
        <v>3.6453938120488451E-2</v>
      </c>
      <c r="H185" s="124">
        <v>4.1362226771103114E-2</v>
      </c>
      <c r="I185" s="121" t="s">
        <v>386</v>
      </c>
      <c r="J185" s="122" t="s">
        <v>386</v>
      </c>
      <c r="K185" s="123" t="s">
        <v>386</v>
      </c>
      <c r="L185" s="124" t="s">
        <v>386</v>
      </c>
      <c r="M185" s="121" t="s">
        <v>386</v>
      </c>
      <c r="N185" s="122" t="s">
        <v>386</v>
      </c>
      <c r="O185" s="123" t="s">
        <v>386</v>
      </c>
      <c r="P185" s="124" t="s">
        <v>386</v>
      </c>
      <c r="Q185" s="121" t="s">
        <v>386</v>
      </c>
      <c r="R185" s="122" t="s">
        <v>386</v>
      </c>
      <c r="S185" s="123" t="s">
        <v>386</v>
      </c>
      <c r="T185" s="124" t="s">
        <v>386</v>
      </c>
      <c r="U185" s="124">
        <v>4.1362226771103114E-2</v>
      </c>
    </row>
    <row r="186" spans="2:21" ht="6.75" customHeight="1" thickBot="1">
      <c r="B186" s="377"/>
      <c r="C186" s="101"/>
      <c r="D186" s="101"/>
      <c r="E186" s="101"/>
      <c r="F186" s="101"/>
      <c r="G186" s="101"/>
      <c r="H186" s="101"/>
      <c r="I186" s="101"/>
      <c r="J186" s="101"/>
      <c r="K186" s="101"/>
      <c r="L186" s="101"/>
      <c r="M186" s="101"/>
      <c r="N186" s="101"/>
      <c r="O186" s="101"/>
      <c r="P186" s="101"/>
      <c r="Q186" s="101"/>
      <c r="R186" s="101"/>
      <c r="S186" s="101"/>
      <c r="T186" s="101"/>
      <c r="U186" s="101"/>
    </row>
    <row r="187" spans="2:21" ht="20.5" customHeight="1">
      <c r="B187" s="377"/>
      <c r="C187" s="373" t="s">
        <v>8</v>
      </c>
      <c r="D187" s="109" t="s">
        <v>51</v>
      </c>
      <c r="E187" s="110">
        <v>0.10818678824199811</v>
      </c>
      <c r="F187" s="111">
        <v>0.14334993147454708</v>
      </c>
      <c r="G187" s="112">
        <v>8.6732785312641336E-2</v>
      </c>
      <c r="H187" s="113">
        <v>0.10576920585522893</v>
      </c>
      <c r="I187" s="110" t="s">
        <v>386</v>
      </c>
      <c r="J187" s="111" t="s">
        <v>386</v>
      </c>
      <c r="K187" s="112" t="s">
        <v>386</v>
      </c>
      <c r="L187" s="113" t="s">
        <v>386</v>
      </c>
      <c r="M187" s="110" t="s">
        <v>386</v>
      </c>
      <c r="N187" s="111" t="s">
        <v>386</v>
      </c>
      <c r="O187" s="112" t="s">
        <v>386</v>
      </c>
      <c r="P187" s="113" t="s">
        <v>386</v>
      </c>
      <c r="Q187" s="110" t="s">
        <v>386</v>
      </c>
      <c r="R187" s="111" t="s">
        <v>386</v>
      </c>
      <c r="S187" s="112" t="s">
        <v>386</v>
      </c>
      <c r="T187" s="113" t="s">
        <v>386</v>
      </c>
      <c r="U187" s="114">
        <v>0.10576920585522893</v>
      </c>
    </row>
    <row r="188" spans="2:21" ht="20.5" customHeight="1">
      <c r="B188" s="377"/>
      <c r="C188" s="374"/>
      <c r="D188" s="115" t="s">
        <v>30</v>
      </c>
      <c r="E188" s="116">
        <v>9.1707403096472379E-2</v>
      </c>
      <c r="F188" s="117">
        <v>0.10497051228402553</v>
      </c>
      <c r="G188" s="118">
        <v>7.6139421445846414E-2</v>
      </c>
      <c r="H188" s="119">
        <v>8.6644071992296845E-2</v>
      </c>
      <c r="I188" s="116" t="s">
        <v>386</v>
      </c>
      <c r="J188" s="117" t="s">
        <v>386</v>
      </c>
      <c r="K188" s="118" t="s">
        <v>386</v>
      </c>
      <c r="L188" s="119" t="s">
        <v>386</v>
      </c>
      <c r="M188" s="116" t="s">
        <v>386</v>
      </c>
      <c r="N188" s="117" t="s">
        <v>386</v>
      </c>
      <c r="O188" s="118" t="s">
        <v>386</v>
      </c>
      <c r="P188" s="119" t="s">
        <v>386</v>
      </c>
      <c r="Q188" s="116" t="s">
        <v>386</v>
      </c>
      <c r="R188" s="117" t="s">
        <v>386</v>
      </c>
      <c r="S188" s="118" t="s">
        <v>386</v>
      </c>
      <c r="T188" s="119" t="s">
        <v>386</v>
      </c>
      <c r="U188" s="119">
        <v>8.6644071992296845E-2</v>
      </c>
    </row>
    <row r="189" spans="2:21" ht="20.5" customHeight="1" thickBot="1">
      <c r="B189" s="378"/>
      <c r="C189" s="375"/>
      <c r="D189" s="120" t="s">
        <v>31</v>
      </c>
      <c r="E189" s="121">
        <v>1.6488516421601269E-2</v>
      </c>
      <c r="F189" s="122">
        <v>3.8382924800604221E-2</v>
      </c>
      <c r="G189" s="123">
        <v>1.05932741381497E-2</v>
      </c>
      <c r="H189" s="124">
        <v>1.9127625263116788E-2</v>
      </c>
      <c r="I189" s="121" t="s">
        <v>386</v>
      </c>
      <c r="J189" s="122" t="s">
        <v>386</v>
      </c>
      <c r="K189" s="123" t="s">
        <v>386</v>
      </c>
      <c r="L189" s="124" t="s">
        <v>386</v>
      </c>
      <c r="M189" s="121" t="s">
        <v>386</v>
      </c>
      <c r="N189" s="122" t="s">
        <v>386</v>
      </c>
      <c r="O189" s="123" t="s">
        <v>386</v>
      </c>
      <c r="P189" s="124" t="s">
        <v>386</v>
      </c>
      <c r="Q189" s="121" t="s">
        <v>386</v>
      </c>
      <c r="R189" s="122" t="s">
        <v>386</v>
      </c>
      <c r="S189" s="123" t="s">
        <v>386</v>
      </c>
      <c r="T189" s="124" t="s">
        <v>386</v>
      </c>
      <c r="U189" s="124">
        <v>1.9127625263116788E-2</v>
      </c>
    </row>
    <row r="190" spans="2:21" ht="6.75" customHeight="1" thickBot="1">
      <c r="B190" s="101"/>
      <c r="C190" s="101"/>
      <c r="D190" s="101"/>
      <c r="E190" s="101"/>
      <c r="F190" s="101"/>
      <c r="G190" s="101"/>
      <c r="H190" s="101"/>
      <c r="I190" s="101"/>
      <c r="J190" s="101"/>
      <c r="K190" s="101"/>
      <c r="L190" s="101"/>
      <c r="M190" s="101"/>
      <c r="N190" s="101"/>
      <c r="O190" s="101"/>
      <c r="P190" s="101"/>
      <c r="Q190" s="101"/>
      <c r="R190" s="101"/>
      <c r="S190" s="101"/>
      <c r="T190" s="101"/>
      <c r="U190" s="101"/>
    </row>
    <row r="191" spans="2:21" ht="20.5" customHeight="1">
      <c r="B191" s="367" t="s">
        <v>450</v>
      </c>
      <c r="C191" s="354" t="s">
        <v>12</v>
      </c>
      <c r="D191" s="109" t="s">
        <v>51</v>
      </c>
      <c r="E191" s="110">
        <v>5.5372205749498048E-2</v>
      </c>
      <c r="F191" s="111">
        <v>7.7143474029330555E-2</v>
      </c>
      <c r="G191" s="112" t="s">
        <v>386</v>
      </c>
      <c r="H191" s="113">
        <v>6.7639984259054667E-2</v>
      </c>
      <c r="I191" s="110" t="s">
        <v>386</v>
      </c>
      <c r="J191" s="111" t="s">
        <v>386</v>
      </c>
      <c r="K191" s="112" t="s">
        <v>386</v>
      </c>
      <c r="L191" s="113" t="s">
        <v>386</v>
      </c>
      <c r="M191" s="110" t="s">
        <v>386</v>
      </c>
      <c r="N191" s="111" t="s">
        <v>386</v>
      </c>
      <c r="O191" s="112" t="s">
        <v>386</v>
      </c>
      <c r="P191" s="113" t="s">
        <v>386</v>
      </c>
      <c r="Q191" s="110" t="s">
        <v>386</v>
      </c>
      <c r="R191" s="111" t="s">
        <v>386</v>
      </c>
      <c r="S191" s="112" t="s">
        <v>386</v>
      </c>
      <c r="T191" s="113" t="s">
        <v>386</v>
      </c>
      <c r="U191" s="114">
        <v>6.7639984259054667E-2</v>
      </c>
    </row>
    <row r="192" spans="2:21" ht="6.75" customHeight="1" thickBot="1">
      <c r="B192" s="368"/>
      <c r="C192" s="101"/>
      <c r="D192" s="101"/>
      <c r="E192" s="101"/>
      <c r="F192" s="101"/>
      <c r="G192" s="101"/>
      <c r="H192" s="101"/>
      <c r="I192" s="101"/>
      <c r="J192" s="101"/>
      <c r="K192" s="101"/>
      <c r="L192" s="101"/>
      <c r="M192" s="101"/>
      <c r="N192" s="101"/>
      <c r="O192" s="101"/>
      <c r="P192" s="101"/>
      <c r="Q192" s="101"/>
      <c r="R192" s="101"/>
      <c r="S192" s="101"/>
      <c r="T192" s="101"/>
      <c r="U192" s="125"/>
    </row>
    <row r="193" spans="2:21" ht="20.5" customHeight="1">
      <c r="B193" s="368"/>
      <c r="C193" s="354" t="s">
        <v>1</v>
      </c>
      <c r="D193" s="109" t="s">
        <v>51</v>
      </c>
      <c r="E193" s="110">
        <v>3.9960628835694886E-2</v>
      </c>
      <c r="F193" s="111">
        <v>5.5087933113277789E-2</v>
      </c>
      <c r="G193" s="112" t="s">
        <v>386</v>
      </c>
      <c r="H193" s="113">
        <v>4.8410237979673934E-2</v>
      </c>
      <c r="I193" s="110" t="s">
        <v>386</v>
      </c>
      <c r="J193" s="111" t="s">
        <v>386</v>
      </c>
      <c r="K193" s="112" t="s">
        <v>386</v>
      </c>
      <c r="L193" s="113" t="s">
        <v>386</v>
      </c>
      <c r="M193" s="110" t="s">
        <v>386</v>
      </c>
      <c r="N193" s="111" t="s">
        <v>386</v>
      </c>
      <c r="O193" s="112" t="s">
        <v>386</v>
      </c>
      <c r="P193" s="113" t="s">
        <v>386</v>
      </c>
      <c r="Q193" s="110" t="s">
        <v>386</v>
      </c>
      <c r="R193" s="111" t="s">
        <v>386</v>
      </c>
      <c r="S193" s="112" t="s">
        <v>386</v>
      </c>
      <c r="T193" s="113" t="s">
        <v>386</v>
      </c>
      <c r="U193" s="114">
        <v>4.8410237979673934E-2</v>
      </c>
    </row>
    <row r="194" spans="2:21" ht="6.75" customHeight="1" thickBot="1">
      <c r="B194" s="368"/>
      <c r="C194" s="101"/>
      <c r="D194" s="101"/>
      <c r="E194" s="101"/>
      <c r="F194" s="101"/>
      <c r="G194" s="101"/>
      <c r="H194" s="101"/>
      <c r="I194" s="101"/>
      <c r="J194" s="101"/>
      <c r="K194" s="101"/>
      <c r="L194" s="101"/>
      <c r="M194" s="101"/>
      <c r="N194" s="101"/>
      <c r="O194" s="101"/>
      <c r="P194" s="101"/>
      <c r="Q194" s="101"/>
      <c r="R194" s="101"/>
      <c r="S194" s="101"/>
      <c r="T194" s="101"/>
      <c r="U194" s="125"/>
    </row>
    <row r="195" spans="2:21" ht="20.5" customHeight="1" thickBot="1">
      <c r="B195" s="369"/>
      <c r="C195" s="355" t="s">
        <v>8</v>
      </c>
      <c r="D195" s="356" t="s">
        <v>51</v>
      </c>
      <c r="E195" s="357">
        <v>0.1314594117591617</v>
      </c>
      <c r="F195" s="358">
        <v>0.17438686220046754</v>
      </c>
      <c r="G195" s="359" t="s">
        <v>386</v>
      </c>
      <c r="H195" s="360">
        <v>0.15662532684671315</v>
      </c>
      <c r="I195" s="357" t="s">
        <v>386</v>
      </c>
      <c r="J195" s="358" t="s">
        <v>386</v>
      </c>
      <c r="K195" s="359" t="s">
        <v>386</v>
      </c>
      <c r="L195" s="360" t="s">
        <v>386</v>
      </c>
      <c r="M195" s="357" t="s">
        <v>386</v>
      </c>
      <c r="N195" s="358" t="s">
        <v>386</v>
      </c>
      <c r="O195" s="359" t="s">
        <v>386</v>
      </c>
      <c r="P195" s="360" t="s">
        <v>386</v>
      </c>
      <c r="Q195" s="357" t="s">
        <v>386</v>
      </c>
      <c r="R195" s="358" t="s">
        <v>386</v>
      </c>
      <c r="S195" s="359" t="s">
        <v>386</v>
      </c>
      <c r="T195" s="360" t="s">
        <v>386</v>
      </c>
      <c r="U195" s="361">
        <v>0.15662532684671315</v>
      </c>
    </row>
    <row r="197" spans="2:21" customFormat="1">
      <c r="B197" s="440" t="s">
        <v>475</v>
      </c>
    </row>
    <row r="198" spans="2:21">
      <c r="B198" s="293" t="s">
        <v>40</v>
      </c>
    </row>
    <row r="199" spans="2:21">
      <c r="B199" s="347" t="s">
        <v>432</v>
      </c>
    </row>
    <row r="200" spans="2:21">
      <c r="B200" s="345" t="s">
        <v>414</v>
      </c>
    </row>
    <row r="201" spans="2:21">
      <c r="B201" s="1" t="s">
        <v>349</v>
      </c>
    </row>
    <row r="202" spans="2:21">
      <c r="B202" s="345" t="s">
        <v>413</v>
      </c>
    </row>
    <row r="203" spans="2:21">
      <c r="B203" s="362" t="s">
        <v>451</v>
      </c>
    </row>
    <row r="204" spans="2:21">
      <c r="B204" s="362" t="s">
        <v>452</v>
      </c>
    </row>
  </sheetData>
  <mergeCells count="56">
    <mergeCell ref="B92:B96"/>
    <mergeCell ref="B125:B129"/>
    <mergeCell ref="C117:C119"/>
    <mergeCell ref="C121:C123"/>
    <mergeCell ref="B113:B123"/>
    <mergeCell ref="B101:B111"/>
    <mergeCell ref="C101:C103"/>
    <mergeCell ref="C105:C107"/>
    <mergeCell ref="C109:C111"/>
    <mergeCell ref="C113:C115"/>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B158:B162"/>
    <mergeCell ref="B134:B144"/>
    <mergeCell ref="C134:C136"/>
    <mergeCell ref="C138:C140"/>
    <mergeCell ref="C142:C144"/>
    <mergeCell ref="B146:B156"/>
    <mergeCell ref="C146:C148"/>
    <mergeCell ref="C150:C152"/>
    <mergeCell ref="C154:C156"/>
    <mergeCell ref="B191:B195"/>
    <mergeCell ref="B167:B177"/>
    <mergeCell ref="C167:C169"/>
    <mergeCell ref="C171:C173"/>
    <mergeCell ref="C175:C177"/>
    <mergeCell ref="B179:B189"/>
    <mergeCell ref="C179:C181"/>
    <mergeCell ref="C183:C185"/>
    <mergeCell ref="C187:C18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6"/>
  <sheetViews>
    <sheetView showGridLines="0" zoomScaleNormal="100" workbookViewId="0">
      <pane xSplit="2" ySplit="4" topLeftCell="AK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394" t="s">
        <v>10</v>
      </c>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row>
    <row r="3" spans="2:47" ht="18" customHeight="1" thickTop="1" thickBot="1">
      <c r="B3" s="2"/>
      <c r="C3" s="388">
        <v>2011</v>
      </c>
      <c r="D3" s="389"/>
      <c r="E3" s="390"/>
      <c r="F3" s="388">
        <v>2012</v>
      </c>
      <c r="G3" s="389"/>
      <c r="H3" s="390"/>
      <c r="I3" s="388">
        <v>2013</v>
      </c>
      <c r="J3" s="389"/>
      <c r="K3" s="390"/>
      <c r="L3" s="388">
        <v>2014</v>
      </c>
      <c r="M3" s="389"/>
      <c r="N3" s="390"/>
      <c r="O3" s="388">
        <v>2015</v>
      </c>
      <c r="P3" s="389"/>
      <c r="Q3" s="390"/>
      <c r="R3" s="388">
        <v>2016</v>
      </c>
      <c r="S3" s="389"/>
      <c r="T3" s="390"/>
      <c r="U3" s="388">
        <v>2017</v>
      </c>
      <c r="V3" s="389"/>
      <c r="W3" s="390"/>
      <c r="X3" s="388">
        <v>2018</v>
      </c>
      <c r="Y3" s="389"/>
      <c r="Z3" s="390"/>
      <c r="AA3" s="388">
        <v>2019</v>
      </c>
      <c r="AB3" s="389"/>
      <c r="AC3" s="390"/>
      <c r="AD3" s="388">
        <v>2020</v>
      </c>
      <c r="AE3" s="389"/>
      <c r="AF3" s="390"/>
      <c r="AG3" s="388">
        <v>2021</v>
      </c>
      <c r="AH3" s="389"/>
      <c r="AI3" s="390"/>
      <c r="AJ3" s="388">
        <v>2022</v>
      </c>
      <c r="AK3" s="389"/>
      <c r="AL3" s="390"/>
      <c r="AM3" s="388">
        <v>2023</v>
      </c>
      <c r="AN3" s="389"/>
      <c r="AO3" s="390"/>
      <c r="AP3" s="388">
        <v>2024</v>
      </c>
      <c r="AQ3" s="389"/>
      <c r="AR3" s="390"/>
      <c r="AS3" s="388">
        <v>2025</v>
      </c>
      <c r="AT3" s="389"/>
      <c r="AU3" s="390"/>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t="s">
        <v>386</v>
      </c>
      <c r="AT9" s="9" t="s">
        <v>386</v>
      </c>
      <c r="AU9" s="10" t="s">
        <v>386</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t="s">
        <v>386</v>
      </c>
      <c r="AT10" s="9" t="s">
        <v>386</v>
      </c>
      <c r="AU10" s="10" t="s">
        <v>386</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t="s">
        <v>386</v>
      </c>
      <c r="AT11" s="13" t="s">
        <v>386</v>
      </c>
      <c r="AU11" s="14" t="s">
        <v>386</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t="s">
        <v>386</v>
      </c>
      <c r="AT12" s="17" t="s">
        <v>386</v>
      </c>
      <c r="AU12" s="18" t="s">
        <v>386</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t="s">
        <v>386</v>
      </c>
      <c r="AT13" s="9" t="s">
        <v>386</v>
      </c>
      <c r="AU13" s="10" t="s">
        <v>386</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t="s">
        <v>386</v>
      </c>
      <c r="AT16" s="17" t="s">
        <v>386</v>
      </c>
      <c r="AU16" s="18" t="s">
        <v>386</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0.29600565608165746</v>
      </c>
      <c r="AQ21" s="25">
        <v>0.10147708699750577</v>
      </c>
      <c r="AR21" s="26">
        <v>0.14010523915389991</v>
      </c>
      <c r="AS21" s="24">
        <v>0.17491129046990236</v>
      </c>
      <c r="AT21" s="25">
        <v>5.4968164220617295E-2</v>
      </c>
      <c r="AU21" s="26">
        <v>7.7081762220376923E-2</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0.26416614082078183</v>
      </c>
      <c r="AQ22" s="29">
        <v>5.1193967305278774E-2</v>
      </c>
      <c r="AR22" s="30">
        <v>9.3484524226386007E-2</v>
      </c>
      <c r="AS22" s="28">
        <v>0.15648785505480306</v>
      </c>
      <c r="AT22" s="29">
        <v>2.8583488978092621E-2</v>
      </c>
      <c r="AU22" s="30">
        <v>5.2164879777895509E-2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3.1840807085780229E-2</v>
      </c>
      <c r="AQ23" s="33">
        <v>5.0283344326152918E-2</v>
      </c>
      <c r="AR23" s="34">
        <v>4.6621151476922286E-2</v>
      </c>
      <c r="AS23" s="32">
        <v>1.8424230240535508E-2</v>
      </c>
      <c r="AT23" s="33">
        <v>2.6384770469871664E-2</v>
      </c>
      <c r="AU23" s="34">
        <v>2.4917106652884234E-2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300"/>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4"/>
    </row>
    <row r="26" spans="2:48" ht="29">
      <c r="B26" s="43" t="s">
        <v>34</v>
      </c>
      <c r="C26" s="44">
        <f>C25*1000/365/24/AVERAGE(C24,C43)</f>
        <v>0.20997125473056885</v>
      </c>
      <c r="D26" s="45">
        <f>D25*1000/365/24/AVERAGE(D24,D43)</f>
        <v>0.29970930627305714</v>
      </c>
      <c r="E26" s="46">
        <f>E25*1000/365/24/AVERAGE(E24,E43)</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300"/>
    </row>
    <row r="27" spans="2:48" ht="46.4" customHeight="1" thickBot="1">
      <c r="B27" s="47" t="s">
        <v>35</v>
      </c>
      <c r="C27" s="391">
        <v>0.5</v>
      </c>
      <c r="D27" s="392"/>
      <c r="E27" s="393"/>
      <c r="F27" s="391">
        <v>0.5</v>
      </c>
      <c r="G27" s="392"/>
      <c r="H27" s="393"/>
      <c r="I27" s="391">
        <v>0.5</v>
      </c>
      <c r="J27" s="392"/>
      <c r="K27" s="393"/>
      <c r="L27" s="391">
        <v>0.5</v>
      </c>
      <c r="M27" s="392"/>
      <c r="N27" s="393"/>
      <c r="O27" s="395" t="s">
        <v>36</v>
      </c>
      <c r="P27" s="392"/>
      <c r="Q27" s="393"/>
      <c r="R27" s="395" t="s">
        <v>37</v>
      </c>
      <c r="S27" s="392"/>
      <c r="T27" s="393"/>
      <c r="U27" s="395" t="s">
        <v>38</v>
      </c>
      <c r="V27" s="392"/>
      <c r="W27" s="393"/>
      <c r="X27" s="391" t="s">
        <v>39</v>
      </c>
      <c r="Y27" s="392"/>
      <c r="Z27" s="393"/>
      <c r="AA27" s="391">
        <v>0.65</v>
      </c>
      <c r="AB27" s="392"/>
      <c r="AC27" s="393"/>
      <c r="AD27" s="391">
        <v>0.65</v>
      </c>
      <c r="AE27" s="392"/>
      <c r="AF27" s="393"/>
      <c r="AG27" s="391" t="s">
        <v>364</v>
      </c>
      <c r="AH27" s="392"/>
      <c r="AI27" s="393"/>
      <c r="AJ27" s="391" t="s">
        <v>375</v>
      </c>
      <c r="AK27" s="392"/>
      <c r="AL27" s="393"/>
      <c r="AM27" s="391">
        <v>0.75</v>
      </c>
      <c r="AN27" s="392"/>
      <c r="AO27" s="393"/>
      <c r="AP27" s="391">
        <v>0.75</v>
      </c>
      <c r="AQ27" s="392"/>
      <c r="AR27" s="393"/>
      <c r="AS27" s="391">
        <v>0.75</v>
      </c>
      <c r="AT27" s="392"/>
      <c r="AU27" s="393"/>
    </row>
    <row r="28" spans="2:48" ht="15" thickTop="1">
      <c r="B28" s="48" t="s">
        <v>40</v>
      </c>
    </row>
    <row r="29" spans="2:48">
      <c r="B29" s="1" t="s">
        <v>41</v>
      </c>
    </row>
    <row r="30" spans="2:48">
      <c r="B30" s="1" t="s">
        <v>42</v>
      </c>
    </row>
    <row r="31" spans="2:48">
      <c r="B31" s="1" t="s">
        <v>43</v>
      </c>
    </row>
    <row r="32" spans="2:48">
      <c r="B32" s="1" t="s">
        <v>44</v>
      </c>
    </row>
    <row r="33" spans="2:2">
      <c r="B33" s="1" t="s">
        <v>45</v>
      </c>
    </row>
    <row r="34" spans="2:2">
      <c r="B34" s="1" t="s">
        <v>46</v>
      </c>
    </row>
    <row r="35" spans="2:2">
      <c r="B35" s="366" t="s">
        <v>466</v>
      </c>
    </row>
    <row r="36" spans="2:2" ht="7.5" customHeight="1"/>
  </sheetData>
  <mergeCells count="31">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P3:AR3"/>
    <mergeCell ref="AP27:AR27"/>
    <mergeCell ref="AM3:AO3"/>
    <mergeCell ref="AM27:AO27"/>
    <mergeCell ref="X3:Z3"/>
    <mergeCell ref="AA3:AC3"/>
    <mergeCell ref="AG27:AI27"/>
    <mergeCell ref="AD3:AF3"/>
    <mergeCell ref="AD27:AF27"/>
    <mergeCell ref="AG3:AI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56"/>
  <sheetViews>
    <sheetView zoomScaleNormal="100" workbookViewId="0">
      <pane xSplit="2" ySplit="3" topLeftCell="CN4" activePane="bottomRight" state="frozenSplit"/>
      <selection activeCell="AS3" sqref="AS3"/>
      <selection pane="topRight" activeCell="BM4" sqref="BM4:BR212"/>
      <selection pane="bottomLeft" activeCell="A4" sqref="A4"/>
      <selection pane="bottomRight" activeCell="CT3" sqref="CT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396" t="s">
        <v>347</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row>
    <row r="2" spans="1:121" ht="31.4" customHeight="1" thickTop="1" thickBot="1">
      <c r="A2" s="405" t="s">
        <v>47</v>
      </c>
      <c r="B2" s="406"/>
      <c r="C2" s="401">
        <v>2016</v>
      </c>
      <c r="D2" s="402"/>
      <c r="E2" s="402"/>
      <c r="F2" s="402"/>
      <c r="G2" s="403"/>
      <c r="H2" s="401">
        <v>2017</v>
      </c>
      <c r="I2" s="402"/>
      <c r="J2" s="402"/>
      <c r="K2" s="402"/>
      <c r="L2" s="403"/>
      <c r="M2" s="401">
        <v>2018</v>
      </c>
      <c r="N2" s="402"/>
      <c r="O2" s="402"/>
      <c r="P2" s="402"/>
      <c r="Q2" s="403"/>
      <c r="R2" s="401">
        <v>2019</v>
      </c>
      <c r="S2" s="402"/>
      <c r="T2" s="402"/>
      <c r="U2" s="402"/>
      <c r="V2" s="403"/>
      <c r="W2" s="401">
        <v>2020</v>
      </c>
      <c r="X2" s="402"/>
      <c r="Y2" s="402"/>
      <c r="Z2" s="402"/>
      <c r="AA2" s="403"/>
      <c r="AB2" s="404" t="s">
        <v>348</v>
      </c>
      <c r="AC2" s="402"/>
      <c r="AD2" s="402"/>
      <c r="AE2" s="402"/>
      <c r="AF2" s="402"/>
      <c r="AG2" s="402"/>
      <c r="AH2" s="402"/>
      <c r="AI2" s="402"/>
      <c r="AJ2" s="402"/>
      <c r="AK2" s="402"/>
      <c r="AL2" s="402"/>
      <c r="AM2" s="402"/>
      <c r="AN2" s="402"/>
      <c r="AO2" s="402"/>
      <c r="AP2" s="402"/>
      <c r="AQ2" s="402"/>
      <c r="AR2" s="403"/>
      <c r="AS2" s="404">
        <v>2022</v>
      </c>
      <c r="AT2" s="402"/>
      <c r="AU2" s="402"/>
      <c r="AV2" s="402"/>
      <c r="AW2" s="402"/>
      <c r="AX2" s="402"/>
      <c r="AY2" s="402"/>
      <c r="AZ2" s="402"/>
      <c r="BA2" s="402"/>
      <c r="BB2" s="402"/>
      <c r="BC2" s="402"/>
      <c r="BD2" s="402"/>
      <c r="BE2" s="402"/>
      <c r="BF2" s="402"/>
      <c r="BG2" s="402"/>
      <c r="BH2" s="402"/>
      <c r="BI2" s="403"/>
      <c r="BJ2" s="404">
        <v>2023</v>
      </c>
      <c r="BK2" s="402"/>
      <c r="BL2" s="402"/>
      <c r="BM2" s="402"/>
      <c r="BN2" s="402"/>
      <c r="BO2" s="402"/>
      <c r="BP2" s="402"/>
      <c r="BQ2" s="402"/>
      <c r="BR2" s="402"/>
      <c r="BS2" s="402"/>
      <c r="BT2" s="402"/>
      <c r="BU2" s="402"/>
      <c r="BV2" s="402"/>
      <c r="BW2" s="402"/>
      <c r="BX2" s="402"/>
      <c r="BY2" s="402"/>
      <c r="BZ2" s="403"/>
      <c r="CA2" s="404">
        <v>2024</v>
      </c>
      <c r="CB2" s="402"/>
      <c r="CC2" s="402"/>
      <c r="CD2" s="402"/>
      <c r="CE2" s="402"/>
      <c r="CF2" s="402"/>
      <c r="CG2" s="402"/>
      <c r="CH2" s="402"/>
      <c r="CI2" s="402"/>
      <c r="CJ2" s="402"/>
      <c r="CK2" s="402"/>
      <c r="CL2" s="402"/>
      <c r="CM2" s="402"/>
      <c r="CN2" s="402"/>
      <c r="CO2" s="402"/>
      <c r="CP2" s="402"/>
      <c r="CQ2" s="403"/>
      <c r="CR2" s="404">
        <v>2025</v>
      </c>
      <c r="CS2" s="402"/>
      <c r="CT2" s="402"/>
      <c r="CU2" s="402"/>
      <c r="CV2" s="402"/>
      <c r="CW2" s="402"/>
      <c r="CX2" s="402"/>
      <c r="CY2" s="402"/>
      <c r="CZ2" s="402"/>
      <c r="DA2" s="402"/>
      <c r="DB2" s="402"/>
      <c r="DC2" s="402"/>
      <c r="DD2" s="402"/>
      <c r="DE2" s="402"/>
      <c r="DF2" s="402"/>
      <c r="DG2" s="402"/>
      <c r="DH2" s="403"/>
      <c r="DL2" s="398" t="s">
        <v>352</v>
      </c>
      <c r="DM2" s="399"/>
      <c r="DN2" s="399"/>
      <c r="DO2" s="399"/>
      <c r="DP2" s="399"/>
      <c r="DQ2" s="400"/>
    </row>
    <row r="3" spans="1:121"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R3" s="215" t="s">
        <v>13</v>
      </c>
      <c r="CS3" s="220" t="s">
        <v>14</v>
      </c>
      <c r="CT3" s="220" t="s">
        <v>15</v>
      </c>
      <c r="CU3" s="278" t="s">
        <v>16</v>
      </c>
      <c r="CV3" s="273" t="s">
        <v>17</v>
      </c>
      <c r="CW3" s="220" t="s">
        <v>18</v>
      </c>
      <c r="CX3" s="220" t="s">
        <v>19</v>
      </c>
      <c r="CY3" s="278" t="s">
        <v>20</v>
      </c>
      <c r="CZ3" s="273" t="s">
        <v>21</v>
      </c>
      <c r="DA3" s="220" t="s">
        <v>22</v>
      </c>
      <c r="DB3" s="220" t="s">
        <v>23</v>
      </c>
      <c r="DC3" s="278" t="s">
        <v>24</v>
      </c>
      <c r="DD3" s="273" t="s">
        <v>25</v>
      </c>
      <c r="DE3" s="220" t="s">
        <v>26</v>
      </c>
      <c r="DF3" s="220" t="s">
        <v>27</v>
      </c>
      <c r="DG3" s="286" t="s">
        <v>28</v>
      </c>
      <c r="DH3" s="221">
        <v>2025</v>
      </c>
      <c r="DL3" s="240" t="s">
        <v>351</v>
      </c>
      <c r="DM3" s="295" t="s">
        <v>67</v>
      </c>
      <c r="DN3" s="241" t="s">
        <v>68</v>
      </c>
      <c r="DO3" s="241" t="s">
        <v>69</v>
      </c>
      <c r="DP3" s="241" t="s">
        <v>70</v>
      </c>
      <c r="DQ3" s="242" t="s">
        <v>71</v>
      </c>
    </row>
    <row r="4" spans="1:121" ht="15" thickTop="1">
      <c r="A4" s="49" t="s">
        <v>2</v>
      </c>
      <c r="B4" s="50">
        <f>$DS$24</f>
        <v>772.99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v>9.4827995961599298E-2</v>
      </c>
      <c r="CP4" s="287">
        <v>9.252520464532997E-2</v>
      </c>
      <c r="CQ4" s="222">
        <v>9.4095301289291361E-2</v>
      </c>
      <c r="CR4" s="51">
        <v>5.4777902089315086E-2</v>
      </c>
      <c r="CS4" s="56">
        <v>8.7614740063265958E-2</v>
      </c>
      <c r="CT4" s="56">
        <v>6.9430418510231739E-2</v>
      </c>
      <c r="CU4" s="279">
        <v>7.179117184914495E-2</v>
      </c>
      <c r="CV4" s="274"/>
      <c r="CW4" s="56"/>
      <c r="CX4" s="56"/>
      <c r="CY4" s="279"/>
      <c r="CZ4" s="274"/>
      <c r="DA4" s="56"/>
      <c r="DB4" s="56"/>
      <c r="DC4" s="279"/>
      <c r="DD4" s="274"/>
      <c r="DE4" s="56"/>
      <c r="DF4" s="56"/>
      <c r="DG4" s="287"/>
      <c r="DH4" s="222">
        <v>7.179117184914495E-2</v>
      </c>
      <c r="DL4" s="228" t="s">
        <v>0</v>
      </c>
      <c r="DM4" s="296" t="s">
        <v>1</v>
      </c>
      <c r="DN4" s="229" t="s">
        <v>2</v>
      </c>
      <c r="DO4" s="229" t="s">
        <v>448</v>
      </c>
      <c r="DP4" s="229" t="s">
        <v>449</v>
      </c>
      <c r="DQ4" s="232">
        <v>56.4</v>
      </c>
    </row>
    <row r="5" spans="1:121">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v>2.3369702233678725E-2</v>
      </c>
      <c r="CP5" s="288">
        <v>3.8640993394599005E-2</v>
      </c>
      <c r="CQ5" s="223">
        <v>3.2420439783814946E-2</v>
      </c>
      <c r="CR5" s="59">
        <v>2.4638834554245481E-2</v>
      </c>
      <c r="CS5" s="64">
        <v>4.714540858719081E-2</v>
      </c>
      <c r="CT5" s="64">
        <v>4.3627921379679316E-2</v>
      </c>
      <c r="CU5" s="280">
        <v>3.8701575039261825E-2</v>
      </c>
      <c r="CV5" s="62"/>
      <c r="CW5" s="64"/>
      <c r="CX5" s="64"/>
      <c r="CY5" s="280"/>
      <c r="CZ5" s="62"/>
      <c r="DA5" s="64"/>
      <c r="DB5" s="64"/>
      <c r="DC5" s="280"/>
      <c r="DD5" s="62"/>
      <c r="DE5" s="64"/>
      <c r="DF5" s="64"/>
      <c r="DG5" s="288"/>
      <c r="DH5" s="223">
        <v>3.8701575039261825E-2</v>
      </c>
      <c r="DL5" s="228"/>
      <c r="DM5" s="296"/>
      <c r="DN5" s="229"/>
      <c r="DO5" s="229" t="s">
        <v>72</v>
      </c>
      <c r="DP5" s="229" t="s">
        <v>73</v>
      </c>
      <c r="DQ5" s="232">
        <v>52</v>
      </c>
    </row>
    <row r="6" spans="1:121">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v>7.1458394764281841E-2</v>
      </c>
      <c r="CP6" s="288">
        <v>5.3884420501464553E-2</v>
      </c>
      <c r="CQ6" s="223">
        <v>6.1674995212490098E-2</v>
      </c>
      <c r="CR6" s="59">
        <v>3.0139125196454297E-2</v>
      </c>
      <c r="CS6" s="64">
        <v>4.046939981120732E-2</v>
      </c>
      <c r="CT6" s="64">
        <v>2.5802664122723258E-2</v>
      </c>
      <c r="CU6" s="280">
        <v>3.3089688074422724E-2</v>
      </c>
      <c r="CV6" s="62"/>
      <c r="CW6" s="64"/>
      <c r="CX6" s="64"/>
      <c r="CY6" s="280"/>
      <c r="CZ6" s="62"/>
      <c r="DA6" s="64"/>
      <c r="DB6" s="64"/>
      <c r="DC6" s="280"/>
      <c r="DD6" s="62"/>
      <c r="DE6" s="64"/>
      <c r="DF6" s="64"/>
      <c r="DG6" s="288"/>
      <c r="DH6" s="223">
        <v>3.3089688074422724E-2</v>
      </c>
      <c r="DL6" s="228"/>
      <c r="DM6" s="296"/>
      <c r="DN6" s="229"/>
      <c r="DO6" s="229"/>
      <c r="DP6" s="229" t="s">
        <v>74</v>
      </c>
      <c r="DQ6" s="232">
        <v>13.2</v>
      </c>
    </row>
    <row r="7" spans="1:121">
      <c r="A7" s="65" t="s">
        <v>3</v>
      </c>
      <c r="B7" s="66">
        <f>$DS$33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v>6.3849019897490894E-2</v>
      </c>
      <c r="CP7" s="289">
        <v>5.8663466555870437E-2</v>
      </c>
      <c r="CQ7" s="224">
        <v>6.894339499036739E-2</v>
      </c>
      <c r="CR7" s="67">
        <v>1.8013374710732246E-2</v>
      </c>
      <c r="CS7" s="72">
        <v>3.6521513570170971E-2</v>
      </c>
      <c r="CT7" s="72">
        <v>2.3264936648016831E-2</v>
      </c>
      <c r="CU7" s="281">
        <v>2.7319962271589698E-2</v>
      </c>
      <c r="CV7" s="275"/>
      <c r="CW7" s="72"/>
      <c r="CX7" s="72"/>
      <c r="CY7" s="281"/>
      <c r="CZ7" s="275"/>
      <c r="DA7" s="72"/>
      <c r="DB7" s="72"/>
      <c r="DC7" s="281"/>
      <c r="DD7" s="275"/>
      <c r="DE7" s="72"/>
      <c r="DF7" s="72"/>
      <c r="DG7" s="289"/>
      <c r="DH7" s="224">
        <v>2.7319962271589698E-2</v>
      </c>
      <c r="DL7" s="228"/>
      <c r="DM7" s="296"/>
      <c r="DN7" s="229"/>
      <c r="DO7" s="229"/>
      <c r="DP7" s="229" t="s">
        <v>75</v>
      </c>
      <c r="DQ7" s="232">
        <v>37.9</v>
      </c>
    </row>
    <row r="8" spans="1:121">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v>0</v>
      </c>
      <c r="CP8" s="288">
        <v>7.6415709633502367E-3</v>
      </c>
      <c r="CQ8" s="223">
        <v>9.8163805354501126E-3</v>
      </c>
      <c r="CR8" s="59">
        <v>0</v>
      </c>
      <c r="CS8" s="64">
        <v>0</v>
      </c>
      <c r="CT8" s="64">
        <v>0</v>
      </c>
      <c r="CU8" s="280">
        <v>0</v>
      </c>
      <c r="CV8" s="62"/>
      <c r="CW8" s="64"/>
      <c r="CX8" s="64"/>
      <c r="CY8" s="280"/>
      <c r="CZ8" s="62"/>
      <c r="DA8" s="64"/>
      <c r="DB8" s="64"/>
      <c r="DC8" s="280"/>
      <c r="DD8" s="62"/>
      <c r="DE8" s="64"/>
      <c r="DF8" s="64"/>
      <c r="DG8" s="288"/>
      <c r="DH8" s="223">
        <v>0</v>
      </c>
      <c r="DL8" s="228"/>
      <c r="DM8" s="296"/>
      <c r="DN8" s="229"/>
      <c r="DO8" s="229"/>
      <c r="DP8" s="229" t="s">
        <v>76</v>
      </c>
      <c r="DQ8" s="232">
        <v>33</v>
      </c>
    </row>
    <row r="9" spans="1:121">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v>6.3849019897490894E-2</v>
      </c>
      <c r="CP9" s="288">
        <v>5.1021986485478434E-2</v>
      </c>
      <c r="CQ9" s="223">
        <v>5.9127037771047983E-2</v>
      </c>
      <c r="CR9" s="59">
        <v>1.8013374710732246E-2</v>
      </c>
      <c r="CS9" s="64">
        <v>3.6521513570170971E-2</v>
      </c>
      <c r="CT9" s="64">
        <v>2.3264936648016831E-2</v>
      </c>
      <c r="CU9" s="280">
        <v>2.7319962271589698E-2</v>
      </c>
      <c r="CV9" s="62"/>
      <c r="CW9" s="64"/>
      <c r="CX9" s="64"/>
      <c r="CY9" s="280"/>
      <c r="CZ9" s="62"/>
      <c r="DA9" s="64"/>
      <c r="DB9" s="64"/>
      <c r="DC9" s="280"/>
      <c r="DD9" s="62"/>
      <c r="DE9" s="64"/>
      <c r="DF9" s="64"/>
      <c r="DG9" s="288"/>
      <c r="DH9" s="223">
        <v>2.7319962271589698E-2</v>
      </c>
      <c r="DL9" s="228"/>
      <c r="DM9" s="296"/>
      <c r="DN9" s="229"/>
      <c r="DO9" s="229"/>
      <c r="DP9" s="229" t="s">
        <v>77</v>
      </c>
      <c r="DQ9" s="232">
        <v>33</v>
      </c>
    </row>
    <row r="10" spans="1:121">
      <c r="A10" s="65" t="s">
        <v>4</v>
      </c>
      <c r="B10" s="66">
        <f>$DS$51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v>0.15175408130839579</v>
      </c>
      <c r="CP10" s="289">
        <v>0.16926105973293162</v>
      </c>
      <c r="CQ10" s="224">
        <v>0.18983525455742128</v>
      </c>
      <c r="CR10" s="67">
        <v>7.3753449598327067E-2</v>
      </c>
      <c r="CS10" s="72">
        <v>8.6226129872074148E-2</v>
      </c>
      <c r="CT10" s="72">
        <v>9.4128867332755398E-2</v>
      </c>
      <c r="CU10" s="281">
        <v>8.5045966806553422E-2</v>
      </c>
      <c r="CV10" s="275"/>
      <c r="CW10" s="72"/>
      <c r="CX10" s="72"/>
      <c r="CY10" s="281"/>
      <c r="CZ10" s="275"/>
      <c r="DA10" s="72"/>
      <c r="DB10" s="72"/>
      <c r="DC10" s="281"/>
      <c r="DD10" s="275"/>
      <c r="DE10" s="72"/>
      <c r="DF10" s="72"/>
      <c r="DG10" s="289"/>
      <c r="DH10" s="224">
        <v>8.5045966806553422E-2</v>
      </c>
      <c r="DL10" s="228"/>
      <c r="DM10" s="296"/>
      <c r="DN10" s="229"/>
      <c r="DO10" s="229"/>
      <c r="DP10" s="229" t="s">
        <v>78</v>
      </c>
      <c r="DQ10" s="232">
        <v>9</v>
      </c>
    </row>
    <row r="11" spans="1:121">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v>9.9730093046827187E-2</v>
      </c>
      <c r="CP11" s="288">
        <v>0.11100716037000348</v>
      </c>
      <c r="CQ11" s="223">
        <v>0.14160684034786611</v>
      </c>
      <c r="CR11" s="59">
        <v>4.8423650722718259E-2</v>
      </c>
      <c r="CS11" s="64">
        <v>5.388126023588885E-2</v>
      </c>
      <c r="CT11" s="64">
        <v>7.4514866625341805E-2</v>
      </c>
      <c r="CU11" s="280">
        <v>5.8423761927321342E-2</v>
      </c>
      <c r="CV11" s="62"/>
      <c r="CW11" s="64"/>
      <c r="CX11" s="64"/>
      <c r="CY11" s="280"/>
      <c r="CZ11" s="62"/>
      <c r="DA11" s="64"/>
      <c r="DB11" s="64"/>
      <c r="DC11" s="280"/>
      <c r="DD11" s="62"/>
      <c r="DE11" s="64"/>
      <c r="DF11" s="64"/>
      <c r="DG11" s="288"/>
      <c r="DH11" s="223">
        <v>5.8423761927321342E-2</v>
      </c>
      <c r="DL11" s="228"/>
      <c r="DM11" s="296"/>
      <c r="DN11" s="229"/>
      <c r="DO11" s="229" t="s">
        <v>79</v>
      </c>
      <c r="DP11" s="229" t="s">
        <v>80</v>
      </c>
      <c r="DQ11" s="232">
        <v>9.99</v>
      </c>
    </row>
    <row r="12" spans="1:121">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v>5.2024758637524857E-2</v>
      </c>
      <c r="CP12" s="288">
        <v>5.8254560086969227E-2</v>
      </c>
      <c r="CQ12" s="223">
        <v>4.8229129392977167E-2</v>
      </c>
      <c r="CR12" s="59">
        <v>2.5330274644585586E-2</v>
      </c>
      <c r="CS12" s="64">
        <v>3.2345108329365956E-2</v>
      </c>
      <c r="CT12" s="64">
        <v>1.9614381327439916E-2</v>
      </c>
      <c r="CU12" s="280">
        <v>2.6622552050853895E-2</v>
      </c>
      <c r="CV12" s="62"/>
      <c r="CW12" s="64"/>
      <c r="CX12" s="64"/>
      <c r="CY12" s="280"/>
      <c r="CZ12" s="62"/>
      <c r="DA12" s="64"/>
      <c r="DB12" s="64"/>
      <c r="DC12" s="280"/>
      <c r="DD12" s="62"/>
      <c r="DE12" s="64"/>
      <c r="DF12" s="64"/>
      <c r="DG12" s="288"/>
      <c r="DH12" s="223">
        <v>2.6622552050853895E-2</v>
      </c>
      <c r="DL12" s="228"/>
      <c r="DM12" s="296"/>
      <c r="DN12" s="229"/>
      <c r="DO12" s="229" t="s">
        <v>383</v>
      </c>
      <c r="DP12" s="229" t="s">
        <v>384</v>
      </c>
      <c r="DQ12" s="232">
        <v>34</v>
      </c>
    </row>
    <row r="13" spans="1:121">
      <c r="A13" s="65" t="s">
        <v>5</v>
      </c>
      <c r="B13" s="66">
        <f>$DS$69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v>7.9203148456722189E-2</v>
      </c>
      <c r="CP13" s="289">
        <v>6.158063409356828E-2</v>
      </c>
      <c r="CQ13" s="224">
        <v>6.3377718748341874E-2</v>
      </c>
      <c r="CR13" s="67">
        <v>4.2800616929506284E-2</v>
      </c>
      <c r="CS13" s="72">
        <v>3.460539193273042E-2</v>
      </c>
      <c r="CT13" s="72">
        <v>3.1368661924947847E-2</v>
      </c>
      <c r="CU13" s="281">
        <v>3.6394747574509133E-2</v>
      </c>
      <c r="CV13" s="275"/>
      <c r="CW13" s="72"/>
      <c r="CX13" s="72"/>
      <c r="CY13" s="281"/>
      <c r="CZ13" s="275"/>
      <c r="DA13" s="72"/>
      <c r="DB13" s="72"/>
      <c r="DC13" s="281"/>
      <c r="DD13" s="275"/>
      <c r="DE13" s="72"/>
      <c r="DF13" s="72"/>
      <c r="DG13" s="289"/>
      <c r="DH13" s="224">
        <v>3.6394747574509133E-2</v>
      </c>
      <c r="DL13" s="228"/>
      <c r="DM13" s="296"/>
      <c r="DN13" s="229"/>
      <c r="DO13" s="229" t="s">
        <v>83</v>
      </c>
      <c r="DP13" s="229" t="s">
        <v>84</v>
      </c>
      <c r="DQ13" s="232">
        <v>36</v>
      </c>
    </row>
    <row r="14" spans="1:121">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v>1.9431308165860874E-4</v>
      </c>
      <c r="CP14" s="288">
        <v>2.0803012347490903E-4</v>
      </c>
      <c r="CQ14" s="223">
        <v>2.1057103550311748E-3</v>
      </c>
      <c r="CR14" s="59">
        <v>6.2703767713039021E-3</v>
      </c>
      <c r="CS14" s="64">
        <v>0</v>
      </c>
      <c r="CT14" s="64">
        <v>4.4991294198171476E-4</v>
      </c>
      <c r="CU14" s="280">
        <v>2.1369266142610851E-3</v>
      </c>
      <c r="CV14" s="62"/>
      <c r="CW14" s="64"/>
      <c r="CX14" s="64"/>
      <c r="CY14" s="280"/>
      <c r="CZ14" s="62"/>
      <c r="DA14" s="64"/>
      <c r="DB14" s="64"/>
      <c r="DC14" s="280"/>
      <c r="DD14" s="62"/>
      <c r="DE14" s="64"/>
      <c r="DF14" s="64"/>
      <c r="DG14" s="288"/>
      <c r="DH14" s="223">
        <v>2.1369266142610851E-3</v>
      </c>
      <c r="DL14" s="228"/>
      <c r="DM14" s="296"/>
      <c r="DN14" s="229"/>
      <c r="DO14" s="229" t="s">
        <v>379</v>
      </c>
      <c r="DP14" s="229" t="s">
        <v>380</v>
      </c>
      <c r="DQ14" s="232">
        <v>75.599999999999994</v>
      </c>
    </row>
    <row r="15" spans="1:121">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v>7.9008835375063605E-2</v>
      </c>
      <c r="CP15" s="288">
        <v>6.1372603970093385E-2</v>
      </c>
      <c r="CQ15" s="223">
        <v>6.1272026607075564E-2</v>
      </c>
      <c r="CR15" s="59">
        <v>3.6530337125719167E-2</v>
      </c>
      <c r="CS15" s="64">
        <v>3.460539193273042E-2</v>
      </c>
      <c r="CT15" s="64">
        <v>3.0918748982966125E-2</v>
      </c>
      <c r="CU15" s="280">
        <v>3.425785218093403E-2</v>
      </c>
      <c r="CV15" s="62"/>
      <c r="CW15" s="64"/>
      <c r="CX15" s="64"/>
      <c r="CY15" s="280"/>
      <c r="CZ15" s="62"/>
      <c r="DA15" s="64"/>
      <c r="DB15" s="64"/>
      <c r="DC15" s="280"/>
      <c r="DD15" s="62"/>
      <c r="DE15" s="64"/>
      <c r="DF15" s="64"/>
      <c r="DG15" s="288"/>
      <c r="DH15" s="223">
        <v>3.425785218093403E-2</v>
      </c>
      <c r="DL15" s="228"/>
      <c r="DM15" s="296"/>
      <c r="DN15" s="229"/>
      <c r="DO15" s="229" t="s">
        <v>85</v>
      </c>
      <c r="DP15" s="229" t="s">
        <v>85</v>
      </c>
      <c r="DQ15" s="232">
        <v>36</v>
      </c>
    </row>
    <row r="16" spans="1:121">
      <c r="A16" s="65" t="s">
        <v>6</v>
      </c>
      <c r="B16" s="66">
        <f>$DS$123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v>8.8577960810729758E-2</v>
      </c>
      <c r="CP16" s="289">
        <v>8.1646631608662035E-2</v>
      </c>
      <c r="CQ16" s="224">
        <v>8.2303210328283721E-2</v>
      </c>
      <c r="CR16" s="67">
        <v>3.0974163384799761E-2</v>
      </c>
      <c r="CS16" s="72">
        <v>3.7582264944477473E-2</v>
      </c>
      <c r="CT16" s="72">
        <v>4.9066172377499793E-2</v>
      </c>
      <c r="CU16" s="281">
        <v>3.8734240762578601E-2</v>
      </c>
      <c r="CV16" s="275"/>
      <c r="CW16" s="72"/>
      <c r="CX16" s="72"/>
      <c r="CY16" s="281"/>
      <c r="CZ16" s="275"/>
      <c r="DA16" s="72"/>
      <c r="DB16" s="72"/>
      <c r="DC16" s="281"/>
      <c r="DD16" s="275"/>
      <c r="DE16" s="72"/>
      <c r="DF16" s="72"/>
      <c r="DG16" s="289"/>
      <c r="DH16" s="224">
        <v>3.8734240762578601E-2</v>
      </c>
      <c r="DL16" s="228"/>
      <c r="DM16" s="296"/>
      <c r="DN16" s="229"/>
      <c r="DO16" s="229" t="s">
        <v>86</v>
      </c>
      <c r="DP16" s="229" t="s">
        <v>87</v>
      </c>
      <c r="DQ16" s="232">
        <v>39.6</v>
      </c>
    </row>
    <row r="17" spans="1:123">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v>1.9117072466233796E-3</v>
      </c>
      <c r="CP17" s="288">
        <v>2.5533175590065568E-2</v>
      </c>
      <c r="CQ17" s="223">
        <v>2.4000478486086923E-2</v>
      </c>
      <c r="CR17" s="59">
        <v>2.1559589781430907E-4</v>
      </c>
      <c r="CS17" s="64">
        <v>5.2338505904735806E-3</v>
      </c>
      <c r="CT17" s="64">
        <v>1.8698977894220706E-2</v>
      </c>
      <c r="CU17" s="280">
        <v>7.4427301593275484E-3</v>
      </c>
      <c r="CV17" s="62"/>
      <c r="CW17" s="64"/>
      <c r="CX17" s="64"/>
      <c r="CY17" s="280"/>
      <c r="CZ17" s="62"/>
      <c r="DA17" s="64"/>
      <c r="DB17" s="64"/>
      <c r="DC17" s="280"/>
      <c r="DD17" s="62"/>
      <c r="DE17" s="64"/>
      <c r="DF17" s="64"/>
      <c r="DG17" s="288"/>
      <c r="DH17" s="223">
        <v>7.4427301593275484E-3</v>
      </c>
      <c r="DL17" s="228"/>
      <c r="DM17" s="296"/>
      <c r="DN17" s="229"/>
      <c r="DO17" s="229"/>
      <c r="DP17" s="229" t="s">
        <v>88</v>
      </c>
      <c r="DQ17" s="232">
        <v>36</v>
      </c>
    </row>
    <row r="18" spans="1:123">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v>8.6666255972586759E-2</v>
      </c>
      <c r="CP18" s="288">
        <v>5.6113536062186754E-2</v>
      </c>
      <c r="CQ18" s="223">
        <v>5.8302829452162822E-2</v>
      </c>
      <c r="CR18" s="59">
        <v>3.0758556652476263E-2</v>
      </c>
      <c r="CS18" s="64">
        <v>3.2348437512653448E-2</v>
      </c>
      <c r="CT18" s="64">
        <v>3.0367188427258662E-2</v>
      </c>
      <c r="CU18" s="280">
        <v>3.1291514860653333E-2</v>
      </c>
      <c r="CV18" s="62"/>
      <c r="CW18" s="64"/>
      <c r="CX18" s="64"/>
      <c r="CY18" s="280"/>
      <c r="CZ18" s="62"/>
      <c r="DA18" s="64"/>
      <c r="DB18" s="64"/>
      <c r="DC18" s="280"/>
      <c r="DD18" s="62"/>
      <c r="DE18" s="64"/>
      <c r="DF18" s="64"/>
      <c r="DG18" s="288"/>
      <c r="DH18" s="223">
        <v>3.1291514860653333E-2</v>
      </c>
      <c r="DL18" s="228"/>
      <c r="DM18" s="296"/>
      <c r="DN18" s="229"/>
      <c r="DO18" s="229"/>
      <c r="DP18" s="229" t="s">
        <v>89</v>
      </c>
      <c r="DQ18" s="232">
        <v>23</v>
      </c>
    </row>
    <row r="19" spans="1:123">
      <c r="A19" s="65" t="s">
        <v>7</v>
      </c>
      <c r="B19" s="66">
        <f>$DS$164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v>0.16361105929413028</v>
      </c>
      <c r="CP19" s="289">
        <v>0.15700789288720371</v>
      </c>
      <c r="CQ19" s="224">
        <v>0.14306038994525419</v>
      </c>
      <c r="CR19" s="67">
        <v>6.7931540036485411E-2</v>
      </c>
      <c r="CS19" s="72">
        <v>7.8731159373713611E-2</v>
      </c>
      <c r="CT19" s="72">
        <v>8.3554372762566401E-2</v>
      </c>
      <c r="CU19" s="281">
        <v>7.7122045997346511E-2</v>
      </c>
      <c r="CV19" s="275"/>
      <c r="CW19" s="72"/>
      <c r="CX19" s="72"/>
      <c r="CY19" s="281"/>
      <c r="CZ19" s="275"/>
      <c r="DA19" s="72"/>
      <c r="DB19" s="72"/>
      <c r="DC19" s="281"/>
      <c r="DD19" s="275"/>
      <c r="DE19" s="72"/>
      <c r="DF19" s="72"/>
      <c r="DG19" s="289"/>
      <c r="DH19" s="224">
        <v>7.7122045997346511E-2</v>
      </c>
      <c r="DL19" s="228"/>
      <c r="DM19" s="296"/>
      <c r="DN19" s="229"/>
      <c r="DO19" s="229"/>
      <c r="DP19" s="229" t="s">
        <v>385</v>
      </c>
      <c r="DQ19" s="232">
        <v>28.8</v>
      </c>
    </row>
    <row r="20" spans="1:123">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v>0.11851711353380115</v>
      </c>
      <c r="CP20" s="288">
        <v>0.11667896140500968</v>
      </c>
      <c r="CQ20" s="223">
        <v>9.7928711860207851E-2</v>
      </c>
      <c r="CR20" s="59">
        <v>4.9435823606017212E-2</v>
      </c>
      <c r="CS20" s="64">
        <v>5.3331144644057402E-2</v>
      </c>
      <c r="CT20" s="64">
        <v>6.6972732684741382E-2</v>
      </c>
      <c r="CU20" s="280">
        <v>5.6336475164230022E-2</v>
      </c>
      <c r="CV20" s="62"/>
      <c r="CW20" s="64"/>
      <c r="CX20" s="64"/>
      <c r="CY20" s="280"/>
      <c r="CZ20" s="62"/>
      <c r="DA20" s="64"/>
      <c r="DB20" s="64"/>
      <c r="DC20" s="280"/>
      <c r="DD20" s="62"/>
      <c r="DE20" s="64"/>
      <c r="DF20" s="64"/>
      <c r="DG20" s="288"/>
      <c r="DH20" s="223">
        <v>5.6336475164230022E-2</v>
      </c>
      <c r="DL20" s="228"/>
      <c r="DM20" s="296"/>
      <c r="DN20" s="229"/>
      <c r="DO20" s="229" t="s">
        <v>90</v>
      </c>
      <c r="DP20" s="229" t="s">
        <v>90</v>
      </c>
      <c r="DQ20" s="232">
        <v>80</v>
      </c>
    </row>
    <row r="21" spans="1:123"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v>4.5094560124496919E-2</v>
      </c>
      <c r="CP21" s="290">
        <v>4.0329487833872787E-2</v>
      </c>
      <c r="CQ21" s="225">
        <v>4.513209492524211E-2</v>
      </c>
      <c r="CR21" s="75">
        <v>1.849584322758915E-2</v>
      </c>
      <c r="CS21" s="80">
        <v>2.5400276925915202E-2</v>
      </c>
      <c r="CT21" s="80">
        <v>1.658178261974837E-2</v>
      </c>
      <c r="CU21" s="282">
        <v>2.0785758588493526E-2</v>
      </c>
      <c r="CV21" s="78"/>
      <c r="CW21" s="80"/>
      <c r="CX21" s="80"/>
      <c r="CY21" s="282"/>
      <c r="CZ21" s="78"/>
      <c r="DA21" s="80"/>
      <c r="DB21" s="80"/>
      <c r="DC21" s="282"/>
      <c r="DD21" s="78"/>
      <c r="DE21" s="80"/>
      <c r="DF21" s="80"/>
      <c r="DG21" s="290"/>
      <c r="DH21" s="225">
        <v>2.0785758588493526E-2</v>
      </c>
      <c r="DL21" s="228"/>
      <c r="DM21" s="296"/>
      <c r="DN21" s="229"/>
      <c r="DO21" s="229" t="s">
        <v>460</v>
      </c>
      <c r="DP21" s="229" t="s">
        <v>461</v>
      </c>
      <c r="DQ21" s="232">
        <v>105</v>
      </c>
    </row>
    <row r="22" spans="1:123"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R22" s="82"/>
      <c r="CS22" s="82"/>
      <c r="CT22" s="82"/>
      <c r="CU22" s="283"/>
      <c r="CV22" s="82"/>
      <c r="CW22" s="82"/>
      <c r="CX22" s="82"/>
      <c r="CY22" s="283"/>
      <c r="CZ22" s="82"/>
      <c r="DA22" s="82"/>
      <c r="DB22" s="82"/>
      <c r="DC22" s="283"/>
      <c r="DD22" s="82"/>
      <c r="DE22" s="82"/>
      <c r="DF22" s="82"/>
      <c r="DG22" s="283"/>
      <c r="DH22" s="82"/>
      <c r="DL22" s="228"/>
      <c r="DM22" s="296"/>
      <c r="DN22" s="229"/>
      <c r="DO22" s="229" t="s">
        <v>91</v>
      </c>
      <c r="DP22" s="229" t="s">
        <v>92</v>
      </c>
      <c r="DQ22" s="232">
        <v>11.5</v>
      </c>
    </row>
    <row r="23" spans="1:123" ht="15" thickTop="1">
      <c r="A23" s="83" t="s">
        <v>12</v>
      </c>
      <c r="B23" s="84">
        <f>$DT$220</f>
        <v>5458.6309999999994</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v>0.17601196297378455</v>
      </c>
      <c r="CP23" s="291">
        <v>0.14823560396039789</v>
      </c>
      <c r="CQ23" s="226">
        <v>0.14991007379843152</v>
      </c>
      <c r="CR23" s="85">
        <v>6.7647824597602046E-2</v>
      </c>
      <c r="CS23" s="90">
        <v>8.8087548702851001E-2</v>
      </c>
      <c r="CT23" s="90">
        <v>8.7548608205558584E-2</v>
      </c>
      <c r="CU23" s="284">
        <v>8.1773454483035718E-2</v>
      </c>
      <c r="CV23" s="276"/>
      <c r="CW23" s="90"/>
      <c r="CX23" s="90"/>
      <c r="CY23" s="284"/>
      <c r="CZ23" s="276"/>
      <c r="DA23" s="90"/>
      <c r="DB23" s="90"/>
      <c r="DC23" s="284"/>
      <c r="DD23" s="276"/>
      <c r="DE23" s="90"/>
      <c r="DF23" s="90"/>
      <c r="DG23" s="291"/>
      <c r="DH23" s="226">
        <v>8.1773454483035718E-2</v>
      </c>
      <c r="DL23" s="228"/>
      <c r="DM23" s="296"/>
      <c r="DN23" s="229"/>
      <c r="DO23" s="229"/>
      <c r="DP23" s="229" t="s">
        <v>93</v>
      </c>
      <c r="DQ23" s="232">
        <v>13.8</v>
      </c>
      <c r="DS23" s="306" t="s">
        <v>2</v>
      </c>
    </row>
    <row r="24" spans="1:123">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v>0.11969693827559622</v>
      </c>
      <c r="CP24" s="288">
        <v>0.10145882069471619</v>
      </c>
      <c r="CQ24" s="223">
        <v>0.10002675139360548</v>
      </c>
      <c r="CR24" s="59">
        <v>4.3204541285786859E-2</v>
      </c>
      <c r="CS24" s="64">
        <v>5.6593613526409063E-2</v>
      </c>
      <c r="CT24" s="64">
        <v>6.6243671846660454E-2</v>
      </c>
      <c r="CU24" s="280">
        <v>5.5339970172647537E-2</v>
      </c>
      <c r="CV24" s="62"/>
      <c r="CW24" s="64"/>
      <c r="CX24" s="64"/>
      <c r="CY24" s="280"/>
      <c r="CZ24" s="62"/>
      <c r="DA24" s="64"/>
      <c r="DB24" s="64"/>
      <c r="DC24" s="280"/>
      <c r="DD24" s="62"/>
      <c r="DE24" s="64"/>
      <c r="DF24" s="64"/>
      <c r="DG24" s="288"/>
      <c r="DH24" s="223">
        <v>5.5339970172647537E-2</v>
      </c>
      <c r="DL24" s="228"/>
      <c r="DM24" s="296"/>
      <c r="DN24" s="229"/>
      <c r="DO24" s="229"/>
      <c r="DP24" s="229" t="s">
        <v>94</v>
      </c>
      <c r="DQ24" s="232">
        <v>9.1999999999999993</v>
      </c>
      <c r="DS24" s="307">
        <f>SUM(DQ4:DQ24)</f>
        <v>772.99</v>
      </c>
    </row>
    <row r="25" spans="1:123">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v>5.6315580435370209E-2</v>
      </c>
      <c r="CP25" s="288">
        <v>4.6777288103391865E-2</v>
      </c>
      <c r="CQ25" s="223">
        <v>4.9883789504803329E-2</v>
      </c>
      <c r="CR25" s="59">
        <v>2.4443473882682785E-2</v>
      </c>
      <c r="CS25" s="64">
        <v>3.1494183647621583E-2</v>
      </c>
      <c r="CT25" s="64">
        <v>2.1305208540977259E-2</v>
      </c>
      <c r="CU25" s="280">
        <v>2.6433722167679474E-2</v>
      </c>
      <c r="CV25" s="62"/>
      <c r="CW25" s="64"/>
      <c r="CX25" s="64"/>
      <c r="CY25" s="280"/>
      <c r="CZ25" s="62"/>
      <c r="DA25" s="64"/>
      <c r="DB25" s="64"/>
      <c r="DC25" s="280"/>
      <c r="DD25" s="62"/>
      <c r="DE25" s="64"/>
      <c r="DF25" s="64"/>
      <c r="DG25" s="288"/>
      <c r="DH25" s="223">
        <v>2.6433722167679474E-2</v>
      </c>
      <c r="DL25" s="228"/>
      <c r="DM25" s="296"/>
      <c r="DN25" s="229" t="s">
        <v>3</v>
      </c>
      <c r="DO25" s="229" t="s">
        <v>95</v>
      </c>
      <c r="DP25" s="229" t="s">
        <v>96</v>
      </c>
      <c r="DQ25" s="232">
        <v>16.100000000000001</v>
      </c>
    </row>
    <row r="26" spans="1:123">
      <c r="A26" s="91" t="s">
        <v>1</v>
      </c>
      <c r="B26" s="92">
        <f>$DT$164</f>
        <v>4324.9809999999998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v>0.11639838237578613</v>
      </c>
      <c r="CP26" s="292">
        <v>0.111194132052177</v>
      </c>
      <c r="CQ26" s="227">
        <v>0.1095847587140866</v>
      </c>
      <c r="CR26" s="93">
        <v>4.8883683817850181E-2</v>
      </c>
      <c r="CS26" s="98">
        <v>6.2161082959961617E-2</v>
      </c>
      <c r="CT26" s="98">
        <v>6.4521480500495096E-2</v>
      </c>
      <c r="CU26" s="285">
        <v>5.8771942662131038E-2</v>
      </c>
      <c r="CV26" s="277"/>
      <c r="CW26" s="98"/>
      <c r="CX26" s="98"/>
      <c r="CY26" s="285"/>
      <c r="CZ26" s="277"/>
      <c r="DA26" s="98"/>
      <c r="DB26" s="98"/>
      <c r="DC26" s="285"/>
      <c r="DD26" s="277"/>
      <c r="DE26" s="98"/>
      <c r="DF26" s="98"/>
      <c r="DG26" s="292"/>
      <c r="DH26" s="227">
        <v>5.8771942662131038E-2</v>
      </c>
      <c r="DL26" s="228"/>
      <c r="DM26" s="296"/>
      <c r="DN26" s="229"/>
      <c r="DO26" s="229" t="s">
        <v>446</v>
      </c>
      <c r="DP26" s="229" t="s">
        <v>447</v>
      </c>
      <c r="DQ26" s="232">
        <v>48.8</v>
      </c>
    </row>
    <row r="27" spans="1:123">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v>5.0005134890309368E-2</v>
      </c>
      <c r="CP27" s="288">
        <v>5.9955460111046362E-2</v>
      </c>
      <c r="CQ27" s="223">
        <v>5.5284189965994046E-2</v>
      </c>
      <c r="CR27" s="59">
        <v>2.212635937904868E-2</v>
      </c>
      <c r="CS27" s="64">
        <v>3.0069839848720036E-2</v>
      </c>
      <c r="CT27" s="64">
        <v>4.0336274141194395E-2</v>
      </c>
      <c r="CU27" s="280">
        <v>3.0561456783634398E-2</v>
      </c>
      <c r="CV27" s="62"/>
      <c r="CW27" s="64"/>
      <c r="CX27" s="64"/>
      <c r="CY27" s="280"/>
      <c r="CZ27" s="62"/>
      <c r="DA27" s="64"/>
      <c r="DB27" s="64"/>
      <c r="DC27" s="280"/>
      <c r="DD27" s="62"/>
      <c r="DE27" s="64"/>
      <c r="DF27" s="64"/>
      <c r="DG27" s="288"/>
      <c r="DH27" s="223">
        <v>3.0561456783634398E-2</v>
      </c>
      <c r="DL27" s="228"/>
      <c r="DM27" s="296"/>
      <c r="DN27" s="229"/>
      <c r="DO27" s="229" t="s">
        <v>97</v>
      </c>
      <c r="DP27" s="229" t="s">
        <v>98</v>
      </c>
      <c r="DQ27" s="232">
        <v>7.5</v>
      </c>
    </row>
    <row r="28" spans="1:123">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v>6.6393523385213371E-2</v>
      </c>
      <c r="CP28" s="288">
        <v>5.1238962444243516E-2</v>
      </c>
      <c r="CQ28" s="223">
        <v>5.4300811329499862E-2</v>
      </c>
      <c r="CR28" s="59">
        <v>2.6757407431092436E-2</v>
      </c>
      <c r="CS28" s="64">
        <v>3.2091359290154976E-2</v>
      </c>
      <c r="CT28" s="64">
        <v>2.418530773392414E-2</v>
      </c>
      <c r="CU28" s="280">
        <v>2.8210587695543955E-2</v>
      </c>
      <c r="CV28" s="62"/>
      <c r="CW28" s="64"/>
      <c r="CX28" s="64"/>
      <c r="CY28" s="280"/>
      <c r="CZ28" s="62"/>
      <c r="DA28" s="64"/>
      <c r="DB28" s="64"/>
      <c r="DC28" s="280"/>
      <c r="DD28" s="62"/>
      <c r="DE28" s="64"/>
      <c r="DF28" s="64"/>
      <c r="DG28" s="288"/>
      <c r="DH28" s="223">
        <v>2.8210587695543955E-2</v>
      </c>
      <c r="DL28" s="228"/>
      <c r="DM28" s="296"/>
      <c r="DN28" s="229"/>
      <c r="DO28" s="229"/>
      <c r="DP28" s="229" t="s">
        <v>99</v>
      </c>
      <c r="DQ28" s="232">
        <v>11.5</v>
      </c>
    </row>
    <row r="29" spans="1:123">
      <c r="A29" s="91" t="s">
        <v>8</v>
      </c>
      <c r="B29" s="92">
        <f>$DS$220</f>
        <v>1133.6499999999999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v>0.39451134266314664</v>
      </c>
      <c r="CP29" s="292">
        <v>0.29129639406994551</v>
      </c>
      <c r="CQ29" s="227">
        <v>0.30540416810958559</v>
      </c>
      <c r="CR29" s="93">
        <v>0.15395900225349884</v>
      </c>
      <c r="CS29" s="98">
        <v>0.1968553205545914</v>
      </c>
      <c r="CT29" s="98">
        <v>0.17913069267818391</v>
      </c>
      <c r="CU29" s="285">
        <v>0.17937277818241301</v>
      </c>
      <c r="CV29" s="277"/>
      <c r="CW29" s="98"/>
      <c r="CX29" s="98"/>
      <c r="CY29" s="285"/>
      <c r="CZ29" s="277"/>
      <c r="DA29" s="98"/>
      <c r="DB29" s="98"/>
      <c r="DC29" s="285"/>
      <c r="DD29" s="277"/>
      <c r="DE29" s="98"/>
      <c r="DF29" s="98"/>
      <c r="DG29" s="292"/>
      <c r="DH29" s="227">
        <v>0.17937277818241301</v>
      </c>
      <c r="DL29" s="228"/>
      <c r="DM29" s="296"/>
      <c r="DN29" s="229"/>
      <c r="DO29" s="229"/>
      <c r="DP29" s="229" t="s">
        <v>381</v>
      </c>
      <c r="DQ29" s="232">
        <v>23.1</v>
      </c>
    </row>
    <row r="30" spans="1:123">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v>0.37513564295270907</v>
      </c>
      <c r="CP30" s="288">
        <v>0.26175222296589262</v>
      </c>
      <c r="CQ30" s="223">
        <v>0.27255371247985366</v>
      </c>
      <c r="CR30" s="59">
        <v>0.14015983087617731</v>
      </c>
      <c r="CS30" s="64">
        <v>0.1678672361108266</v>
      </c>
      <c r="CT30" s="64">
        <v>0.16928099007050218</v>
      </c>
      <c r="CU30" s="280">
        <v>0.16047941352200382</v>
      </c>
      <c r="CV30" s="62"/>
      <c r="CW30" s="64"/>
      <c r="CX30" s="64"/>
      <c r="CY30" s="280"/>
      <c r="CZ30" s="62"/>
      <c r="DA30" s="64"/>
      <c r="DB30" s="64"/>
      <c r="DC30" s="280"/>
      <c r="DD30" s="62"/>
      <c r="DE30" s="64"/>
      <c r="DF30" s="64"/>
      <c r="DG30" s="288"/>
      <c r="DH30" s="223">
        <v>0.16047941352200382</v>
      </c>
      <c r="DL30" s="228"/>
      <c r="DM30" s="296"/>
      <c r="DN30" s="229"/>
      <c r="DO30" s="229"/>
      <c r="DP30" s="229" t="s">
        <v>100</v>
      </c>
      <c r="DQ30" s="232">
        <v>9</v>
      </c>
    </row>
    <row r="31" spans="1:123"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v>1.9377281125115015E-2</v>
      </c>
      <c r="CP31" s="290">
        <v>2.9545503740312427E-2</v>
      </c>
      <c r="CQ31" s="225">
        <v>3.2851788471528108E-2</v>
      </c>
      <c r="CR31" s="75">
        <v>1.3799856787456516E-2</v>
      </c>
      <c r="CS31" s="80">
        <v>2.8988887912877223E-2</v>
      </c>
      <c r="CT31" s="80">
        <v>9.8506541147298458E-3</v>
      </c>
      <c r="CU31" s="282">
        <v>1.8894179759573335E-2</v>
      </c>
      <c r="CV31" s="78"/>
      <c r="CW31" s="80"/>
      <c r="CX31" s="80"/>
      <c r="CY31" s="282"/>
      <c r="CZ31" s="78"/>
      <c r="DA31" s="80"/>
      <c r="DB31" s="80"/>
      <c r="DC31" s="282"/>
      <c r="DD31" s="78"/>
      <c r="DE31" s="80"/>
      <c r="DF31" s="80"/>
      <c r="DG31" s="290"/>
      <c r="DH31" s="225">
        <v>1.8894179759573335E-2</v>
      </c>
      <c r="DL31" s="228"/>
      <c r="DM31" s="296"/>
      <c r="DN31" s="229"/>
      <c r="DO31" s="229" t="s">
        <v>101</v>
      </c>
      <c r="DP31" s="229" t="s">
        <v>102</v>
      </c>
      <c r="DQ31" s="232">
        <v>48</v>
      </c>
    </row>
    <row r="32" spans="1:123"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R32" s="82"/>
      <c r="CS32" s="82"/>
      <c r="CT32" s="82"/>
      <c r="CU32" s="283"/>
      <c r="CV32" s="82"/>
      <c r="CW32" s="82"/>
      <c r="CX32" s="82"/>
      <c r="CY32" s="283"/>
      <c r="CZ32" s="82"/>
      <c r="DA32" s="82"/>
      <c r="DB32" s="82"/>
      <c r="DC32" s="283"/>
      <c r="DD32" s="82"/>
      <c r="DE32" s="82"/>
      <c r="DF32" s="82"/>
      <c r="DG32" s="283"/>
      <c r="DH32" s="82"/>
      <c r="DL32" s="228"/>
      <c r="DM32" s="296"/>
      <c r="DN32" s="229"/>
      <c r="DO32" s="229"/>
      <c r="DP32" s="229" t="s">
        <v>103</v>
      </c>
      <c r="DQ32" s="232">
        <v>30.62</v>
      </c>
      <c r="DS32" s="306" t="s">
        <v>3</v>
      </c>
    </row>
    <row r="33" spans="1:123"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v>0.16622416835175741</v>
      </c>
      <c r="CP33" s="291">
        <v>0.13965063511084536</v>
      </c>
      <c r="CQ33" s="226">
        <v>0.14010523915389991</v>
      </c>
      <c r="CR33" s="85">
        <v>6.373149040660768E-2</v>
      </c>
      <c r="CS33" s="90">
        <v>8.354030350686735E-2</v>
      </c>
      <c r="CT33" s="90">
        <v>8.186525989407431E-2</v>
      </c>
      <c r="CU33" s="284">
        <v>7.7081762220376923E-2</v>
      </c>
      <c r="CV33" s="276"/>
      <c r="CW33" s="90"/>
      <c r="CX33" s="90"/>
      <c r="CY33" s="284"/>
      <c r="CZ33" s="276"/>
      <c r="DA33" s="90"/>
      <c r="DB33" s="90"/>
      <c r="DC33" s="284"/>
      <c r="DD33" s="276"/>
      <c r="DE33" s="90"/>
      <c r="DF33" s="90"/>
      <c r="DG33" s="291"/>
      <c r="DH33" s="226">
        <v>7.7081762220376923E-2</v>
      </c>
      <c r="DL33" s="228"/>
      <c r="DM33" s="296"/>
      <c r="DN33" s="229"/>
      <c r="DO33" s="229" t="s">
        <v>104</v>
      </c>
      <c r="DP33" s="229" t="s">
        <v>105</v>
      </c>
      <c r="DQ33" s="232">
        <v>20.6</v>
      </c>
      <c r="DS33" s="307">
        <f>SUM(DQ25:DQ33)</f>
        <v>215.22</v>
      </c>
    </row>
    <row r="34" spans="1:123">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v>0.1130407483841086</v>
      </c>
      <c r="CP34" s="288">
        <v>9.5582898905986036E-2</v>
      </c>
      <c r="CQ34" s="223">
        <v>9.3484524226386007E-2</v>
      </c>
      <c r="CR34" s="59">
        <v>4.0703301619171586E-2</v>
      </c>
      <c r="CS34" s="64">
        <v>5.3672144589869228E-2</v>
      </c>
      <c r="CT34" s="64">
        <v>6.1943365214117869E-2</v>
      </c>
      <c r="CU34" s="280">
        <v>5.2164879777895509E-2</v>
      </c>
      <c r="CV34" s="62"/>
      <c r="CW34" s="64"/>
      <c r="CX34" s="64"/>
      <c r="CY34" s="280"/>
      <c r="CZ34" s="62"/>
      <c r="DA34" s="64"/>
      <c r="DB34" s="64"/>
      <c r="DC34" s="280"/>
      <c r="DD34" s="62"/>
      <c r="DE34" s="64"/>
      <c r="DF34" s="64"/>
      <c r="DG34" s="288"/>
      <c r="DH34" s="223">
        <v>5.2164879777895509E-2</v>
      </c>
      <c r="DL34" s="228"/>
      <c r="DM34" s="296"/>
      <c r="DN34" s="229" t="s">
        <v>4</v>
      </c>
      <c r="DO34" s="229" t="s">
        <v>388</v>
      </c>
      <c r="DP34" s="229" t="s">
        <v>113</v>
      </c>
      <c r="DQ34" s="232">
        <v>18</v>
      </c>
    </row>
    <row r="35" spans="1:123">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v>5.3183944801014203E-2</v>
      </c>
      <c r="CP35" s="288">
        <v>4.4068211805220955E-2</v>
      </c>
      <c r="CQ35" s="223">
        <v>4.6621151476922279E-2</v>
      </c>
      <c r="CR35" s="59">
        <v>2.3028368325588171E-2</v>
      </c>
      <c r="CS35" s="64">
        <v>2.9868394561627425E-2</v>
      </c>
      <c r="CT35" s="64">
        <v>1.9922149192930474E-2</v>
      </c>
      <c r="CU35" s="280">
        <v>2.4917106652884234E-2</v>
      </c>
      <c r="CV35" s="62"/>
      <c r="CW35" s="64"/>
      <c r="CX35" s="64"/>
      <c r="CY35" s="280"/>
      <c r="CZ35" s="62"/>
      <c r="DA35" s="64"/>
      <c r="DB35" s="64"/>
      <c r="DC35" s="280"/>
      <c r="DD35" s="62"/>
      <c r="DE35" s="64"/>
      <c r="DF35" s="64"/>
      <c r="DG35" s="288"/>
      <c r="DH35" s="223">
        <v>2.4917106652884234E-2</v>
      </c>
      <c r="DL35" s="228"/>
      <c r="DM35" s="296"/>
      <c r="DN35" s="229"/>
      <c r="DO35" s="229" t="s">
        <v>106</v>
      </c>
      <c r="DP35" s="229" t="s">
        <v>389</v>
      </c>
      <c r="DQ35" s="232">
        <v>9.1999999999999993</v>
      </c>
    </row>
    <row r="36" spans="1:123">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v>0.10903885334836426</v>
      </c>
      <c r="CP36" s="292">
        <v>0.10385767516787128</v>
      </c>
      <c r="CQ36" s="227">
        <v>0.10147708699750578</v>
      </c>
      <c r="CR36" s="93">
        <v>4.5697337412424106E-2</v>
      </c>
      <c r="CS36" s="98">
        <v>5.8563829614867398E-2</v>
      </c>
      <c r="CT36" s="98">
        <v>5.9751688249804993E-2</v>
      </c>
      <c r="CU36" s="285">
        <v>5.4968164220617295E-2</v>
      </c>
      <c r="CV36" s="277"/>
      <c r="CW36" s="98"/>
      <c r="CX36" s="98"/>
      <c r="CY36" s="285"/>
      <c r="CZ36" s="277"/>
      <c r="DA36" s="98"/>
      <c r="DB36" s="98"/>
      <c r="DC36" s="285"/>
      <c r="DD36" s="277"/>
      <c r="DE36" s="98"/>
      <c r="DF36" s="98"/>
      <c r="DG36" s="292"/>
      <c r="DH36" s="227">
        <v>5.4968164220617295E-2</v>
      </c>
      <c r="DL36" s="228"/>
      <c r="DM36" s="296"/>
      <c r="DN36" s="229"/>
      <c r="DO36" s="229"/>
      <c r="DP36" s="229" t="s">
        <v>369</v>
      </c>
      <c r="DQ36" s="232">
        <v>10.8</v>
      </c>
    </row>
    <row r="37" spans="1:123">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v>4.684345657284561E-2</v>
      </c>
      <c r="CP37" s="288">
        <v>5.5999669999055542E-2</v>
      </c>
      <c r="CQ37" s="223">
        <v>5.1193967305278781E-2</v>
      </c>
      <c r="CR37" s="59">
        <v>2.0684114438276582E-2</v>
      </c>
      <c r="CS37" s="64">
        <v>2.8329702340949656E-2</v>
      </c>
      <c r="CT37" s="64">
        <v>3.7354388940669524E-2</v>
      </c>
      <c r="CU37" s="280">
        <v>2.8583488978092621E-2</v>
      </c>
      <c r="CV37" s="62"/>
      <c r="CW37" s="64"/>
      <c r="CX37" s="64"/>
      <c r="CY37" s="280"/>
      <c r="CZ37" s="62"/>
      <c r="DA37" s="64"/>
      <c r="DB37" s="64"/>
      <c r="DC37" s="280"/>
      <c r="DD37" s="62"/>
      <c r="DE37" s="64"/>
      <c r="DF37" s="64"/>
      <c r="DG37" s="288"/>
      <c r="DH37" s="223">
        <v>2.8583488978092621E-2</v>
      </c>
      <c r="DL37" s="228"/>
      <c r="DM37" s="296"/>
      <c r="DN37" s="229"/>
      <c r="DO37" s="229"/>
      <c r="DP37" s="229" t="s">
        <v>440</v>
      </c>
      <c r="DQ37" s="232">
        <v>4</v>
      </c>
    </row>
    <row r="38" spans="1:123">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v>6.2195655230922443E-2</v>
      </c>
      <c r="CP38" s="288">
        <v>4.785827650487795E-2</v>
      </c>
      <c r="CQ38" s="223">
        <v>5.0283344326152932E-2</v>
      </c>
      <c r="CR38" s="59">
        <v>2.5013300556817757E-2</v>
      </c>
      <c r="CS38" s="64">
        <v>3.0234236729573361E-2</v>
      </c>
      <c r="CT38" s="64">
        <v>2.2397393189574191E-2</v>
      </c>
      <c r="CU38" s="280">
        <v>2.6384770469871664E-2</v>
      </c>
      <c r="CV38" s="62"/>
      <c r="CW38" s="64"/>
      <c r="CX38" s="64"/>
      <c r="CY38" s="280"/>
      <c r="CZ38" s="62"/>
      <c r="DA38" s="64"/>
      <c r="DB38" s="64"/>
      <c r="DC38" s="280"/>
      <c r="DD38" s="62"/>
      <c r="DE38" s="64"/>
      <c r="DF38" s="64"/>
      <c r="DG38" s="288"/>
      <c r="DH38" s="223">
        <v>2.6384770469871664E-2</v>
      </c>
      <c r="DL38" s="228"/>
      <c r="DM38" s="296"/>
      <c r="DN38" s="229"/>
      <c r="DO38" s="229"/>
      <c r="DP38" s="229" t="s">
        <v>107</v>
      </c>
      <c r="DQ38" s="232">
        <v>10</v>
      </c>
    </row>
    <row r="39" spans="1:123">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v>0.38401996842584796</v>
      </c>
      <c r="CP39" s="292">
        <v>0.28389300794987382</v>
      </c>
      <c r="CQ39" s="227">
        <v>0.29600565608165746</v>
      </c>
      <c r="CR39" s="93">
        <v>0.15044172255810606</v>
      </c>
      <c r="CS39" s="98">
        <v>0.19203607173233753</v>
      </c>
      <c r="CT39" s="98">
        <v>0.17424381125849472</v>
      </c>
      <c r="CU39" s="285">
        <v>0.17491129046990236</v>
      </c>
      <c r="CV39" s="277"/>
      <c r="CW39" s="98"/>
      <c r="CX39" s="98"/>
      <c r="CY39" s="285"/>
      <c r="CZ39" s="277"/>
      <c r="DA39" s="98"/>
      <c r="DB39" s="98"/>
      <c r="DC39" s="285"/>
      <c r="DD39" s="277"/>
      <c r="DE39" s="98"/>
      <c r="DF39" s="98"/>
      <c r="DG39" s="292"/>
      <c r="DH39" s="227">
        <v>0.17491129046990236</v>
      </c>
      <c r="DL39" s="228"/>
      <c r="DM39" s="296"/>
      <c r="DN39" s="229"/>
      <c r="DO39" s="229"/>
      <c r="DP39" s="229" t="s">
        <v>108</v>
      </c>
      <c r="DQ39" s="232">
        <v>6</v>
      </c>
    </row>
    <row r="40" spans="1:123">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v>0.36515953328397638</v>
      </c>
      <c r="CP40" s="288">
        <v>0.25509971090651473</v>
      </c>
      <c r="CQ40" s="223">
        <v>0.26416614082078183</v>
      </c>
      <c r="CR40" s="59">
        <v>0.13695780098487706</v>
      </c>
      <c r="CS40" s="64">
        <v>0.16375764954926975</v>
      </c>
      <c r="CT40" s="64">
        <v>0.16466281932201784</v>
      </c>
      <c r="CU40" s="280">
        <v>0.15648785505480306</v>
      </c>
      <c r="CV40" s="62"/>
      <c r="CW40" s="64"/>
      <c r="CX40" s="64"/>
      <c r="CY40" s="280"/>
      <c r="CZ40" s="62"/>
      <c r="DA40" s="64"/>
      <c r="DB40" s="64"/>
      <c r="DC40" s="280"/>
      <c r="DD40" s="62"/>
      <c r="DE40" s="64"/>
      <c r="DF40" s="64"/>
      <c r="DG40" s="288"/>
      <c r="DH40" s="223">
        <v>0.15648785505480306</v>
      </c>
      <c r="DL40" s="228"/>
      <c r="DM40" s="296"/>
      <c r="DN40" s="229"/>
      <c r="DO40" s="229"/>
      <c r="DP40" s="229" t="s">
        <v>109</v>
      </c>
      <c r="DQ40" s="232">
        <v>7.65</v>
      </c>
    </row>
    <row r="41" spans="1:123"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v>1.8861974501450943E-2</v>
      </c>
      <c r="CP41" s="290">
        <v>2.8794595810264265E-2</v>
      </c>
      <c r="CQ41" s="225">
        <v>3.1840807085780229E-2</v>
      </c>
      <c r="CR41" s="75">
        <v>1.3484591324785295E-2</v>
      </c>
      <c r="CS41" s="80">
        <v>2.8279205982315231E-2</v>
      </c>
      <c r="CT41" s="80">
        <v>9.5819174853709575E-3</v>
      </c>
      <c r="CU41" s="282">
        <v>1.8424230240535508E-2</v>
      </c>
      <c r="CV41" s="78"/>
      <c r="CW41" s="80"/>
      <c r="CX41" s="80"/>
      <c r="CY41" s="282"/>
      <c r="CZ41" s="78"/>
      <c r="DA41" s="80"/>
      <c r="DB41" s="80"/>
      <c r="DC41" s="282"/>
      <c r="DD41" s="78"/>
      <c r="DE41" s="80"/>
      <c r="DF41" s="80"/>
      <c r="DG41" s="290"/>
      <c r="DH41" s="225">
        <v>1.8424230240535508E-2</v>
      </c>
      <c r="DL41" s="228"/>
      <c r="DM41" s="296"/>
      <c r="DN41" s="229"/>
      <c r="DO41" s="229"/>
      <c r="DP41" s="229" t="s">
        <v>110</v>
      </c>
      <c r="DQ41" s="232">
        <v>11.9</v>
      </c>
    </row>
    <row r="42" spans="1:123" ht="15" thickTop="1">
      <c r="DL42" s="228"/>
      <c r="DM42" s="296"/>
      <c r="DN42" s="229"/>
      <c r="DO42" s="229" t="s">
        <v>111</v>
      </c>
      <c r="DP42" s="229" t="s">
        <v>112</v>
      </c>
      <c r="DQ42" s="232">
        <v>17.5</v>
      </c>
    </row>
    <row r="43" spans="1:123">
      <c r="DL43" s="228"/>
      <c r="DM43" s="296"/>
      <c r="DN43" s="229"/>
      <c r="DO43" s="229" t="s">
        <v>431</v>
      </c>
      <c r="DP43" s="229" t="s">
        <v>431</v>
      </c>
      <c r="DQ43" s="232">
        <v>31</v>
      </c>
    </row>
    <row r="44" spans="1:123">
      <c r="DL44" s="228"/>
      <c r="DM44" s="296"/>
      <c r="DN44" s="229"/>
      <c r="DO44" s="229" t="s">
        <v>114</v>
      </c>
      <c r="DP44" s="229" t="s">
        <v>114</v>
      </c>
      <c r="DQ44" s="232">
        <v>88.5</v>
      </c>
    </row>
    <row r="45" spans="1:123">
      <c r="DL45" s="228"/>
      <c r="DM45" s="296"/>
      <c r="DN45" s="229"/>
      <c r="DO45" s="229" t="s">
        <v>115</v>
      </c>
      <c r="DP45" s="229" t="s">
        <v>116</v>
      </c>
      <c r="DQ45" s="232">
        <v>90</v>
      </c>
    </row>
    <row r="46" spans="1:123">
      <c r="DL46" s="228"/>
      <c r="DM46" s="296"/>
      <c r="DN46" s="229"/>
      <c r="DO46" s="229"/>
      <c r="DP46" s="229" t="s">
        <v>117</v>
      </c>
      <c r="DQ46" s="232">
        <v>5.4</v>
      </c>
    </row>
    <row r="47" spans="1:123">
      <c r="DL47" s="228"/>
      <c r="DM47" s="296"/>
      <c r="DN47" s="229"/>
      <c r="DO47" s="229" t="s">
        <v>118</v>
      </c>
      <c r="DP47" s="229" t="s">
        <v>119</v>
      </c>
      <c r="DQ47" s="232">
        <v>9.1999999999999993</v>
      </c>
    </row>
    <row r="48" spans="1:123">
      <c r="DL48" s="228"/>
      <c r="DM48" s="296"/>
      <c r="DN48" s="229"/>
      <c r="DO48" s="229"/>
      <c r="DP48" s="229" t="s">
        <v>118</v>
      </c>
      <c r="DQ48" s="232">
        <v>38.9</v>
      </c>
    </row>
    <row r="49" spans="116:123">
      <c r="DL49" s="228"/>
      <c r="DM49" s="296"/>
      <c r="DN49" s="229"/>
      <c r="DO49" s="229" t="s">
        <v>120</v>
      </c>
      <c r="DP49" s="229" t="s">
        <v>121</v>
      </c>
      <c r="DQ49" s="232">
        <v>14</v>
      </c>
    </row>
    <row r="50" spans="116:123">
      <c r="DL50" s="228"/>
      <c r="DM50" s="296"/>
      <c r="DN50" s="229"/>
      <c r="DO50" s="229"/>
      <c r="DP50" s="229" t="s">
        <v>122</v>
      </c>
      <c r="DQ50" s="232">
        <v>9.99</v>
      </c>
      <c r="DS50" s="306" t="s">
        <v>4</v>
      </c>
    </row>
    <row r="51" spans="116:123">
      <c r="DL51" s="228"/>
      <c r="DM51" s="296"/>
      <c r="DN51" s="229"/>
      <c r="DO51" s="229"/>
      <c r="DP51" s="229" t="s">
        <v>123</v>
      </c>
      <c r="DQ51" s="232">
        <v>6.9</v>
      </c>
      <c r="DS51" s="307">
        <f>SUM(DQ34:DQ51)</f>
        <v>388.93999999999994</v>
      </c>
    </row>
    <row r="52" spans="116:123">
      <c r="DL52" s="228"/>
      <c r="DM52" s="296"/>
      <c r="DN52" s="229" t="s">
        <v>5</v>
      </c>
      <c r="DO52" s="229" t="s">
        <v>124</v>
      </c>
      <c r="DP52" s="229" t="s">
        <v>125</v>
      </c>
      <c r="DQ52" s="232">
        <v>18</v>
      </c>
    </row>
    <row r="53" spans="116:123">
      <c r="DL53" s="228"/>
      <c r="DM53" s="296"/>
      <c r="DN53" s="229"/>
      <c r="DO53" s="229"/>
      <c r="DP53" s="229" t="s">
        <v>126</v>
      </c>
      <c r="DQ53" s="232">
        <v>36.5</v>
      </c>
    </row>
    <row r="54" spans="116:123">
      <c r="DL54" s="228"/>
      <c r="DM54" s="296"/>
      <c r="DN54" s="229"/>
      <c r="DO54" s="229" t="s">
        <v>127</v>
      </c>
      <c r="DP54" s="229" t="s">
        <v>127</v>
      </c>
      <c r="DQ54" s="232">
        <v>42</v>
      </c>
    </row>
    <row r="55" spans="116:123">
      <c r="DL55" s="228"/>
      <c r="DM55" s="296"/>
      <c r="DN55" s="229"/>
      <c r="DO55" s="229" t="s">
        <v>128</v>
      </c>
      <c r="DP55" s="229" t="s">
        <v>129</v>
      </c>
      <c r="DQ55" s="232">
        <v>32.4</v>
      </c>
    </row>
    <row r="56" spans="116:123">
      <c r="DL56" s="228"/>
      <c r="DM56" s="296"/>
      <c r="DN56" s="229"/>
      <c r="DO56" s="229" t="s">
        <v>130</v>
      </c>
      <c r="DP56" s="229" t="s">
        <v>131</v>
      </c>
      <c r="DQ56" s="232">
        <v>4.5999999999999996</v>
      </c>
    </row>
    <row r="57" spans="116:123">
      <c r="DL57" s="228"/>
      <c r="DM57" s="296"/>
      <c r="DN57" s="229"/>
      <c r="DO57" s="229"/>
      <c r="DP57" s="229" t="s">
        <v>132</v>
      </c>
      <c r="DQ57" s="232">
        <v>4.5999999999999996</v>
      </c>
    </row>
    <row r="58" spans="116:123">
      <c r="DL58" s="228"/>
      <c r="DM58" s="296"/>
      <c r="DN58" s="229"/>
      <c r="DO58" s="229"/>
      <c r="DP58" s="229" t="s">
        <v>133</v>
      </c>
      <c r="DQ58" s="232">
        <v>20</v>
      </c>
    </row>
    <row r="59" spans="116:123">
      <c r="DL59" s="228"/>
      <c r="DM59" s="296"/>
      <c r="DN59" s="229"/>
      <c r="DO59" s="229" t="s">
        <v>134</v>
      </c>
      <c r="DP59" s="229" t="s">
        <v>134</v>
      </c>
      <c r="DQ59" s="232">
        <v>41.4</v>
      </c>
    </row>
    <row r="60" spans="116:123">
      <c r="DL60" s="228"/>
      <c r="DM60" s="296"/>
      <c r="DN60" s="229"/>
      <c r="DO60" s="229" t="s">
        <v>135</v>
      </c>
      <c r="DP60" s="229" t="s">
        <v>136</v>
      </c>
      <c r="DQ60" s="232">
        <v>2.5</v>
      </c>
    </row>
    <row r="61" spans="116:123">
      <c r="DL61" s="228"/>
      <c r="DM61" s="296"/>
      <c r="DN61" s="229"/>
      <c r="DO61" s="229" t="s">
        <v>137</v>
      </c>
      <c r="DP61" s="229" t="s">
        <v>138</v>
      </c>
      <c r="DQ61" s="232">
        <v>14.45</v>
      </c>
    </row>
    <row r="62" spans="116:123">
      <c r="DL62" s="228"/>
      <c r="DM62" s="296"/>
      <c r="DN62" s="229"/>
      <c r="DO62" s="229"/>
      <c r="DP62" s="229" t="s">
        <v>139</v>
      </c>
      <c r="DQ62" s="232">
        <v>9.1999999999999993</v>
      </c>
    </row>
    <row r="63" spans="116:123">
      <c r="DL63" s="228"/>
      <c r="DM63" s="296"/>
      <c r="DN63" s="229"/>
      <c r="DO63" s="229"/>
      <c r="DP63" s="229" t="s">
        <v>140</v>
      </c>
      <c r="DQ63" s="232">
        <v>14.8</v>
      </c>
    </row>
    <row r="64" spans="116:123">
      <c r="DL64" s="228"/>
      <c r="DM64" s="296"/>
      <c r="DN64" s="229"/>
      <c r="DO64" s="229"/>
      <c r="DP64" s="229" t="s">
        <v>141</v>
      </c>
      <c r="DQ64" s="232">
        <v>8.9499999999999993</v>
      </c>
    </row>
    <row r="65" spans="116:123">
      <c r="DL65" s="228"/>
      <c r="DM65" s="296"/>
      <c r="DN65" s="229"/>
      <c r="DO65" s="229" t="s">
        <v>142</v>
      </c>
      <c r="DP65" s="229" t="s">
        <v>143</v>
      </c>
      <c r="DQ65" s="232">
        <v>9.5</v>
      </c>
    </row>
    <row r="66" spans="116:123">
      <c r="DL66" s="228"/>
      <c r="DM66" s="296"/>
      <c r="DN66" s="229"/>
      <c r="DO66" s="229" t="s">
        <v>144</v>
      </c>
      <c r="DP66" s="229" t="s">
        <v>145</v>
      </c>
      <c r="DQ66" s="232">
        <v>6</v>
      </c>
    </row>
    <row r="67" spans="116:123">
      <c r="DL67" s="228"/>
      <c r="DM67" s="296"/>
      <c r="DN67" s="229"/>
      <c r="DO67" s="229"/>
      <c r="DP67" s="229" t="s">
        <v>146</v>
      </c>
      <c r="DQ67" s="232">
        <v>8</v>
      </c>
    </row>
    <row r="68" spans="116:123">
      <c r="DL68" s="228"/>
      <c r="DM68" s="296"/>
      <c r="DN68" s="229"/>
      <c r="DO68" s="229" t="s">
        <v>147</v>
      </c>
      <c r="DP68" s="229" t="s">
        <v>148</v>
      </c>
      <c r="DQ68" s="232">
        <v>27</v>
      </c>
      <c r="DS68" s="306" t="s">
        <v>5</v>
      </c>
    </row>
    <row r="69" spans="116:123">
      <c r="DL69" s="228"/>
      <c r="DM69" s="296"/>
      <c r="DN69" s="229"/>
      <c r="DO69" s="229" t="s">
        <v>149</v>
      </c>
      <c r="DP69" s="229" t="s">
        <v>149</v>
      </c>
      <c r="DQ69" s="232">
        <v>20</v>
      </c>
      <c r="DS69" s="307">
        <f>SUM(DQ52:DQ69)</f>
        <v>319.89999999999998</v>
      </c>
    </row>
    <row r="70" spans="116:123">
      <c r="DL70" s="228"/>
      <c r="DM70" s="296"/>
      <c r="DN70" s="229" t="s">
        <v>6</v>
      </c>
      <c r="DO70" s="229" t="s">
        <v>150</v>
      </c>
      <c r="DP70" s="229" t="s">
        <v>150</v>
      </c>
      <c r="DQ70" s="232">
        <v>34.35</v>
      </c>
    </row>
    <row r="71" spans="116:123">
      <c r="DL71" s="228"/>
      <c r="DM71" s="296"/>
      <c r="DN71" s="229"/>
      <c r="DO71" s="229"/>
      <c r="DP71" s="229" t="s">
        <v>151</v>
      </c>
      <c r="DQ71" s="232">
        <v>24</v>
      </c>
    </row>
    <row r="72" spans="116:123">
      <c r="DL72" s="228"/>
      <c r="DM72" s="296"/>
      <c r="DN72" s="229"/>
      <c r="DO72" s="229" t="s">
        <v>152</v>
      </c>
      <c r="DP72" s="229" t="s">
        <v>153</v>
      </c>
      <c r="DQ72" s="232">
        <v>27.95</v>
      </c>
    </row>
    <row r="73" spans="116:123">
      <c r="DL73" s="228"/>
      <c r="DM73" s="296"/>
      <c r="DN73" s="229"/>
      <c r="DO73" s="229"/>
      <c r="DP73" s="229" t="s">
        <v>154</v>
      </c>
      <c r="DQ73" s="232">
        <v>13.05</v>
      </c>
    </row>
    <row r="74" spans="116:123">
      <c r="DL74" s="228"/>
      <c r="DM74" s="296"/>
      <c r="DN74" s="229"/>
      <c r="DO74" s="229"/>
      <c r="DP74" s="229" t="s">
        <v>155</v>
      </c>
      <c r="DQ74" s="232">
        <v>4.45</v>
      </c>
    </row>
    <row r="75" spans="116:123">
      <c r="DL75" s="228"/>
      <c r="DM75" s="296"/>
      <c r="DN75" s="229"/>
      <c r="DO75" s="229" t="s">
        <v>156</v>
      </c>
      <c r="DP75" s="229" t="s">
        <v>157</v>
      </c>
      <c r="DQ75" s="232">
        <v>8.75</v>
      </c>
    </row>
    <row r="76" spans="116:123">
      <c r="DL76" s="228"/>
      <c r="DM76" s="296"/>
      <c r="DN76" s="229"/>
      <c r="DO76" s="229" t="s">
        <v>158</v>
      </c>
      <c r="DP76" s="229" t="s">
        <v>159</v>
      </c>
      <c r="DQ76" s="232">
        <v>57</v>
      </c>
    </row>
    <row r="77" spans="116:123">
      <c r="DL77" s="228"/>
      <c r="DM77" s="296"/>
      <c r="DN77" s="229"/>
      <c r="DO77" s="229"/>
      <c r="DP77" s="229" t="s">
        <v>160</v>
      </c>
      <c r="DQ77" s="232">
        <v>65.7</v>
      </c>
    </row>
    <row r="78" spans="116:123">
      <c r="DL78" s="228"/>
      <c r="DM78" s="296"/>
      <c r="DN78" s="229"/>
      <c r="DO78" s="229"/>
      <c r="DP78" s="229" t="s">
        <v>161</v>
      </c>
      <c r="DQ78" s="232">
        <v>20</v>
      </c>
    </row>
    <row r="79" spans="116:123">
      <c r="DL79" s="228"/>
      <c r="DM79" s="296"/>
      <c r="DN79" s="229"/>
      <c r="DO79" s="229"/>
      <c r="DP79" s="229" t="s">
        <v>162</v>
      </c>
      <c r="DQ79" s="232">
        <v>23.2</v>
      </c>
    </row>
    <row r="80" spans="116:123">
      <c r="DL80" s="228"/>
      <c r="DM80" s="296"/>
      <c r="DN80" s="229"/>
      <c r="DO80" s="229" t="s">
        <v>163</v>
      </c>
      <c r="DP80" s="229" t="s">
        <v>164</v>
      </c>
      <c r="DQ80" s="232">
        <v>33.1</v>
      </c>
    </row>
    <row r="81" spans="116:121">
      <c r="DL81" s="228"/>
      <c r="DM81" s="296"/>
      <c r="DN81" s="229"/>
      <c r="DO81" s="229"/>
      <c r="DP81" s="229" t="s">
        <v>165</v>
      </c>
      <c r="DQ81" s="232">
        <v>18.3</v>
      </c>
    </row>
    <row r="82" spans="116:121">
      <c r="DL82" s="228"/>
      <c r="DM82" s="296"/>
      <c r="DN82" s="229"/>
      <c r="DO82" s="229" t="s">
        <v>387</v>
      </c>
      <c r="DP82" s="229" t="s">
        <v>206</v>
      </c>
      <c r="DQ82" s="232">
        <v>37.799999999999997</v>
      </c>
    </row>
    <row r="83" spans="116:121">
      <c r="DL83" s="228"/>
      <c r="DM83" s="296"/>
      <c r="DN83" s="229"/>
      <c r="DO83" s="229"/>
      <c r="DP83" s="229" t="s">
        <v>207</v>
      </c>
      <c r="DQ83" s="232">
        <v>13.8</v>
      </c>
    </row>
    <row r="84" spans="116:121">
      <c r="DL84" s="228"/>
      <c r="DM84" s="296"/>
      <c r="DN84" s="229"/>
      <c r="DO84" s="229" t="s">
        <v>166</v>
      </c>
      <c r="DP84" s="229" t="s">
        <v>167</v>
      </c>
      <c r="DQ84" s="232">
        <v>12</v>
      </c>
    </row>
    <row r="85" spans="116:121">
      <c r="DL85" s="228"/>
      <c r="DM85" s="296"/>
      <c r="DN85" s="229"/>
      <c r="DO85" s="229"/>
      <c r="DP85" s="229" t="s">
        <v>166</v>
      </c>
      <c r="DQ85" s="232">
        <v>46</v>
      </c>
    </row>
    <row r="86" spans="116:121">
      <c r="DL86" s="228"/>
      <c r="DM86" s="296"/>
      <c r="DN86" s="229"/>
      <c r="DO86" s="229"/>
      <c r="DP86" s="229" t="s">
        <v>168</v>
      </c>
      <c r="DQ86" s="232">
        <v>20</v>
      </c>
    </row>
    <row r="87" spans="116:121">
      <c r="DL87" s="228"/>
      <c r="DM87" s="296"/>
      <c r="DN87" s="229"/>
      <c r="DO87" s="229"/>
      <c r="DP87" s="229" t="s">
        <v>169</v>
      </c>
      <c r="DQ87" s="232">
        <v>12</v>
      </c>
    </row>
    <row r="88" spans="116:121">
      <c r="DL88" s="228"/>
      <c r="DM88" s="296"/>
      <c r="DN88" s="229"/>
      <c r="DO88" s="229"/>
      <c r="DP88" s="229" t="s">
        <v>170</v>
      </c>
      <c r="DQ88" s="232">
        <v>10</v>
      </c>
    </row>
    <row r="89" spans="116:121">
      <c r="DL89" s="228"/>
      <c r="DM89" s="296"/>
      <c r="DN89" s="229"/>
      <c r="DO89" s="229" t="s">
        <v>171</v>
      </c>
      <c r="DP89" s="229" t="s">
        <v>172</v>
      </c>
      <c r="DQ89" s="232">
        <v>45</v>
      </c>
    </row>
    <row r="90" spans="116:121">
      <c r="DL90" s="228"/>
      <c r="DM90" s="296"/>
      <c r="DN90" s="229"/>
      <c r="DO90" s="229"/>
      <c r="DP90" s="229" t="s">
        <v>173</v>
      </c>
      <c r="DQ90" s="232">
        <v>8.5</v>
      </c>
    </row>
    <row r="91" spans="116:121">
      <c r="DL91" s="228"/>
      <c r="DM91" s="296"/>
      <c r="DN91" s="229"/>
      <c r="DO91" s="229"/>
      <c r="DP91" s="229" t="s">
        <v>174</v>
      </c>
      <c r="DQ91" s="232">
        <v>30</v>
      </c>
    </row>
    <row r="92" spans="116:121">
      <c r="DL92" s="228"/>
      <c r="DM92" s="296"/>
      <c r="DN92" s="229"/>
      <c r="DO92" s="229" t="s">
        <v>175</v>
      </c>
      <c r="DP92" s="229" t="s">
        <v>176</v>
      </c>
      <c r="DQ92" s="232">
        <v>42.7</v>
      </c>
    </row>
    <row r="93" spans="116:121">
      <c r="DL93" s="228"/>
      <c r="DM93" s="296"/>
      <c r="DN93" s="229"/>
      <c r="DO93" s="229"/>
      <c r="DP93" s="229" t="s">
        <v>177</v>
      </c>
      <c r="DQ93" s="232">
        <v>115</v>
      </c>
    </row>
    <row r="94" spans="116:121">
      <c r="DL94" s="228"/>
      <c r="DM94" s="296"/>
      <c r="DN94" s="229"/>
      <c r="DO94" s="229" t="s">
        <v>178</v>
      </c>
      <c r="DP94" s="229" t="s">
        <v>179</v>
      </c>
      <c r="DQ94" s="232">
        <v>18.5</v>
      </c>
    </row>
    <row r="95" spans="116:121">
      <c r="DL95" s="228"/>
      <c r="DM95" s="296"/>
      <c r="DN95" s="229"/>
      <c r="DO95" s="229"/>
      <c r="DP95" s="229" t="s">
        <v>180</v>
      </c>
      <c r="DQ95" s="232">
        <v>35.85</v>
      </c>
    </row>
    <row r="96" spans="116:121">
      <c r="DL96" s="228"/>
      <c r="DM96" s="296"/>
      <c r="DN96" s="229"/>
      <c r="DO96" s="229"/>
      <c r="DP96" s="229" t="s">
        <v>181</v>
      </c>
      <c r="DQ96" s="232">
        <v>54</v>
      </c>
    </row>
    <row r="97" spans="116:121">
      <c r="DL97" s="228"/>
      <c r="DM97" s="296"/>
      <c r="DN97" s="229"/>
      <c r="DO97" s="229"/>
      <c r="DP97" s="229" t="s">
        <v>182</v>
      </c>
      <c r="DQ97" s="232">
        <v>34.450000000000003</v>
      </c>
    </row>
    <row r="98" spans="116:121">
      <c r="DL98" s="228"/>
      <c r="DM98" s="296"/>
      <c r="DN98" s="229"/>
      <c r="DO98" s="229"/>
      <c r="DP98" s="229" t="s">
        <v>183</v>
      </c>
      <c r="DQ98" s="232">
        <v>5.0060000000000002</v>
      </c>
    </row>
    <row r="99" spans="116:121">
      <c r="DL99" s="228"/>
      <c r="DM99" s="296"/>
      <c r="DN99" s="229"/>
      <c r="DO99" s="229" t="s">
        <v>184</v>
      </c>
      <c r="DP99" s="229" t="s">
        <v>184</v>
      </c>
      <c r="DQ99" s="232">
        <v>28.5</v>
      </c>
    </row>
    <row r="100" spans="116:121">
      <c r="DL100" s="228"/>
      <c r="DM100" s="296"/>
      <c r="DN100" s="229"/>
      <c r="DO100" s="229" t="s">
        <v>185</v>
      </c>
      <c r="DP100" s="229" t="s">
        <v>186</v>
      </c>
      <c r="DQ100" s="232">
        <v>55</v>
      </c>
    </row>
    <row r="101" spans="116:121">
      <c r="DL101" s="228"/>
      <c r="DM101" s="296"/>
      <c r="DN101" s="229"/>
      <c r="DO101" s="229"/>
      <c r="DP101" s="229" t="s">
        <v>187</v>
      </c>
      <c r="DQ101" s="232">
        <v>6</v>
      </c>
    </row>
    <row r="102" spans="116:121">
      <c r="DL102" s="228"/>
      <c r="DM102" s="296"/>
      <c r="DN102" s="229"/>
      <c r="DO102" s="229"/>
      <c r="DP102" s="229" t="s">
        <v>188</v>
      </c>
      <c r="DQ102" s="232">
        <v>24.8</v>
      </c>
    </row>
    <row r="103" spans="116:121">
      <c r="DL103" s="228"/>
      <c r="DM103" s="296"/>
      <c r="DN103" s="229"/>
      <c r="DO103" s="229" t="s">
        <v>189</v>
      </c>
      <c r="DP103" s="229" t="s">
        <v>190</v>
      </c>
      <c r="DQ103" s="232">
        <v>9.1999999999999993</v>
      </c>
    </row>
    <row r="104" spans="116:121">
      <c r="DL104" s="228"/>
      <c r="DM104" s="296"/>
      <c r="DN104" s="229"/>
      <c r="DO104" s="229"/>
      <c r="DP104" s="229" t="s">
        <v>191</v>
      </c>
      <c r="DQ104" s="232">
        <v>59.225000000000001</v>
      </c>
    </row>
    <row r="105" spans="116:121">
      <c r="DL105" s="228"/>
      <c r="DM105" s="296"/>
      <c r="DN105" s="229"/>
      <c r="DO105" s="229" t="s">
        <v>192</v>
      </c>
      <c r="DP105" s="229" t="s">
        <v>193</v>
      </c>
      <c r="DQ105" s="232">
        <v>29.8</v>
      </c>
    </row>
    <row r="106" spans="116:121">
      <c r="DL106" s="228"/>
      <c r="DM106" s="296"/>
      <c r="DN106" s="229"/>
      <c r="DO106" s="229" t="s">
        <v>194</v>
      </c>
      <c r="DP106" s="229" t="s">
        <v>195</v>
      </c>
      <c r="DQ106" s="232">
        <v>27</v>
      </c>
    </row>
    <row r="107" spans="116:121">
      <c r="DL107" s="228"/>
      <c r="DM107" s="296"/>
      <c r="DN107" s="229"/>
      <c r="DO107" s="229"/>
      <c r="DP107" s="229" t="s">
        <v>196</v>
      </c>
      <c r="DQ107" s="232">
        <v>13.8</v>
      </c>
    </row>
    <row r="108" spans="116:121">
      <c r="DL108" s="228"/>
      <c r="DM108" s="296"/>
      <c r="DN108" s="229"/>
      <c r="DO108" s="229"/>
      <c r="DP108" s="229" t="s">
        <v>197</v>
      </c>
      <c r="DQ108" s="232">
        <v>30</v>
      </c>
    </row>
    <row r="109" spans="116:121">
      <c r="DL109" s="228"/>
      <c r="DM109" s="296"/>
      <c r="DN109" s="229"/>
      <c r="DO109" s="229" t="s">
        <v>198</v>
      </c>
      <c r="DP109" s="229" t="s">
        <v>199</v>
      </c>
      <c r="DQ109" s="232">
        <v>37.049999999999997</v>
      </c>
    </row>
    <row r="110" spans="116:121">
      <c r="DL110" s="228"/>
      <c r="DM110" s="296"/>
      <c r="DN110" s="229"/>
      <c r="DO110" s="229"/>
      <c r="DP110" s="229" t="s">
        <v>200</v>
      </c>
      <c r="DQ110" s="232">
        <v>18</v>
      </c>
    </row>
    <row r="111" spans="116:121">
      <c r="DL111" s="228"/>
      <c r="DM111" s="296"/>
      <c r="DN111" s="229"/>
      <c r="DO111" s="229" t="s">
        <v>201</v>
      </c>
      <c r="DP111" s="229" t="s">
        <v>201</v>
      </c>
      <c r="DQ111" s="232">
        <v>100</v>
      </c>
    </row>
    <row r="112" spans="116:121">
      <c r="DL112" s="228"/>
      <c r="DM112" s="296"/>
      <c r="DN112" s="229"/>
      <c r="DO112" s="229" t="s">
        <v>202</v>
      </c>
      <c r="DP112" s="229" t="s">
        <v>203</v>
      </c>
      <c r="DQ112" s="232">
        <v>9.35</v>
      </c>
    </row>
    <row r="113" spans="116:123">
      <c r="DL113" s="228"/>
      <c r="DM113" s="296"/>
      <c r="DN113" s="229"/>
      <c r="DO113" s="229" t="s">
        <v>204</v>
      </c>
      <c r="DP113" s="229" t="s">
        <v>205</v>
      </c>
      <c r="DQ113" s="232">
        <v>24</v>
      </c>
    </row>
    <row r="114" spans="116:123">
      <c r="DL114" s="228"/>
      <c r="DM114" s="296"/>
      <c r="DN114" s="229"/>
      <c r="DO114" s="229" t="s">
        <v>208</v>
      </c>
      <c r="DP114" s="229" t="s">
        <v>209</v>
      </c>
      <c r="DQ114" s="232">
        <v>9.1999999999999993</v>
      </c>
    </row>
    <row r="115" spans="116:123">
      <c r="DL115" s="228"/>
      <c r="DM115" s="296"/>
      <c r="DN115" s="229"/>
      <c r="DO115" s="229" t="s">
        <v>210</v>
      </c>
      <c r="DP115" s="229" t="s">
        <v>211</v>
      </c>
      <c r="DQ115" s="232">
        <v>15</v>
      </c>
    </row>
    <row r="116" spans="116:123">
      <c r="DL116" s="228"/>
      <c r="DM116" s="296"/>
      <c r="DN116" s="229"/>
      <c r="DO116" s="229"/>
      <c r="DP116" s="229" t="s">
        <v>223</v>
      </c>
      <c r="DQ116" s="232">
        <v>12.5</v>
      </c>
    </row>
    <row r="117" spans="116:123">
      <c r="DL117" s="228"/>
      <c r="DM117" s="296"/>
      <c r="DN117" s="229"/>
      <c r="DO117" s="229" t="s">
        <v>212</v>
      </c>
      <c r="DP117" s="229" t="s">
        <v>213</v>
      </c>
      <c r="DQ117" s="232">
        <v>44.35</v>
      </c>
    </row>
    <row r="118" spans="116:123">
      <c r="DL118" s="228"/>
      <c r="DM118" s="296"/>
      <c r="DN118" s="229"/>
      <c r="DO118" s="229"/>
      <c r="DP118" s="229" t="s">
        <v>214</v>
      </c>
      <c r="DQ118" s="232">
        <v>14.8</v>
      </c>
    </row>
    <row r="119" spans="116:123">
      <c r="DL119" s="228"/>
      <c r="DM119" s="296"/>
      <c r="DN119" s="229"/>
      <c r="DO119" s="229" t="s">
        <v>218</v>
      </c>
      <c r="DP119" s="229" t="s">
        <v>219</v>
      </c>
      <c r="DQ119" s="232">
        <v>13.3</v>
      </c>
    </row>
    <row r="120" spans="116:123">
      <c r="DL120" s="228"/>
      <c r="DM120" s="296"/>
      <c r="DN120" s="229"/>
      <c r="DO120" s="229" t="s">
        <v>220</v>
      </c>
      <c r="DP120" s="229" t="s">
        <v>221</v>
      </c>
      <c r="DQ120" s="232">
        <v>22.5</v>
      </c>
    </row>
    <row r="121" spans="116:123">
      <c r="DL121" s="228"/>
      <c r="DM121" s="296"/>
      <c r="DN121" s="229"/>
      <c r="DO121" s="229"/>
      <c r="DP121" s="229" t="s">
        <v>222</v>
      </c>
      <c r="DQ121" s="232">
        <v>6.6</v>
      </c>
    </row>
    <row r="122" spans="116:123">
      <c r="DL122" s="228"/>
      <c r="DM122" s="296"/>
      <c r="DN122" s="229"/>
      <c r="DO122" s="229"/>
      <c r="DP122" s="229" t="s">
        <v>224</v>
      </c>
      <c r="DQ122" s="232">
        <v>7.5</v>
      </c>
      <c r="DS122" s="306" t="s">
        <v>6</v>
      </c>
    </row>
    <row r="123" spans="116:123">
      <c r="DL123" s="228"/>
      <c r="DM123" s="296"/>
      <c r="DN123" s="229"/>
      <c r="DO123" s="229"/>
      <c r="DP123" s="229" t="s">
        <v>225</v>
      </c>
      <c r="DQ123" s="232">
        <v>17.2</v>
      </c>
      <c r="DS123" s="307">
        <f>SUM(DQ70:DQ123)</f>
        <v>1505.1309999999996</v>
      </c>
    </row>
    <row r="124" spans="116:123">
      <c r="DL124" s="228"/>
      <c r="DM124" s="296"/>
      <c r="DN124" s="229" t="s">
        <v>7</v>
      </c>
      <c r="DO124" s="229" t="s">
        <v>226</v>
      </c>
      <c r="DP124" s="229" t="s">
        <v>227</v>
      </c>
      <c r="DQ124" s="232">
        <v>6</v>
      </c>
    </row>
    <row r="125" spans="116:123">
      <c r="DL125" s="228"/>
      <c r="DM125" s="296"/>
      <c r="DN125" s="229"/>
      <c r="DO125" s="229" t="s">
        <v>437</v>
      </c>
      <c r="DP125" s="229" t="s">
        <v>438</v>
      </c>
      <c r="DQ125" s="232">
        <v>16.8</v>
      </c>
    </row>
    <row r="126" spans="116:123">
      <c r="DL126" s="228"/>
      <c r="DM126" s="296"/>
      <c r="DN126" s="229"/>
      <c r="DO126" s="229" t="s">
        <v>228</v>
      </c>
      <c r="DP126" s="229" t="s">
        <v>229</v>
      </c>
      <c r="DQ126" s="232">
        <v>19.5</v>
      </c>
    </row>
    <row r="127" spans="116:123">
      <c r="DL127" s="228"/>
      <c r="DM127" s="296"/>
      <c r="DN127" s="229"/>
      <c r="DO127" s="229"/>
      <c r="DP127" s="229" t="s">
        <v>230</v>
      </c>
      <c r="DQ127" s="232">
        <v>12</v>
      </c>
    </row>
    <row r="128" spans="116:123">
      <c r="DL128" s="228"/>
      <c r="DM128" s="296"/>
      <c r="DN128" s="229"/>
      <c r="DO128" s="229"/>
      <c r="DP128" s="229" t="s">
        <v>231</v>
      </c>
      <c r="DQ128" s="232">
        <v>37</v>
      </c>
    </row>
    <row r="129" spans="116:121">
      <c r="DL129" s="228"/>
      <c r="DM129" s="296"/>
      <c r="DN129" s="229"/>
      <c r="DO129" s="229"/>
      <c r="DP129" s="229" t="s">
        <v>232</v>
      </c>
      <c r="DQ129" s="232">
        <v>6</v>
      </c>
    </row>
    <row r="130" spans="116:121">
      <c r="DL130" s="228"/>
      <c r="DM130" s="296"/>
      <c r="DN130" s="229"/>
      <c r="DO130" s="229"/>
      <c r="DP130" s="229" t="s">
        <v>233</v>
      </c>
      <c r="DQ130" s="232">
        <v>13.4</v>
      </c>
    </row>
    <row r="131" spans="116:121">
      <c r="DL131" s="228"/>
      <c r="DM131" s="296"/>
      <c r="DN131" s="229"/>
      <c r="DO131" s="229"/>
      <c r="DP131" s="229" t="s">
        <v>234</v>
      </c>
      <c r="DQ131" s="232">
        <v>24</v>
      </c>
    </row>
    <row r="132" spans="116:121">
      <c r="DL132" s="228"/>
      <c r="DM132" s="296"/>
      <c r="DN132" s="229"/>
      <c r="DO132" s="229"/>
      <c r="DP132" s="229" t="s">
        <v>235</v>
      </c>
      <c r="DQ132" s="232">
        <v>8</v>
      </c>
    </row>
    <row r="133" spans="116:121">
      <c r="DL133" s="228"/>
      <c r="DM133" s="296"/>
      <c r="DN133" s="229"/>
      <c r="DO133" s="229" t="s">
        <v>415</v>
      </c>
      <c r="DP133" s="229" t="s">
        <v>416</v>
      </c>
      <c r="DQ133" s="232">
        <v>91.2</v>
      </c>
    </row>
    <row r="134" spans="116:121">
      <c r="DL134" s="228"/>
      <c r="DM134" s="296"/>
      <c r="DN134" s="229"/>
      <c r="DO134" s="229" t="s">
        <v>236</v>
      </c>
      <c r="DP134" s="229" t="s">
        <v>237</v>
      </c>
      <c r="DQ134" s="232">
        <v>10</v>
      </c>
    </row>
    <row r="135" spans="116:121">
      <c r="DL135" s="228"/>
      <c r="DM135" s="296"/>
      <c r="DN135" s="229"/>
      <c r="DO135" s="229"/>
      <c r="DP135" s="229" t="s">
        <v>238</v>
      </c>
      <c r="DQ135" s="232">
        <v>6.8</v>
      </c>
    </row>
    <row r="136" spans="116:121">
      <c r="DL136" s="228"/>
      <c r="DM136" s="296"/>
      <c r="DN136" s="229"/>
      <c r="DO136" s="229" t="s">
        <v>239</v>
      </c>
      <c r="DP136" s="229" t="s">
        <v>240</v>
      </c>
      <c r="DQ136" s="232">
        <v>7.65</v>
      </c>
    </row>
    <row r="137" spans="116:121">
      <c r="DL137" s="228"/>
      <c r="DM137" s="296"/>
      <c r="DN137" s="229"/>
      <c r="DO137" s="229"/>
      <c r="DP137" s="229" t="s">
        <v>241</v>
      </c>
      <c r="DQ137" s="232">
        <v>6.8</v>
      </c>
    </row>
    <row r="138" spans="116:121">
      <c r="DL138" s="228"/>
      <c r="DM138" s="296"/>
      <c r="DN138" s="229"/>
      <c r="DO138" s="229"/>
      <c r="DP138" s="229" t="s">
        <v>242</v>
      </c>
      <c r="DQ138" s="232">
        <v>9</v>
      </c>
    </row>
    <row r="139" spans="116:121">
      <c r="DL139" s="228"/>
      <c r="DM139" s="296"/>
      <c r="DN139" s="229"/>
      <c r="DO139" s="229"/>
      <c r="DP139" s="229" t="s">
        <v>243</v>
      </c>
      <c r="DQ139" s="232">
        <v>10.225</v>
      </c>
    </row>
    <row r="140" spans="116:121">
      <c r="DL140" s="228"/>
      <c r="DM140" s="296"/>
      <c r="DN140" s="229"/>
      <c r="DO140" s="229"/>
      <c r="DP140" s="229" t="s">
        <v>244</v>
      </c>
      <c r="DQ140" s="232">
        <v>13.5</v>
      </c>
    </row>
    <row r="141" spans="116:121">
      <c r="DL141" s="228"/>
      <c r="DM141" s="296"/>
      <c r="DN141" s="229"/>
      <c r="DO141" s="229" t="s">
        <v>245</v>
      </c>
      <c r="DP141" s="229" t="s">
        <v>246</v>
      </c>
      <c r="DQ141" s="232">
        <v>11.05</v>
      </c>
    </row>
    <row r="142" spans="116:121">
      <c r="DL142" s="228"/>
      <c r="DM142" s="296"/>
      <c r="DN142" s="229"/>
      <c r="DO142" s="229" t="s">
        <v>81</v>
      </c>
      <c r="DP142" s="229" t="s">
        <v>82</v>
      </c>
      <c r="DQ142" s="232">
        <v>40.799999999999997</v>
      </c>
    </row>
    <row r="143" spans="116:121">
      <c r="DL143" s="228"/>
      <c r="DM143" s="296"/>
      <c r="DN143" s="229"/>
      <c r="DO143" s="229" t="s">
        <v>247</v>
      </c>
      <c r="DP143" s="229" t="s">
        <v>248</v>
      </c>
      <c r="DQ143" s="232">
        <v>32</v>
      </c>
    </row>
    <row r="144" spans="116:121">
      <c r="DL144" s="228"/>
      <c r="DM144" s="296"/>
      <c r="DN144" s="229"/>
      <c r="DO144" s="229"/>
      <c r="DP144" s="229" t="s">
        <v>249</v>
      </c>
      <c r="DQ144" s="232">
        <v>26</v>
      </c>
    </row>
    <row r="145" spans="116:121">
      <c r="DL145" s="228"/>
      <c r="DM145" s="296"/>
      <c r="DN145" s="229"/>
      <c r="DO145" s="229"/>
      <c r="DP145" s="229" t="s">
        <v>250</v>
      </c>
      <c r="DQ145" s="232">
        <v>22</v>
      </c>
    </row>
    <row r="146" spans="116:121">
      <c r="DL146" s="228"/>
      <c r="DM146" s="296"/>
      <c r="DN146" s="229"/>
      <c r="DO146" s="229" t="s">
        <v>251</v>
      </c>
      <c r="DP146" s="229" t="s">
        <v>252</v>
      </c>
      <c r="DQ146" s="232">
        <v>12.5</v>
      </c>
    </row>
    <row r="147" spans="116:121">
      <c r="DL147" s="228"/>
      <c r="DM147" s="296"/>
      <c r="DN147" s="229"/>
      <c r="DO147" s="229"/>
      <c r="DP147" s="229" t="s">
        <v>253</v>
      </c>
      <c r="DQ147" s="232">
        <v>27.6</v>
      </c>
    </row>
    <row r="148" spans="116:121">
      <c r="DL148" s="228"/>
      <c r="DM148" s="296"/>
      <c r="DN148" s="229"/>
      <c r="DO148" s="229"/>
      <c r="DP148" s="229" t="s">
        <v>254</v>
      </c>
      <c r="DQ148" s="232">
        <v>35</v>
      </c>
    </row>
    <row r="149" spans="116:121">
      <c r="DL149" s="228"/>
      <c r="DM149" s="296"/>
      <c r="DN149" s="229"/>
      <c r="DO149" s="229"/>
      <c r="DP149" s="229" t="s">
        <v>255</v>
      </c>
      <c r="DQ149" s="232">
        <v>2.7</v>
      </c>
    </row>
    <row r="150" spans="116:121">
      <c r="DL150" s="228"/>
      <c r="DM150" s="296"/>
      <c r="DN150" s="229"/>
      <c r="DO150" s="229" t="s">
        <v>256</v>
      </c>
      <c r="DP150" s="229" t="s">
        <v>257</v>
      </c>
      <c r="DQ150" s="232">
        <v>33.6</v>
      </c>
    </row>
    <row r="151" spans="116:121">
      <c r="DL151" s="228"/>
      <c r="DM151" s="296"/>
      <c r="DN151" s="229"/>
      <c r="DO151" s="229" t="s">
        <v>258</v>
      </c>
      <c r="DP151" s="229" t="s">
        <v>258</v>
      </c>
      <c r="DQ151" s="232">
        <v>17.25</v>
      </c>
    </row>
    <row r="152" spans="116:121">
      <c r="DL152" s="228"/>
      <c r="DM152" s="296"/>
      <c r="DN152" s="229"/>
      <c r="DO152" s="229" t="s">
        <v>259</v>
      </c>
      <c r="DP152" s="229" t="s">
        <v>260</v>
      </c>
      <c r="DQ152" s="232">
        <v>6</v>
      </c>
    </row>
    <row r="153" spans="116:121">
      <c r="DL153" s="228"/>
      <c r="DM153" s="296"/>
      <c r="DN153" s="229"/>
      <c r="DO153" s="229" t="s">
        <v>261</v>
      </c>
      <c r="DP153" s="229" t="s">
        <v>262</v>
      </c>
      <c r="DQ153" s="232">
        <v>40.9</v>
      </c>
    </row>
    <row r="154" spans="116:121">
      <c r="DL154" s="228"/>
      <c r="DM154" s="296"/>
      <c r="DN154" s="229"/>
      <c r="DO154" s="229" t="s">
        <v>263</v>
      </c>
      <c r="DP154" s="229" t="s">
        <v>263</v>
      </c>
      <c r="DQ154" s="232">
        <v>58</v>
      </c>
    </row>
    <row r="155" spans="116:121">
      <c r="DL155" s="228"/>
      <c r="DM155" s="296"/>
      <c r="DN155" s="229"/>
      <c r="DO155" s="229" t="s">
        <v>215</v>
      </c>
      <c r="DP155" s="229" t="s">
        <v>216</v>
      </c>
      <c r="DQ155" s="232">
        <v>45</v>
      </c>
    </row>
    <row r="156" spans="116:121">
      <c r="DL156" s="228"/>
      <c r="DM156" s="296"/>
      <c r="DN156" s="229"/>
      <c r="DO156" s="229"/>
      <c r="DP156" s="229" t="s">
        <v>217</v>
      </c>
      <c r="DQ156" s="232">
        <v>26.875</v>
      </c>
    </row>
    <row r="157" spans="116:121">
      <c r="DL157" s="228"/>
      <c r="DM157" s="296"/>
      <c r="DN157" s="229"/>
      <c r="DO157" s="229" t="s">
        <v>264</v>
      </c>
      <c r="DP157" s="229" t="s">
        <v>265</v>
      </c>
      <c r="DQ157" s="232">
        <v>7.65</v>
      </c>
    </row>
    <row r="158" spans="116:121">
      <c r="DL158" s="228"/>
      <c r="DM158" s="296"/>
      <c r="DN158" s="229"/>
      <c r="DO158" s="229"/>
      <c r="DP158" s="229" t="s">
        <v>266</v>
      </c>
      <c r="DQ158" s="232">
        <v>6</v>
      </c>
    </row>
    <row r="159" spans="116:121">
      <c r="DL159" s="228"/>
      <c r="DM159" s="296"/>
      <c r="DN159" s="229"/>
      <c r="DO159" s="229" t="s">
        <v>267</v>
      </c>
      <c r="DP159" s="229" t="s">
        <v>390</v>
      </c>
      <c r="DQ159" s="232">
        <v>89</v>
      </c>
    </row>
    <row r="160" spans="116:121">
      <c r="DL160" s="228"/>
      <c r="DM160" s="296"/>
      <c r="DN160" s="229"/>
      <c r="DO160" s="229"/>
      <c r="DP160" s="229" t="s">
        <v>382</v>
      </c>
      <c r="DQ160" s="232">
        <v>83</v>
      </c>
    </row>
    <row r="161" spans="116:125">
      <c r="DL161" s="228"/>
      <c r="DM161" s="296"/>
      <c r="DN161" s="229"/>
      <c r="DO161" s="229" t="s">
        <v>268</v>
      </c>
      <c r="DP161" s="229" t="s">
        <v>269</v>
      </c>
      <c r="DQ161" s="232">
        <v>19.2</v>
      </c>
    </row>
    <row r="162" spans="116:125">
      <c r="DL162" s="228"/>
      <c r="DM162" s="296"/>
      <c r="DN162" s="229"/>
      <c r="DO162" s="229" t="s">
        <v>270</v>
      </c>
      <c r="DP162" s="229" t="s">
        <v>270</v>
      </c>
      <c r="DQ162" s="232">
        <v>13.8</v>
      </c>
    </row>
    <row r="163" spans="116:125">
      <c r="DL163" s="228"/>
      <c r="DM163" s="296"/>
      <c r="DN163" s="229"/>
      <c r="DO163" s="229" t="s">
        <v>271</v>
      </c>
      <c r="DP163" s="229" t="s">
        <v>272</v>
      </c>
      <c r="DQ163" s="232">
        <v>105</v>
      </c>
      <c r="DS163" s="306" t="s">
        <v>7</v>
      </c>
      <c r="DT163" s="306" t="s">
        <v>372</v>
      </c>
      <c r="DU163" s="306" t="s">
        <v>370</v>
      </c>
    </row>
    <row r="164" spans="116:125" ht="15" thickBot="1">
      <c r="DL164" s="234"/>
      <c r="DM164" s="297"/>
      <c r="DN164" s="235"/>
      <c r="DO164" s="235"/>
      <c r="DP164" s="235" t="s">
        <v>271</v>
      </c>
      <c r="DQ164" s="236">
        <v>64</v>
      </c>
      <c r="DS164" s="307">
        <f>SUM(DQ124:DQ164)</f>
        <v>1122.8</v>
      </c>
      <c r="DT164" s="307">
        <f>SUM(DS24,DS33,DS51,DS69,DS123,DS164)</f>
        <v>4324.9809999999998</v>
      </c>
      <c r="DU164" s="307">
        <f>SUM(DQ4:DQ164)</f>
        <v>4324.9810000000016</v>
      </c>
    </row>
    <row r="165" spans="116:125">
      <c r="DL165" s="237" t="s">
        <v>0</v>
      </c>
      <c r="DM165" s="298" t="s">
        <v>8</v>
      </c>
      <c r="DN165" s="238" t="s">
        <v>8</v>
      </c>
      <c r="DO165" s="238" t="s">
        <v>273</v>
      </c>
      <c r="DP165" s="238" t="s">
        <v>274</v>
      </c>
      <c r="DQ165" s="239">
        <v>15</v>
      </c>
    </row>
    <row r="166" spans="116:125">
      <c r="DL166" s="228"/>
      <c r="DM166" s="296"/>
      <c r="DN166" s="229"/>
      <c r="DO166" s="229"/>
      <c r="DP166" s="229" t="s">
        <v>275</v>
      </c>
      <c r="DQ166" s="232">
        <v>54</v>
      </c>
    </row>
    <row r="167" spans="116:125">
      <c r="DL167" s="228"/>
      <c r="DM167" s="296"/>
      <c r="DN167" s="229"/>
      <c r="DO167" s="229" t="s">
        <v>276</v>
      </c>
      <c r="DP167" s="229" t="s">
        <v>277</v>
      </c>
      <c r="DQ167" s="232">
        <v>23</v>
      </c>
    </row>
    <row r="168" spans="116:125">
      <c r="DL168" s="228"/>
      <c r="DM168" s="296"/>
      <c r="DN168" s="229"/>
      <c r="DO168" s="229"/>
      <c r="DP168" s="229" t="s">
        <v>278</v>
      </c>
      <c r="DQ168" s="232">
        <v>21.15</v>
      </c>
    </row>
    <row r="169" spans="116:125">
      <c r="DL169" s="228"/>
      <c r="DM169" s="296"/>
      <c r="DN169" s="229"/>
      <c r="DO169" s="229" t="s">
        <v>279</v>
      </c>
      <c r="DP169" s="229" t="s">
        <v>280</v>
      </c>
      <c r="DQ169" s="232">
        <v>47.5</v>
      </c>
    </row>
    <row r="170" spans="116:125">
      <c r="DL170" s="228"/>
      <c r="DM170" s="296"/>
      <c r="DN170" s="229"/>
      <c r="DO170" s="229" t="s">
        <v>281</v>
      </c>
      <c r="DP170" s="229" t="s">
        <v>282</v>
      </c>
      <c r="DQ170" s="232">
        <v>13.8</v>
      </c>
    </row>
    <row r="171" spans="116:125">
      <c r="DL171" s="228"/>
      <c r="DM171" s="296"/>
      <c r="DN171" s="229"/>
      <c r="DO171" s="229" t="s">
        <v>283</v>
      </c>
      <c r="DP171" s="229" t="s">
        <v>284</v>
      </c>
      <c r="DQ171" s="232">
        <v>42</v>
      </c>
    </row>
    <row r="172" spans="116:125">
      <c r="DL172" s="228"/>
      <c r="DM172" s="296"/>
      <c r="DN172" s="229"/>
      <c r="DO172" s="229"/>
      <c r="DP172" s="229" t="s">
        <v>285</v>
      </c>
      <c r="DQ172" s="232">
        <v>21</v>
      </c>
    </row>
    <row r="173" spans="116:125">
      <c r="DL173" s="228"/>
      <c r="DM173" s="296"/>
      <c r="DN173" s="229"/>
      <c r="DO173" s="229"/>
      <c r="DP173" s="229" t="s">
        <v>286</v>
      </c>
      <c r="DQ173" s="232">
        <v>15</v>
      </c>
    </row>
    <row r="174" spans="116:125">
      <c r="DL174" s="228"/>
      <c r="DM174" s="296"/>
      <c r="DN174" s="229"/>
      <c r="DO174" s="229"/>
      <c r="DP174" s="229" t="s">
        <v>287</v>
      </c>
      <c r="DQ174" s="232">
        <v>25</v>
      </c>
    </row>
    <row r="175" spans="116:125">
      <c r="DL175" s="228"/>
      <c r="DM175" s="296"/>
      <c r="DN175" s="229"/>
      <c r="DO175" s="229" t="s">
        <v>288</v>
      </c>
      <c r="DP175" s="229" t="s">
        <v>289</v>
      </c>
      <c r="DQ175" s="232">
        <v>12</v>
      </c>
    </row>
    <row r="176" spans="116:125">
      <c r="DL176" s="228"/>
      <c r="DM176" s="296"/>
      <c r="DN176" s="229"/>
      <c r="DO176" s="229" t="s">
        <v>292</v>
      </c>
      <c r="DP176" s="229" t="s">
        <v>290</v>
      </c>
      <c r="DQ176" s="232">
        <v>25</v>
      </c>
    </row>
    <row r="177" spans="116:121">
      <c r="DL177" s="228"/>
      <c r="DM177" s="296"/>
      <c r="DN177" s="229"/>
      <c r="DO177" s="229"/>
      <c r="DP177" s="229" t="s">
        <v>293</v>
      </c>
      <c r="DQ177" s="232">
        <v>36</v>
      </c>
    </row>
    <row r="178" spans="116:121">
      <c r="DL178" s="228"/>
      <c r="DM178" s="296"/>
      <c r="DN178" s="229"/>
      <c r="DO178" s="229"/>
      <c r="DP178" s="229" t="s">
        <v>291</v>
      </c>
      <c r="DQ178" s="232">
        <v>6.9</v>
      </c>
    </row>
    <row r="179" spans="116:121">
      <c r="DL179" s="228"/>
      <c r="DM179" s="296"/>
      <c r="DN179" s="229"/>
      <c r="DO179" s="229" t="s">
        <v>294</v>
      </c>
      <c r="DP179" s="229" t="s">
        <v>295</v>
      </c>
      <c r="DQ179" s="232">
        <v>17.5</v>
      </c>
    </row>
    <row r="180" spans="116:121">
      <c r="DL180" s="228"/>
      <c r="DM180" s="296"/>
      <c r="DN180" s="229"/>
      <c r="DO180" s="229" t="s">
        <v>296</v>
      </c>
      <c r="DP180" s="229" t="s">
        <v>297</v>
      </c>
      <c r="DQ180" s="232">
        <v>16.899999999999999</v>
      </c>
    </row>
    <row r="181" spans="116:121">
      <c r="DL181" s="228"/>
      <c r="DM181" s="296"/>
      <c r="DN181" s="229"/>
      <c r="DO181" s="229"/>
      <c r="DP181" s="229" t="s">
        <v>298</v>
      </c>
      <c r="DQ181" s="232">
        <v>15</v>
      </c>
    </row>
    <row r="182" spans="116:121">
      <c r="DL182" s="228"/>
      <c r="DM182" s="296"/>
      <c r="DN182" s="229"/>
      <c r="DO182" s="229" t="s">
        <v>365</v>
      </c>
      <c r="DP182" s="229" t="s">
        <v>366</v>
      </c>
      <c r="DQ182" s="232">
        <v>23.5</v>
      </c>
    </row>
    <row r="183" spans="116:121">
      <c r="DL183" s="228"/>
      <c r="DM183" s="296"/>
      <c r="DN183" s="229"/>
      <c r="DO183" s="229"/>
      <c r="DP183" s="229" t="s">
        <v>368</v>
      </c>
      <c r="DQ183" s="232">
        <v>46.8</v>
      </c>
    </row>
    <row r="184" spans="116:121">
      <c r="DL184" s="228"/>
      <c r="DM184" s="296"/>
      <c r="DN184" s="229"/>
      <c r="DO184" s="229" t="s">
        <v>299</v>
      </c>
      <c r="DP184" s="229" t="s">
        <v>300</v>
      </c>
      <c r="DQ184" s="232">
        <v>14.1</v>
      </c>
    </row>
    <row r="185" spans="116:121">
      <c r="DL185" s="228"/>
      <c r="DM185" s="296"/>
      <c r="DN185" s="229"/>
      <c r="DO185" s="229"/>
      <c r="DP185" s="229" t="s">
        <v>301</v>
      </c>
      <c r="DQ185" s="232">
        <v>7.5</v>
      </c>
    </row>
    <row r="186" spans="116:121">
      <c r="DL186" s="228"/>
      <c r="DM186" s="296"/>
      <c r="DN186" s="229"/>
      <c r="DO186" s="229"/>
      <c r="DP186" s="229" t="s">
        <v>445</v>
      </c>
      <c r="DQ186" s="232">
        <v>21.6</v>
      </c>
    </row>
    <row r="187" spans="116:121">
      <c r="DL187" s="228"/>
      <c r="DM187" s="296"/>
      <c r="DN187" s="229"/>
      <c r="DO187" s="229"/>
      <c r="DP187" s="229" t="s">
        <v>302</v>
      </c>
      <c r="DQ187" s="232">
        <v>16.100000000000001</v>
      </c>
    </row>
    <row r="188" spans="116:121">
      <c r="DL188" s="228"/>
      <c r="DM188" s="296"/>
      <c r="DN188" s="229"/>
      <c r="DO188" s="229"/>
      <c r="DP188" s="229" t="s">
        <v>303</v>
      </c>
      <c r="DQ188" s="232">
        <v>20</v>
      </c>
    </row>
    <row r="189" spans="116:121">
      <c r="DL189" s="228"/>
      <c r="DM189" s="296"/>
      <c r="DN189" s="229"/>
      <c r="DO189" s="229"/>
      <c r="DP189" s="229" t="s">
        <v>304</v>
      </c>
      <c r="DQ189" s="232">
        <v>12.5</v>
      </c>
    </row>
    <row r="190" spans="116:121">
      <c r="DL190" s="228"/>
      <c r="DM190" s="296"/>
      <c r="DN190" s="229"/>
      <c r="DO190" s="229" t="s">
        <v>305</v>
      </c>
      <c r="DP190" s="229" t="s">
        <v>306</v>
      </c>
      <c r="DQ190" s="232">
        <v>20.7</v>
      </c>
    </row>
    <row r="191" spans="116:121">
      <c r="DL191" s="228"/>
      <c r="DM191" s="296"/>
      <c r="DN191" s="229"/>
      <c r="DO191" s="229"/>
      <c r="DP191" s="229" t="s">
        <v>307</v>
      </c>
      <c r="DQ191" s="232">
        <v>15</v>
      </c>
    </row>
    <row r="192" spans="116:121">
      <c r="DL192" s="228"/>
      <c r="DM192" s="296"/>
      <c r="DN192" s="229"/>
      <c r="DO192" s="229"/>
      <c r="DP192" s="229" t="s">
        <v>308</v>
      </c>
      <c r="DQ192" s="232">
        <v>73.599999999999994</v>
      </c>
    </row>
    <row r="193" spans="116:121">
      <c r="DL193" s="228"/>
      <c r="DM193" s="296"/>
      <c r="DN193" s="229"/>
      <c r="DO193" s="229" t="s">
        <v>309</v>
      </c>
      <c r="DP193" s="229" t="s">
        <v>391</v>
      </c>
      <c r="DQ193" s="232">
        <v>16.100000000000001</v>
      </c>
    </row>
    <row r="194" spans="116:121">
      <c r="DL194" s="228"/>
      <c r="DM194" s="296"/>
      <c r="DN194" s="229"/>
      <c r="DO194" s="229"/>
      <c r="DP194" s="229" t="s">
        <v>310</v>
      </c>
      <c r="DQ194" s="232">
        <v>10</v>
      </c>
    </row>
    <row r="195" spans="116:121">
      <c r="DL195" s="228"/>
      <c r="DM195" s="296"/>
      <c r="DN195" s="229"/>
      <c r="DO195" s="229" t="s">
        <v>311</v>
      </c>
      <c r="DP195" s="229" t="s">
        <v>312</v>
      </c>
      <c r="DQ195" s="232">
        <v>11.7</v>
      </c>
    </row>
    <row r="196" spans="116:121">
      <c r="DL196" s="228"/>
      <c r="DM196" s="296"/>
      <c r="DN196" s="229"/>
      <c r="DO196" s="229" t="s">
        <v>313</v>
      </c>
      <c r="DP196" s="229" t="s">
        <v>314</v>
      </c>
      <c r="DQ196" s="232">
        <v>15</v>
      </c>
    </row>
    <row r="197" spans="116:121">
      <c r="DL197" s="228"/>
      <c r="DM197" s="296"/>
      <c r="DN197" s="229"/>
      <c r="DO197" s="229" t="s">
        <v>315</v>
      </c>
      <c r="DP197" s="229" t="s">
        <v>316</v>
      </c>
      <c r="DQ197" s="232">
        <v>9.6</v>
      </c>
    </row>
    <row r="198" spans="116:121">
      <c r="DL198" s="228"/>
      <c r="DM198" s="296"/>
      <c r="DN198" s="229"/>
      <c r="DO198" s="229" t="s">
        <v>317</v>
      </c>
      <c r="DP198" s="229" t="s">
        <v>318</v>
      </c>
      <c r="DQ198" s="232">
        <v>18.399999999999999</v>
      </c>
    </row>
    <row r="199" spans="116:121">
      <c r="DL199" s="228"/>
      <c r="DM199" s="296"/>
      <c r="DN199" s="229"/>
      <c r="DO199" s="229"/>
      <c r="DP199" s="229" t="s">
        <v>319</v>
      </c>
      <c r="DQ199" s="232">
        <v>32.200000000000003</v>
      </c>
    </row>
    <row r="200" spans="116:121">
      <c r="DL200" s="228"/>
      <c r="DM200" s="296"/>
      <c r="DN200" s="229"/>
      <c r="DO200" s="229"/>
      <c r="DP200" s="229" t="s">
        <v>317</v>
      </c>
      <c r="DQ200" s="232">
        <v>7.05</v>
      </c>
    </row>
    <row r="201" spans="116:121">
      <c r="DL201" s="228"/>
      <c r="DM201" s="296"/>
      <c r="DN201" s="229"/>
      <c r="DO201" s="229"/>
      <c r="DP201" s="229" t="s">
        <v>320</v>
      </c>
      <c r="DQ201" s="232">
        <v>14.1</v>
      </c>
    </row>
    <row r="202" spans="116:121">
      <c r="DL202" s="228"/>
      <c r="DM202" s="296"/>
      <c r="DN202" s="229"/>
      <c r="DO202" s="229"/>
      <c r="DP202" s="229" t="s">
        <v>321</v>
      </c>
      <c r="DQ202" s="232">
        <v>20</v>
      </c>
    </row>
    <row r="203" spans="116:121">
      <c r="DL203" s="228"/>
      <c r="DM203" s="296"/>
      <c r="DN203" s="229"/>
      <c r="DO203" s="229"/>
      <c r="DP203" s="229" t="s">
        <v>322</v>
      </c>
      <c r="DQ203" s="232">
        <v>34.5</v>
      </c>
    </row>
    <row r="204" spans="116:121">
      <c r="DL204" s="228"/>
      <c r="DM204" s="296"/>
      <c r="DN204" s="229"/>
      <c r="DO204" s="229" t="s">
        <v>323</v>
      </c>
      <c r="DP204" s="229" t="s">
        <v>392</v>
      </c>
      <c r="DQ204" s="232">
        <v>9</v>
      </c>
    </row>
    <row r="205" spans="116:121">
      <c r="DL205" s="228"/>
      <c r="DM205" s="296"/>
      <c r="DN205" s="229"/>
      <c r="DO205" s="229"/>
      <c r="DP205" s="229" t="s">
        <v>324</v>
      </c>
      <c r="DQ205" s="232">
        <v>20</v>
      </c>
    </row>
    <row r="206" spans="116:121">
      <c r="DL206" s="228"/>
      <c r="DM206" s="296"/>
      <c r="DN206" s="229"/>
      <c r="DO206" s="229"/>
      <c r="DP206" s="229" t="s">
        <v>325</v>
      </c>
      <c r="DQ206" s="232">
        <v>20</v>
      </c>
    </row>
    <row r="207" spans="116:121">
      <c r="DL207" s="228"/>
      <c r="DM207" s="296"/>
      <c r="DN207" s="229"/>
      <c r="DO207" s="229"/>
      <c r="DP207" s="229" t="s">
        <v>326</v>
      </c>
      <c r="DQ207" s="232">
        <v>30</v>
      </c>
    </row>
    <row r="208" spans="116:121">
      <c r="DL208" s="228"/>
      <c r="DM208" s="296"/>
      <c r="DN208" s="229"/>
      <c r="DO208" s="229"/>
      <c r="DP208" s="229" t="s">
        <v>327</v>
      </c>
      <c r="DQ208" s="232">
        <v>28.5</v>
      </c>
    </row>
    <row r="209" spans="116:124">
      <c r="DL209" s="228"/>
      <c r="DM209" s="296"/>
      <c r="DN209" s="229"/>
      <c r="DO209" s="229" t="s">
        <v>328</v>
      </c>
      <c r="DP209" s="229" t="s">
        <v>329</v>
      </c>
      <c r="DQ209" s="232">
        <v>18</v>
      </c>
    </row>
    <row r="210" spans="116:124">
      <c r="DL210" s="228"/>
      <c r="DM210" s="296"/>
      <c r="DN210" s="229"/>
      <c r="DO210" s="229"/>
      <c r="DP210" s="229" t="s">
        <v>330</v>
      </c>
      <c r="DQ210" s="232">
        <v>9.1999999999999993</v>
      </c>
    </row>
    <row r="211" spans="116:124">
      <c r="DL211" s="228"/>
      <c r="DM211" s="296"/>
      <c r="DN211" s="229"/>
      <c r="DO211" s="229"/>
      <c r="DP211" s="229" t="s">
        <v>331</v>
      </c>
      <c r="DQ211" s="232">
        <v>27.6</v>
      </c>
    </row>
    <row r="212" spans="116:124">
      <c r="DL212" s="228"/>
      <c r="DM212" s="296"/>
      <c r="DN212" s="229"/>
      <c r="DO212" s="229" t="s">
        <v>332</v>
      </c>
      <c r="DP212" s="229" t="s">
        <v>333</v>
      </c>
      <c r="DQ212" s="232">
        <v>9</v>
      </c>
    </row>
    <row r="213" spans="116:124">
      <c r="DL213" s="228"/>
      <c r="DM213" s="296"/>
      <c r="DN213" s="229"/>
      <c r="DO213" s="229"/>
      <c r="DP213" s="229" t="s">
        <v>334</v>
      </c>
      <c r="DQ213" s="232">
        <v>7.8</v>
      </c>
    </row>
    <row r="214" spans="116:124">
      <c r="DL214" s="228"/>
      <c r="DM214" s="296"/>
      <c r="DN214" s="229"/>
      <c r="DO214" s="229"/>
      <c r="DP214" s="229" t="s">
        <v>335</v>
      </c>
      <c r="DQ214" s="232">
        <v>10.6</v>
      </c>
    </row>
    <row r="215" spans="116:124">
      <c r="DL215" s="228"/>
      <c r="DM215" s="296"/>
      <c r="DN215" s="229"/>
      <c r="DO215" s="229" t="s">
        <v>336</v>
      </c>
      <c r="DP215" s="229" t="s">
        <v>337</v>
      </c>
      <c r="DQ215" s="232">
        <v>13.8</v>
      </c>
    </row>
    <row r="216" spans="116:124">
      <c r="DL216" s="228"/>
      <c r="DM216" s="296"/>
      <c r="DN216" s="229"/>
      <c r="DO216" s="229"/>
      <c r="DP216" s="229" t="s">
        <v>338</v>
      </c>
      <c r="DQ216" s="232">
        <v>15</v>
      </c>
    </row>
    <row r="217" spans="116:124">
      <c r="DL217" s="228"/>
      <c r="DM217" s="296"/>
      <c r="DN217" s="229"/>
      <c r="DO217" s="229"/>
      <c r="DP217" s="229" t="s">
        <v>339</v>
      </c>
      <c r="DQ217" s="232">
        <v>12.5</v>
      </c>
    </row>
    <row r="218" spans="116:124">
      <c r="DL218" s="228"/>
      <c r="DM218" s="296"/>
      <c r="DN218" s="229"/>
      <c r="DO218" s="229"/>
      <c r="DP218" s="229" t="s">
        <v>340</v>
      </c>
      <c r="DQ218" s="232">
        <v>7.05</v>
      </c>
    </row>
    <row r="219" spans="116:124">
      <c r="DL219" s="228"/>
      <c r="DM219" s="296"/>
      <c r="DN219" s="229"/>
      <c r="DO219" s="229"/>
      <c r="DP219" s="229" t="s">
        <v>341</v>
      </c>
      <c r="DQ219" s="232">
        <v>15</v>
      </c>
      <c r="DS219" s="306" t="s">
        <v>371</v>
      </c>
      <c r="DT219" s="306" t="s">
        <v>374</v>
      </c>
    </row>
    <row r="220" spans="116:124" ht="15" thickBot="1">
      <c r="DL220" s="301"/>
      <c r="DM220" s="302"/>
      <c r="DN220" s="303"/>
      <c r="DO220" s="303"/>
      <c r="DP220" s="303" t="s">
        <v>342</v>
      </c>
      <c r="DQ220" s="304">
        <v>13.8</v>
      </c>
      <c r="DS220" s="307">
        <f>SUM(DQ165:DQ220)</f>
        <v>1133.6499999999999</v>
      </c>
      <c r="DT220" s="307">
        <f>SUM(DT164,DS220)</f>
        <v>5458.6309999999994</v>
      </c>
    </row>
    <row r="221" spans="116:124">
      <c r="DL221" s="237" t="s">
        <v>9</v>
      </c>
      <c r="DM221" s="238" t="s">
        <v>1</v>
      </c>
      <c r="DN221" s="238" t="s">
        <v>2</v>
      </c>
      <c r="DO221" s="238" t="s">
        <v>464</v>
      </c>
      <c r="DP221" s="238" t="s">
        <v>465</v>
      </c>
      <c r="DQ221" s="239">
        <v>21</v>
      </c>
    </row>
    <row r="222" spans="116:124">
      <c r="DL222" s="363"/>
      <c r="DM222" s="364"/>
      <c r="DN222" s="364"/>
      <c r="DO222" s="364" t="s">
        <v>405</v>
      </c>
      <c r="DP222" s="364" t="s">
        <v>406</v>
      </c>
      <c r="DQ222" s="365">
        <v>14</v>
      </c>
    </row>
    <row r="223" spans="116:124">
      <c r="DL223" s="363"/>
      <c r="DM223" s="364"/>
      <c r="DN223" s="364"/>
      <c r="DO223" s="364" t="s">
        <v>456</v>
      </c>
      <c r="DP223" s="364" t="s">
        <v>457</v>
      </c>
      <c r="DQ223" s="365">
        <v>4</v>
      </c>
    </row>
    <row r="224" spans="116:124">
      <c r="DL224" s="363"/>
      <c r="DM224" s="364"/>
      <c r="DN224" s="364"/>
      <c r="DO224" s="364" t="s">
        <v>462</v>
      </c>
      <c r="DP224" s="364" t="s">
        <v>463</v>
      </c>
      <c r="DQ224" s="365">
        <v>43.5</v>
      </c>
    </row>
    <row r="225" spans="116:121">
      <c r="DL225" s="228"/>
      <c r="DM225" s="229"/>
      <c r="DN225" s="229" t="s">
        <v>3</v>
      </c>
      <c r="DO225" s="229" t="s">
        <v>423</v>
      </c>
      <c r="DP225" s="229" t="s">
        <v>424</v>
      </c>
      <c r="DQ225" s="232">
        <v>10</v>
      </c>
    </row>
    <row r="226" spans="116:121">
      <c r="DL226" s="228"/>
      <c r="DM226" s="229"/>
      <c r="DN226" s="229"/>
      <c r="DO226" s="229"/>
      <c r="DP226" s="229" t="s">
        <v>453</v>
      </c>
      <c r="DQ226" s="232">
        <v>7.14</v>
      </c>
    </row>
    <row r="227" spans="116:121">
      <c r="DL227" s="228"/>
      <c r="DM227" s="229"/>
      <c r="DN227" s="229"/>
      <c r="DO227" s="229" t="s">
        <v>428</v>
      </c>
      <c r="DP227" s="229" t="s">
        <v>428</v>
      </c>
      <c r="DQ227" s="232">
        <v>60</v>
      </c>
    </row>
    <row r="228" spans="116:121">
      <c r="DL228" s="228"/>
      <c r="DM228" s="229"/>
      <c r="DN228" s="229"/>
      <c r="DO228" s="229" t="s">
        <v>472</v>
      </c>
      <c r="DP228" s="229" t="s">
        <v>473</v>
      </c>
      <c r="DQ228" s="232">
        <v>14.72</v>
      </c>
    </row>
    <row r="229" spans="116:121">
      <c r="DL229" s="228"/>
      <c r="DM229" s="229"/>
      <c r="DN229" s="229"/>
      <c r="DO229" s="229" t="s">
        <v>458</v>
      </c>
      <c r="DP229" s="229" t="s">
        <v>459</v>
      </c>
      <c r="DQ229" s="232">
        <v>3.99</v>
      </c>
    </row>
    <row r="230" spans="116:121">
      <c r="DL230" s="228"/>
      <c r="DM230" s="229"/>
      <c r="DN230" s="229"/>
      <c r="DO230" s="229" t="s">
        <v>407</v>
      </c>
      <c r="DP230" s="229" t="s">
        <v>407</v>
      </c>
      <c r="DQ230" s="232">
        <v>119</v>
      </c>
    </row>
    <row r="231" spans="116:121">
      <c r="DL231" s="228"/>
      <c r="DM231" s="229"/>
      <c r="DN231" s="229"/>
      <c r="DO231" s="229"/>
      <c r="DP231" s="229" t="s">
        <v>444</v>
      </c>
      <c r="DQ231" s="232">
        <v>31.6</v>
      </c>
    </row>
    <row r="232" spans="116:121">
      <c r="DL232" s="228"/>
      <c r="DM232" s="229"/>
      <c r="DN232" s="229"/>
      <c r="DO232" s="229" t="s">
        <v>408</v>
      </c>
      <c r="DP232" s="229" t="s">
        <v>409</v>
      </c>
      <c r="DQ232" s="232">
        <v>95</v>
      </c>
    </row>
    <row r="233" spans="116:121">
      <c r="DL233" s="228"/>
      <c r="DM233" s="229"/>
      <c r="DN233" s="229" t="s">
        <v>5</v>
      </c>
      <c r="DO233" s="229" t="s">
        <v>410</v>
      </c>
      <c r="DP233" s="229" t="s">
        <v>411</v>
      </c>
      <c r="DQ233" s="232">
        <v>8</v>
      </c>
    </row>
    <row r="234" spans="116:121">
      <c r="DL234" s="234"/>
      <c r="DM234" s="297"/>
      <c r="DN234" s="235"/>
      <c r="DO234" s="235" t="s">
        <v>429</v>
      </c>
      <c r="DP234" s="235" t="s">
        <v>430</v>
      </c>
      <c r="DQ234" s="236">
        <v>5</v>
      </c>
    </row>
    <row r="235" spans="116:121">
      <c r="DL235" s="234"/>
      <c r="DM235" s="297"/>
      <c r="DN235" s="235"/>
      <c r="DO235" s="235" t="s">
        <v>135</v>
      </c>
      <c r="DP235" s="235" t="s">
        <v>441</v>
      </c>
      <c r="DQ235" s="236">
        <v>9</v>
      </c>
    </row>
    <row r="236" spans="116:121">
      <c r="DL236" s="234"/>
      <c r="DM236" s="297"/>
      <c r="DN236" s="235"/>
      <c r="DO236" s="235" t="s">
        <v>426</v>
      </c>
      <c r="DP236" s="235" t="s">
        <v>427</v>
      </c>
      <c r="DQ236" s="236">
        <v>4.9000000000000004</v>
      </c>
    </row>
    <row r="237" spans="116:121">
      <c r="DL237" s="234"/>
      <c r="DM237" s="297"/>
      <c r="DN237" s="235"/>
      <c r="DO237" s="235" t="s">
        <v>412</v>
      </c>
      <c r="DP237" s="235" t="s">
        <v>412</v>
      </c>
      <c r="DQ237" s="236">
        <v>95</v>
      </c>
    </row>
    <row r="238" spans="116:121">
      <c r="DL238" s="234"/>
      <c r="DM238" s="297"/>
      <c r="DN238" s="235"/>
      <c r="DO238" s="235" t="s">
        <v>442</v>
      </c>
      <c r="DP238" s="235" t="s">
        <v>443</v>
      </c>
      <c r="DQ238" s="236">
        <v>50</v>
      </c>
    </row>
    <row r="239" spans="116:121">
      <c r="DL239" s="234"/>
      <c r="DM239" s="297"/>
      <c r="DN239" s="235"/>
      <c r="DO239" s="235" t="s">
        <v>144</v>
      </c>
      <c r="DP239" s="235" t="s">
        <v>417</v>
      </c>
      <c r="DQ239" s="236">
        <v>3.9</v>
      </c>
    </row>
    <row r="240" spans="116:121">
      <c r="DL240" s="234"/>
      <c r="DM240" s="297"/>
      <c r="DN240" s="235"/>
      <c r="DO240" s="235" t="s">
        <v>147</v>
      </c>
      <c r="DP240" s="235" t="s">
        <v>418</v>
      </c>
      <c r="DQ240" s="236">
        <v>7.98</v>
      </c>
    </row>
    <row r="241" spans="116:124">
      <c r="DL241" s="234"/>
      <c r="DM241" s="297"/>
      <c r="DN241" s="235"/>
      <c r="DO241" s="235"/>
      <c r="DP241" s="235" t="s">
        <v>419</v>
      </c>
      <c r="DQ241" s="236">
        <v>5</v>
      </c>
    </row>
    <row r="242" spans="116:124">
      <c r="DL242" s="234"/>
      <c r="DM242" s="297"/>
      <c r="DN242" s="235" t="s">
        <v>6</v>
      </c>
      <c r="DO242" s="235" t="s">
        <v>194</v>
      </c>
      <c r="DP242" s="235" t="s">
        <v>467</v>
      </c>
      <c r="DQ242" s="236">
        <v>5</v>
      </c>
    </row>
    <row r="243" spans="116:124">
      <c r="DL243" s="234"/>
      <c r="DM243" s="297"/>
      <c r="DN243" s="235"/>
      <c r="DO243" s="235" t="s">
        <v>468</v>
      </c>
      <c r="DP243" s="235" t="s">
        <v>469</v>
      </c>
      <c r="DQ243" s="236">
        <v>5</v>
      </c>
    </row>
    <row r="244" spans="116:124">
      <c r="DL244" s="234"/>
      <c r="DM244" s="297"/>
      <c r="DN244" s="235"/>
      <c r="DO244" s="235"/>
      <c r="DP244" s="235" t="s">
        <v>474</v>
      </c>
      <c r="DQ244" s="236">
        <v>4.9000000000000004</v>
      </c>
    </row>
    <row r="245" spans="116:124">
      <c r="DL245" s="234"/>
      <c r="DM245" s="297"/>
      <c r="DN245" s="235"/>
      <c r="DO245" s="235" t="s">
        <v>454</v>
      </c>
      <c r="DP245" s="235" t="s">
        <v>455</v>
      </c>
      <c r="DQ245" s="236">
        <v>87</v>
      </c>
    </row>
    <row r="246" spans="116:124">
      <c r="DL246" s="234"/>
      <c r="DM246" s="297"/>
      <c r="DN246" s="235"/>
      <c r="DO246" s="235" t="s">
        <v>204</v>
      </c>
      <c r="DP246" s="235" t="s">
        <v>420</v>
      </c>
      <c r="DQ246" s="236">
        <v>4</v>
      </c>
    </row>
    <row r="247" spans="116:124">
      <c r="DL247" s="234"/>
      <c r="DM247" s="297"/>
      <c r="DN247" s="235"/>
      <c r="DO247" s="235" t="s">
        <v>470</v>
      </c>
      <c r="DP247" s="235" t="s">
        <v>471</v>
      </c>
      <c r="DQ247" s="236">
        <v>5</v>
      </c>
      <c r="DS247" s="344" t="s">
        <v>404</v>
      </c>
    </row>
    <row r="248" spans="116:124" ht="15" thickBot="1">
      <c r="DL248" s="234"/>
      <c r="DM248" s="297"/>
      <c r="DN248" s="235"/>
      <c r="DO248" s="235" t="s">
        <v>421</v>
      </c>
      <c r="DP248" s="235" t="s">
        <v>422</v>
      </c>
      <c r="DQ248" s="236">
        <v>4</v>
      </c>
      <c r="DS248" s="307">
        <f>SUM(DQ221:DQ248)</f>
        <v>727.63</v>
      </c>
    </row>
    <row r="249" spans="116:124">
      <c r="DL249" s="237" t="s">
        <v>9</v>
      </c>
      <c r="DM249" s="298" t="s">
        <v>8</v>
      </c>
      <c r="DN249" s="238" t="s">
        <v>8</v>
      </c>
      <c r="DO249" s="342" t="s">
        <v>353</v>
      </c>
      <c r="DP249" s="342" t="s">
        <v>354</v>
      </c>
      <c r="DQ249" s="343">
        <v>5.72</v>
      </c>
    </row>
    <row r="250" spans="116:124">
      <c r="DL250" s="234"/>
      <c r="DM250" s="297"/>
      <c r="DN250" s="235"/>
      <c r="DO250" s="235" t="s">
        <v>276</v>
      </c>
      <c r="DP250" s="235" t="s">
        <v>355</v>
      </c>
      <c r="DQ250" s="236">
        <v>6</v>
      </c>
    </row>
    <row r="251" spans="116:124">
      <c r="DL251" s="234"/>
      <c r="DM251" s="297"/>
      <c r="DN251" s="235"/>
      <c r="DO251" s="235" t="s">
        <v>356</v>
      </c>
      <c r="DP251" s="235" t="s">
        <v>357</v>
      </c>
      <c r="DQ251" s="236">
        <v>16.920000000000002</v>
      </c>
    </row>
    <row r="252" spans="116:124">
      <c r="DL252" s="234"/>
      <c r="DM252" s="297"/>
      <c r="DN252" s="235"/>
      <c r="DO252" s="235"/>
      <c r="DP252" s="235" t="s">
        <v>358</v>
      </c>
      <c r="DQ252" s="236">
        <v>25.2</v>
      </c>
    </row>
    <row r="253" spans="116:124">
      <c r="DL253" s="234"/>
      <c r="DM253" s="297"/>
      <c r="DN253" s="235"/>
      <c r="DO253" s="235"/>
      <c r="DP253" s="235" t="s">
        <v>359</v>
      </c>
      <c r="DQ253" s="236">
        <v>20.7</v>
      </c>
    </row>
    <row r="254" spans="116:124">
      <c r="DL254" s="234"/>
      <c r="DM254" s="297"/>
      <c r="DN254" s="235"/>
      <c r="DO254" s="235" t="s">
        <v>328</v>
      </c>
      <c r="DP254" s="235" t="s">
        <v>360</v>
      </c>
      <c r="DQ254" s="236">
        <v>29.81</v>
      </c>
    </row>
    <row r="255" spans="116:124">
      <c r="DL255" s="234"/>
      <c r="DM255" s="297"/>
      <c r="DN255" s="235"/>
      <c r="DO255" s="235"/>
      <c r="DP255" s="235" t="s">
        <v>361</v>
      </c>
      <c r="DQ255" s="236">
        <v>5.39</v>
      </c>
      <c r="DS255" s="306" t="s">
        <v>373</v>
      </c>
      <c r="DT255" s="346" t="s">
        <v>425</v>
      </c>
    </row>
    <row r="256" spans="116:124" ht="15" thickBot="1">
      <c r="DL256" s="230"/>
      <c r="DM256" s="299"/>
      <c r="DN256" s="231"/>
      <c r="DO256" s="231" t="s">
        <v>362</v>
      </c>
      <c r="DP256" s="231" t="s">
        <v>363</v>
      </c>
      <c r="DQ256" s="233">
        <v>8.5</v>
      </c>
      <c r="DS256" s="307">
        <f>SUM(DQ249:DQ256)</f>
        <v>118.24000000000001</v>
      </c>
      <c r="DT256" s="307">
        <f>SUM(DS248,DS256)</f>
        <v>845.87</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8"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5" t="s">
        <v>63</v>
      </c>
      <c r="B3" s="426"/>
      <c r="C3" s="429" t="s">
        <v>61</v>
      </c>
      <c r="D3" s="430"/>
      <c r="E3" s="430"/>
      <c r="F3" s="430"/>
      <c r="G3" s="430"/>
      <c r="H3" s="430"/>
      <c r="I3" s="430"/>
      <c r="J3" s="430"/>
      <c r="K3" s="430"/>
      <c r="L3" s="430"/>
      <c r="M3" s="431"/>
      <c r="N3" s="430" t="s">
        <v>62</v>
      </c>
      <c r="O3" s="430"/>
      <c r="P3" s="430"/>
      <c r="Q3" s="430"/>
      <c r="R3" s="430"/>
      <c r="S3" s="430"/>
      <c r="T3" s="430"/>
      <c r="U3" s="430"/>
      <c r="V3" s="430"/>
      <c r="W3" s="432"/>
      <c r="Z3" s="425" t="s">
        <v>64</v>
      </c>
      <c r="AA3" s="426"/>
      <c r="AB3" s="429" t="s">
        <v>61</v>
      </c>
      <c r="AC3" s="430"/>
      <c r="AD3" s="430"/>
      <c r="AE3" s="430"/>
      <c r="AF3" s="430"/>
      <c r="AG3" s="430"/>
      <c r="AH3" s="430"/>
      <c r="AI3" s="430"/>
      <c r="AJ3" s="430"/>
      <c r="AK3" s="430"/>
      <c r="AL3" s="431"/>
      <c r="AM3" s="430" t="s">
        <v>62</v>
      </c>
      <c r="AN3" s="430"/>
      <c r="AO3" s="430"/>
      <c r="AP3" s="430"/>
      <c r="AQ3" s="430"/>
      <c r="AR3" s="430"/>
      <c r="AS3" s="430"/>
      <c r="AT3" s="430"/>
      <c r="AU3" s="430"/>
      <c r="AV3" s="432"/>
      <c r="AY3" s="425" t="s">
        <v>65</v>
      </c>
      <c r="AZ3" s="426"/>
      <c r="BA3" s="429" t="s">
        <v>61</v>
      </c>
      <c r="BB3" s="430"/>
      <c r="BC3" s="430"/>
      <c r="BD3" s="430"/>
      <c r="BE3" s="430"/>
      <c r="BF3" s="430"/>
      <c r="BG3" s="430"/>
      <c r="BH3" s="430"/>
      <c r="BI3" s="430"/>
      <c r="BJ3" s="430"/>
      <c r="BK3" s="431"/>
      <c r="BL3" s="430" t="s">
        <v>62</v>
      </c>
      <c r="BM3" s="430"/>
      <c r="BN3" s="430"/>
      <c r="BO3" s="430"/>
      <c r="BP3" s="430"/>
      <c r="BQ3" s="430"/>
      <c r="BR3" s="430"/>
      <c r="BS3" s="430"/>
      <c r="BT3" s="430"/>
      <c r="BU3" s="432"/>
    </row>
    <row r="4" spans="1:73" ht="66" thickBot="1">
      <c r="A4" s="427"/>
      <c r="B4" s="428"/>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7"/>
      <c r="AA4" s="428"/>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7"/>
      <c r="AZ4" s="428"/>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07">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07">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07">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08"/>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08"/>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08"/>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08"/>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08"/>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08"/>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408"/>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08"/>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08"/>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08"/>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08"/>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08"/>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08"/>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08"/>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08"/>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08"/>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08"/>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08"/>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408"/>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08"/>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08"/>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08"/>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08"/>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08"/>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08"/>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08"/>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08"/>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08"/>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08"/>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08"/>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408"/>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08"/>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08"/>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08"/>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08"/>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08"/>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08"/>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08"/>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08"/>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08"/>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08"/>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08"/>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408"/>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08"/>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08"/>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409"/>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09"/>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09"/>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425" t="s">
        <v>63</v>
      </c>
      <c r="B24" s="426"/>
      <c r="C24" s="429" t="s">
        <v>61</v>
      </c>
      <c r="D24" s="430"/>
      <c r="E24" s="430"/>
      <c r="F24" s="430"/>
      <c r="G24" s="430"/>
      <c r="H24" s="430"/>
      <c r="I24" s="430"/>
      <c r="J24" s="430"/>
      <c r="K24" s="430"/>
      <c r="L24" s="430"/>
      <c r="M24" s="431"/>
      <c r="N24" s="430" t="s">
        <v>62</v>
      </c>
      <c r="O24" s="430"/>
      <c r="P24" s="430"/>
      <c r="Q24" s="430"/>
      <c r="R24" s="430"/>
      <c r="S24" s="430"/>
      <c r="T24" s="430"/>
      <c r="U24" s="430"/>
      <c r="V24" s="430"/>
      <c r="W24" s="432"/>
      <c r="Z24" s="425" t="s">
        <v>64</v>
      </c>
      <c r="AA24" s="426"/>
      <c r="AB24" s="429" t="s">
        <v>61</v>
      </c>
      <c r="AC24" s="430"/>
      <c r="AD24" s="430"/>
      <c r="AE24" s="430"/>
      <c r="AF24" s="430"/>
      <c r="AG24" s="430"/>
      <c r="AH24" s="430"/>
      <c r="AI24" s="430"/>
      <c r="AJ24" s="430"/>
      <c r="AK24" s="430"/>
      <c r="AL24" s="431"/>
      <c r="AM24" s="430" t="s">
        <v>62</v>
      </c>
      <c r="AN24" s="430"/>
      <c r="AO24" s="430"/>
      <c r="AP24" s="430"/>
      <c r="AQ24" s="430"/>
      <c r="AR24" s="430"/>
      <c r="AS24" s="430"/>
      <c r="AT24" s="430"/>
      <c r="AU24" s="430"/>
      <c r="AV24" s="432"/>
      <c r="AY24" s="425" t="s">
        <v>65</v>
      </c>
      <c r="AZ24" s="426"/>
      <c r="BA24" s="429" t="s">
        <v>61</v>
      </c>
      <c r="BB24" s="430"/>
      <c r="BC24" s="430"/>
      <c r="BD24" s="430"/>
      <c r="BE24" s="430"/>
      <c r="BF24" s="430"/>
      <c r="BG24" s="430"/>
      <c r="BH24" s="430"/>
      <c r="BI24" s="430"/>
      <c r="BJ24" s="430"/>
      <c r="BK24" s="431"/>
      <c r="BL24" s="430" t="s">
        <v>62</v>
      </c>
      <c r="BM24" s="430"/>
      <c r="BN24" s="430"/>
      <c r="BO24" s="430"/>
      <c r="BP24" s="430"/>
      <c r="BQ24" s="430"/>
      <c r="BR24" s="430"/>
      <c r="BS24" s="430"/>
      <c r="BT24" s="430"/>
      <c r="BU24" s="432"/>
    </row>
    <row r="25" spans="1:73" ht="66" thickBot="1">
      <c r="A25" s="427"/>
      <c r="B25" s="428"/>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7"/>
      <c r="AA25" s="428"/>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7"/>
      <c r="AZ25" s="428"/>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07">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07">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07">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08"/>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08"/>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08"/>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08"/>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08"/>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08"/>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408"/>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08"/>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08"/>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08"/>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08"/>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08"/>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08"/>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08"/>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08"/>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08"/>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08"/>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08"/>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408"/>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08"/>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08"/>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08"/>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08"/>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08"/>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08"/>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08"/>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08"/>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08"/>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08"/>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08"/>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408"/>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08"/>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08"/>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08"/>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08"/>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08"/>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08"/>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08"/>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08"/>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08"/>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08"/>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08"/>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408"/>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08"/>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08"/>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409"/>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09"/>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09"/>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425" t="s">
        <v>63</v>
      </c>
      <c r="B45" s="426"/>
      <c r="C45" s="429" t="s">
        <v>61</v>
      </c>
      <c r="D45" s="430"/>
      <c r="E45" s="430"/>
      <c r="F45" s="430"/>
      <c r="G45" s="430"/>
      <c r="H45" s="430"/>
      <c r="I45" s="430"/>
      <c r="J45" s="430"/>
      <c r="K45" s="430"/>
      <c r="L45" s="430"/>
      <c r="M45" s="431"/>
      <c r="N45" s="430" t="s">
        <v>62</v>
      </c>
      <c r="O45" s="430"/>
      <c r="P45" s="430"/>
      <c r="Q45" s="430"/>
      <c r="R45" s="430"/>
      <c r="S45" s="430"/>
      <c r="T45" s="430"/>
      <c r="U45" s="430"/>
      <c r="V45" s="430"/>
      <c r="W45" s="432"/>
      <c r="Z45" s="425" t="s">
        <v>64</v>
      </c>
      <c r="AA45" s="426"/>
      <c r="AB45" s="429" t="s">
        <v>61</v>
      </c>
      <c r="AC45" s="430"/>
      <c r="AD45" s="430"/>
      <c r="AE45" s="430"/>
      <c r="AF45" s="430"/>
      <c r="AG45" s="430"/>
      <c r="AH45" s="430"/>
      <c r="AI45" s="430"/>
      <c r="AJ45" s="430"/>
      <c r="AK45" s="430"/>
      <c r="AL45" s="431"/>
      <c r="AM45" s="430" t="s">
        <v>62</v>
      </c>
      <c r="AN45" s="430"/>
      <c r="AO45" s="430"/>
      <c r="AP45" s="430"/>
      <c r="AQ45" s="430"/>
      <c r="AR45" s="430"/>
      <c r="AS45" s="430"/>
      <c r="AT45" s="430"/>
      <c r="AU45" s="430"/>
      <c r="AV45" s="432"/>
      <c r="AY45" s="425" t="s">
        <v>65</v>
      </c>
      <c r="AZ45" s="426"/>
      <c r="BA45" s="429" t="s">
        <v>61</v>
      </c>
      <c r="BB45" s="430"/>
      <c r="BC45" s="430"/>
      <c r="BD45" s="430"/>
      <c r="BE45" s="430"/>
      <c r="BF45" s="430"/>
      <c r="BG45" s="430"/>
      <c r="BH45" s="430"/>
      <c r="BI45" s="430"/>
      <c r="BJ45" s="430"/>
      <c r="BK45" s="431"/>
      <c r="BL45" s="430" t="s">
        <v>62</v>
      </c>
      <c r="BM45" s="430"/>
      <c r="BN45" s="430"/>
      <c r="BO45" s="430"/>
      <c r="BP45" s="430"/>
      <c r="BQ45" s="430"/>
      <c r="BR45" s="430"/>
      <c r="BS45" s="430"/>
      <c r="BT45" s="430"/>
      <c r="BU45" s="432"/>
    </row>
    <row r="46" spans="1:73" ht="66" thickBot="1">
      <c r="A46" s="427"/>
      <c r="B46" s="428"/>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7"/>
      <c r="AA46" s="428"/>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7"/>
      <c r="AZ46" s="428"/>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07">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07">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07">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08"/>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08"/>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08"/>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08"/>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08"/>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08"/>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408"/>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08"/>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08"/>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08"/>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08"/>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08"/>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08"/>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08"/>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08"/>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08"/>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08"/>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08"/>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408"/>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08"/>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08"/>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08"/>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08"/>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08"/>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08"/>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08"/>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08"/>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08"/>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08"/>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08"/>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408"/>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08"/>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08"/>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08"/>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08"/>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08"/>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08"/>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08"/>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08"/>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08"/>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08"/>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08"/>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408"/>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08"/>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08"/>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409"/>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09"/>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09"/>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425" t="s">
        <v>63</v>
      </c>
      <c r="B66" s="426"/>
      <c r="C66" s="429" t="s">
        <v>61</v>
      </c>
      <c r="D66" s="430"/>
      <c r="E66" s="430"/>
      <c r="F66" s="430"/>
      <c r="G66" s="430"/>
      <c r="H66" s="430"/>
      <c r="I66" s="430"/>
      <c r="J66" s="430"/>
      <c r="K66" s="430"/>
      <c r="L66" s="430"/>
      <c r="M66" s="431"/>
      <c r="N66" s="430" t="s">
        <v>62</v>
      </c>
      <c r="O66" s="430"/>
      <c r="P66" s="430"/>
      <c r="Q66" s="430"/>
      <c r="R66" s="430"/>
      <c r="S66" s="430"/>
      <c r="T66" s="430"/>
      <c r="U66" s="430"/>
      <c r="V66" s="430"/>
      <c r="W66" s="432"/>
      <c r="Z66" s="425" t="s">
        <v>64</v>
      </c>
      <c r="AA66" s="426"/>
      <c r="AB66" s="429" t="s">
        <v>61</v>
      </c>
      <c r="AC66" s="430"/>
      <c r="AD66" s="430"/>
      <c r="AE66" s="430"/>
      <c r="AF66" s="430"/>
      <c r="AG66" s="430"/>
      <c r="AH66" s="430"/>
      <c r="AI66" s="430"/>
      <c r="AJ66" s="430"/>
      <c r="AK66" s="430"/>
      <c r="AL66" s="431"/>
      <c r="AM66" s="430" t="s">
        <v>62</v>
      </c>
      <c r="AN66" s="430"/>
      <c r="AO66" s="430"/>
      <c r="AP66" s="430"/>
      <c r="AQ66" s="430"/>
      <c r="AR66" s="430"/>
      <c r="AS66" s="430"/>
      <c r="AT66" s="430"/>
      <c r="AU66" s="430"/>
      <c r="AV66" s="432"/>
      <c r="AY66" s="425" t="s">
        <v>65</v>
      </c>
      <c r="AZ66" s="426"/>
      <c r="BA66" s="429" t="s">
        <v>61</v>
      </c>
      <c r="BB66" s="430"/>
      <c r="BC66" s="430"/>
      <c r="BD66" s="430"/>
      <c r="BE66" s="430"/>
      <c r="BF66" s="430"/>
      <c r="BG66" s="430"/>
      <c r="BH66" s="430"/>
      <c r="BI66" s="430"/>
      <c r="BJ66" s="430"/>
      <c r="BK66" s="431"/>
      <c r="BL66" s="430" t="s">
        <v>62</v>
      </c>
      <c r="BM66" s="430"/>
      <c r="BN66" s="430"/>
      <c r="BO66" s="430"/>
      <c r="BP66" s="430"/>
      <c r="BQ66" s="430"/>
      <c r="BR66" s="430"/>
      <c r="BS66" s="430"/>
      <c r="BT66" s="430"/>
      <c r="BU66" s="432"/>
      <c r="DV66" s="413" t="s">
        <v>66</v>
      </c>
      <c r="DW66" s="414"/>
      <c r="DX66" s="420" t="s">
        <v>61</v>
      </c>
      <c r="DY66" s="421"/>
      <c r="DZ66" s="421"/>
      <c r="EA66" s="421"/>
      <c r="EB66" s="421"/>
      <c r="EC66" s="421"/>
      <c r="ED66" s="421"/>
      <c r="EE66" s="421"/>
      <c r="EF66" s="421"/>
      <c r="EG66" s="421"/>
      <c r="EH66" s="422"/>
      <c r="EI66" s="423" t="s">
        <v>62</v>
      </c>
      <c r="EJ66" s="421"/>
      <c r="EK66" s="421"/>
      <c r="EL66" s="421"/>
      <c r="EM66" s="421"/>
      <c r="EN66" s="421"/>
      <c r="EO66" s="421"/>
      <c r="EP66" s="421"/>
      <c r="EQ66" s="421"/>
      <c r="ER66" s="424"/>
    </row>
    <row r="67" spans="1:148" ht="66" thickBot="1">
      <c r="A67" s="427"/>
      <c r="B67" s="428"/>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7"/>
      <c r="AA67" s="428"/>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7"/>
      <c r="AZ67" s="428"/>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5"/>
      <c r="DW67" s="416"/>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07">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07">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07">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10">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08"/>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08"/>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08"/>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11"/>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08"/>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08"/>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08"/>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11"/>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408"/>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08"/>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08"/>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11"/>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08"/>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08"/>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08"/>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11"/>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08"/>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08"/>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08"/>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11"/>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08"/>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08"/>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08"/>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11"/>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408"/>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08"/>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08"/>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11"/>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08"/>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08"/>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08"/>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11"/>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08"/>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08"/>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08"/>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11"/>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08"/>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08"/>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08"/>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11"/>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408"/>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08"/>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08"/>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11"/>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08"/>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08"/>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08"/>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11"/>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08"/>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08"/>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08"/>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11"/>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08"/>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08"/>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08"/>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11"/>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408"/>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08"/>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08"/>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11"/>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409"/>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09"/>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09"/>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12"/>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425" t="s">
        <v>63</v>
      </c>
      <c r="B87" s="426"/>
      <c r="C87" s="429" t="s">
        <v>61</v>
      </c>
      <c r="D87" s="430"/>
      <c r="E87" s="430"/>
      <c r="F87" s="430"/>
      <c r="G87" s="430"/>
      <c r="H87" s="430"/>
      <c r="I87" s="430"/>
      <c r="J87" s="430"/>
      <c r="K87" s="430"/>
      <c r="L87" s="430"/>
      <c r="M87" s="431"/>
      <c r="N87" s="430" t="s">
        <v>62</v>
      </c>
      <c r="O87" s="430"/>
      <c r="P87" s="430"/>
      <c r="Q87" s="430"/>
      <c r="R87" s="430"/>
      <c r="S87" s="430"/>
      <c r="T87" s="430"/>
      <c r="U87" s="430"/>
      <c r="V87" s="430"/>
      <c r="W87" s="432"/>
      <c r="Z87" s="425" t="s">
        <v>64</v>
      </c>
      <c r="AA87" s="426"/>
      <c r="AB87" s="429" t="s">
        <v>61</v>
      </c>
      <c r="AC87" s="430"/>
      <c r="AD87" s="430"/>
      <c r="AE87" s="430"/>
      <c r="AF87" s="430"/>
      <c r="AG87" s="430"/>
      <c r="AH87" s="430"/>
      <c r="AI87" s="430"/>
      <c r="AJ87" s="430"/>
      <c r="AK87" s="430"/>
      <c r="AL87" s="431"/>
      <c r="AM87" s="430" t="s">
        <v>62</v>
      </c>
      <c r="AN87" s="430"/>
      <c r="AO87" s="430"/>
      <c r="AP87" s="430"/>
      <c r="AQ87" s="430"/>
      <c r="AR87" s="430"/>
      <c r="AS87" s="430"/>
      <c r="AT87" s="430"/>
      <c r="AU87" s="430"/>
      <c r="AV87" s="432"/>
      <c r="AY87" s="425" t="s">
        <v>65</v>
      </c>
      <c r="AZ87" s="426"/>
      <c r="BA87" s="429" t="s">
        <v>61</v>
      </c>
      <c r="BB87" s="430"/>
      <c r="BC87" s="430"/>
      <c r="BD87" s="430"/>
      <c r="BE87" s="430"/>
      <c r="BF87" s="430"/>
      <c r="BG87" s="430"/>
      <c r="BH87" s="430"/>
      <c r="BI87" s="430"/>
      <c r="BJ87" s="430"/>
      <c r="BK87" s="431"/>
      <c r="BL87" s="430" t="s">
        <v>62</v>
      </c>
      <c r="BM87" s="430"/>
      <c r="BN87" s="430"/>
      <c r="BO87" s="430"/>
      <c r="BP87" s="430"/>
      <c r="BQ87" s="430"/>
      <c r="BR87" s="430"/>
      <c r="BS87" s="430"/>
      <c r="BT87" s="430"/>
      <c r="BU87" s="432"/>
      <c r="DV87" s="413" t="s">
        <v>66</v>
      </c>
      <c r="DW87" s="414"/>
      <c r="DX87" s="420" t="s">
        <v>61</v>
      </c>
      <c r="DY87" s="421"/>
      <c r="DZ87" s="421"/>
      <c r="EA87" s="421"/>
      <c r="EB87" s="421"/>
      <c r="EC87" s="421"/>
      <c r="ED87" s="421"/>
      <c r="EE87" s="421"/>
      <c r="EF87" s="421"/>
      <c r="EG87" s="421"/>
      <c r="EH87" s="422"/>
      <c r="EI87" s="423" t="s">
        <v>62</v>
      </c>
      <c r="EJ87" s="421"/>
      <c r="EK87" s="421"/>
      <c r="EL87" s="421"/>
      <c r="EM87" s="421"/>
      <c r="EN87" s="421"/>
      <c r="EO87" s="421"/>
      <c r="EP87" s="421"/>
      <c r="EQ87" s="421"/>
      <c r="ER87" s="424"/>
    </row>
    <row r="88" spans="1:148" ht="66" thickBot="1">
      <c r="A88" s="427"/>
      <c r="B88" s="428"/>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7"/>
      <c r="AA88" s="428"/>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7"/>
      <c r="AZ88" s="428"/>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5"/>
      <c r="DW88" s="416"/>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07">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07">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07">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10">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08"/>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08"/>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08"/>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11"/>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08"/>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08"/>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08"/>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11"/>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408"/>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08"/>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08"/>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11"/>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08"/>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08"/>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08"/>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11"/>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08"/>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08"/>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08"/>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11"/>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08"/>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08"/>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08"/>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11"/>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408"/>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08"/>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08"/>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11"/>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08"/>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08"/>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08"/>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11"/>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08"/>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08"/>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08"/>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11"/>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08"/>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08"/>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08"/>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11"/>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408"/>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08"/>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08"/>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11"/>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08"/>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08"/>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08"/>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11"/>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08"/>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08"/>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08"/>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11"/>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08"/>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08"/>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08"/>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11"/>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408"/>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08"/>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08"/>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11"/>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409"/>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09"/>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09"/>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12"/>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425" t="s">
        <v>63</v>
      </c>
      <c r="B108" s="426"/>
      <c r="C108" s="429" t="s">
        <v>61</v>
      </c>
      <c r="D108" s="430"/>
      <c r="E108" s="430"/>
      <c r="F108" s="430"/>
      <c r="G108" s="430"/>
      <c r="H108" s="430"/>
      <c r="I108" s="430"/>
      <c r="J108" s="430"/>
      <c r="K108" s="430"/>
      <c r="L108" s="430"/>
      <c r="M108" s="431"/>
      <c r="N108" s="430" t="s">
        <v>62</v>
      </c>
      <c r="O108" s="430"/>
      <c r="P108" s="430"/>
      <c r="Q108" s="430"/>
      <c r="R108" s="430"/>
      <c r="S108" s="430"/>
      <c r="T108" s="430"/>
      <c r="U108" s="430"/>
      <c r="V108" s="430"/>
      <c r="W108" s="432"/>
      <c r="Z108" s="425" t="s">
        <v>64</v>
      </c>
      <c r="AA108" s="426"/>
      <c r="AB108" s="429" t="s">
        <v>61</v>
      </c>
      <c r="AC108" s="430"/>
      <c r="AD108" s="430"/>
      <c r="AE108" s="430"/>
      <c r="AF108" s="430"/>
      <c r="AG108" s="430"/>
      <c r="AH108" s="430"/>
      <c r="AI108" s="430"/>
      <c r="AJ108" s="430"/>
      <c r="AK108" s="430"/>
      <c r="AL108" s="431"/>
      <c r="AM108" s="430" t="s">
        <v>62</v>
      </c>
      <c r="AN108" s="430"/>
      <c r="AO108" s="430"/>
      <c r="AP108" s="430"/>
      <c r="AQ108" s="430"/>
      <c r="AR108" s="430"/>
      <c r="AS108" s="430"/>
      <c r="AT108" s="430"/>
      <c r="AU108" s="430"/>
      <c r="AV108" s="432"/>
      <c r="AY108" s="425" t="s">
        <v>65</v>
      </c>
      <c r="AZ108" s="426"/>
      <c r="BA108" s="429" t="s">
        <v>61</v>
      </c>
      <c r="BB108" s="430"/>
      <c r="BC108" s="430"/>
      <c r="BD108" s="430"/>
      <c r="BE108" s="430"/>
      <c r="BF108" s="430"/>
      <c r="BG108" s="430"/>
      <c r="BH108" s="430"/>
      <c r="BI108" s="430"/>
      <c r="BJ108" s="430"/>
      <c r="BK108" s="431"/>
      <c r="BL108" s="430" t="s">
        <v>62</v>
      </c>
      <c r="BM108" s="430"/>
      <c r="BN108" s="430"/>
      <c r="BO108" s="430"/>
      <c r="BP108" s="430"/>
      <c r="BQ108" s="430"/>
      <c r="BR108" s="430"/>
      <c r="BS108" s="430"/>
      <c r="BT108" s="430"/>
      <c r="BU108" s="432"/>
      <c r="DV108" s="413" t="s">
        <v>66</v>
      </c>
      <c r="DW108" s="414"/>
      <c r="DX108" s="420" t="s">
        <v>61</v>
      </c>
      <c r="DY108" s="421"/>
      <c r="DZ108" s="421"/>
      <c r="EA108" s="421"/>
      <c r="EB108" s="421"/>
      <c r="EC108" s="421"/>
      <c r="ED108" s="421"/>
      <c r="EE108" s="421"/>
      <c r="EF108" s="421"/>
      <c r="EG108" s="421"/>
      <c r="EH108" s="422"/>
      <c r="EI108" s="423" t="s">
        <v>62</v>
      </c>
      <c r="EJ108" s="421"/>
      <c r="EK108" s="421"/>
      <c r="EL108" s="421"/>
      <c r="EM108" s="421"/>
      <c r="EN108" s="421"/>
      <c r="EO108" s="421"/>
      <c r="EP108" s="421"/>
      <c r="EQ108" s="421"/>
      <c r="ER108" s="424"/>
    </row>
    <row r="109" spans="1:148" ht="66" thickBot="1">
      <c r="A109" s="427"/>
      <c r="B109" s="428"/>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7"/>
      <c r="AA109" s="428"/>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7"/>
      <c r="AZ109" s="428"/>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5"/>
      <c r="DW109" s="416"/>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07">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07">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07">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10">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08"/>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08"/>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08"/>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11"/>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08"/>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08"/>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08"/>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11"/>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408"/>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08"/>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08"/>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11"/>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08"/>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08"/>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08"/>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11"/>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08"/>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08"/>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08"/>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11"/>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08"/>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08"/>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08"/>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11"/>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408"/>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08"/>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08"/>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11"/>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08"/>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08"/>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08"/>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11"/>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08"/>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08"/>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08"/>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11"/>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08"/>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08"/>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08"/>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11"/>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408"/>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08"/>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08"/>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11"/>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08"/>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08"/>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08"/>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11"/>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08"/>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08"/>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08"/>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11"/>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08"/>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08"/>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08"/>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11"/>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408"/>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08"/>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08"/>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11"/>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409"/>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09"/>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09"/>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12"/>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425" t="s">
        <v>63</v>
      </c>
      <c r="B129" s="426"/>
      <c r="C129" s="429" t="s">
        <v>61</v>
      </c>
      <c r="D129" s="430"/>
      <c r="E129" s="430"/>
      <c r="F129" s="430"/>
      <c r="G129" s="430"/>
      <c r="H129" s="430"/>
      <c r="I129" s="430"/>
      <c r="J129" s="430"/>
      <c r="K129" s="430"/>
      <c r="L129" s="430"/>
      <c r="M129" s="431"/>
      <c r="N129" s="430" t="s">
        <v>62</v>
      </c>
      <c r="O129" s="430"/>
      <c r="P129" s="430"/>
      <c r="Q129" s="430"/>
      <c r="R129" s="430"/>
      <c r="S129" s="430"/>
      <c r="T129" s="430"/>
      <c r="U129" s="430"/>
      <c r="V129" s="430"/>
      <c r="W129" s="432"/>
      <c r="Z129" s="425" t="s">
        <v>64</v>
      </c>
      <c r="AA129" s="426"/>
      <c r="AB129" s="429" t="s">
        <v>61</v>
      </c>
      <c r="AC129" s="430"/>
      <c r="AD129" s="430"/>
      <c r="AE129" s="430"/>
      <c r="AF129" s="430"/>
      <c r="AG129" s="430"/>
      <c r="AH129" s="430"/>
      <c r="AI129" s="430"/>
      <c r="AJ129" s="430"/>
      <c r="AK129" s="430"/>
      <c r="AL129" s="431"/>
      <c r="AM129" s="430" t="s">
        <v>62</v>
      </c>
      <c r="AN129" s="430"/>
      <c r="AO129" s="430"/>
      <c r="AP129" s="430"/>
      <c r="AQ129" s="430"/>
      <c r="AR129" s="430"/>
      <c r="AS129" s="430"/>
      <c r="AT129" s="430"/>
      <c r="AU129" s="430"/>
      <c r="AV129" s="432"/>
      <c r="AY129" s="425" t="s">
        <v>65</v>
      </c>
      <c r="AZ129" s="426"/>
      <c r="BA129" s="429" t="s">
        <v>61</v>
      </c>
      <c r="BB129" s="430"/>
      <c r="BC129" s="430"/>
      <c r="BD129" s="430"/>
      <c r="BE129" s="430"/>
      <c r="BF129" s="430"/>
      <c r="BG129" s="430"/>
      <c r="BH129" s="430"/>
      <c r="BI129" s="430"/>
      <c r="BJ129" s="430"/>
      <c r="BK129" s="431"/>
      <c r="BL129" s="430" t="s">
        <v>62</v>
      </c>
      <c r="BM129" s="430"/>
      <c r="BN129" s="430"/>
      <c r="BO129" s="430"/>
      <c r="BP129" s="430"/>
      <c r="BQ129" s="430"/>
      <c r="BR129" s="430"/>
      <c r="BS129" s="430"/>
      <c r="BT129" s="430"/>
      <c r="BU129" s="432"/>
      <c r="DV129" s="413" t="s">
        <v>66</v>
      </c>
      <c r="DW129" s="414"/>
      <c r="DX129" s="420" t="s">
        <v>61</v>
      </c>
      <c r="DY129" s="421"/>
      <c r="DZ129" s="421"/>
      <c r="EA129" s="421"/>
      <c r="EB129" s="421"/>
      <c r="EC129" s="421"/>
      <c r="ED129" s="421"/>
      <c r="EE129" s="421"/>
      <c r="EF129" s="421"/>
      <c r="EG129" s="421"/>
      <c r="EH129" s="422"/>
      <c r="EI129" s="423" t="s">
        <v>62</v>
      </c>
      <c r="EJ129" s="421"/>
      <c r="EK129" s="421"/>
      <c r="EL129" s="421"/>
      <c r="EM129" s="421"/>
      <c r="EN129" s="421"/>
      <c r="EO129" s="421"/>
      <c r="EP129" s="421"/>
      <c r="EQ129" s="421"/>
      <c r="ER129" s="424"/>
    </row>
    <row r="130" spans="1:148" ht="66" thickBot="1">
      <c r="A130" s="427"/>
      <c r="B130" s="428"/>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7"/>
      <c r="AA130" s="428"/>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7"/>
      <c r="AZ130" s="428"/>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5"/>
      <c r="DW130" s="416"/>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07">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07">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07">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10">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08"/>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08"/>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08"/>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11"/>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08"/>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08"/>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08"/>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11"/>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408"/>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08"/>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08"/>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11"/>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08"/>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08"/>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08"/>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11"/>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08"/>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08"/>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08"/>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11"/>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08"/>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08"/>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08"/>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11"/>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408"/>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08"/>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08"/>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11"/>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08"/>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08"/>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08"/>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11"/>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08"/>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08"/>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08"/>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11"/>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08"/>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08"/>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08"/>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11"/>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408"/>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08"/>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08"/>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11"/>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08"/>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08"/>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08"/>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11"/>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08"/>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08"/>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08"/>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11"/>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08"/>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08"/>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08"/>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11"/>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408"/>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08"/>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08"/>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11"/>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409"/>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09"/>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09"/>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12"/>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425" t="s">
        <v>63</v>
      </c>
      <c r="B150" s="426"/>
      <c r="C150" s="429" t="s">
        <v>61</v>
      </c>
      <c r="D150" s="430"/>
      <c r="E150" s="430"/>
      <c r="F150" s="430"/>
      <c r="G150" s="430"/>
      <c r="H150" s="430"/>
      <c r="I150" s="430"/>
      <c r="J150" s="430"/>
      <c r="K150" s="430"/>
      <c r="L150" s="430"/>
      <c r="M150" s="431"/>
      <c r="N150" s="430" t="s">
        <v>62</v>
      </c>
      <c r="O150" s="430"/>
      <c r="P150" s="430"/>
      <c r="Q150" s="430"/>
      <c r="R150" s="430"/>
      <c r="S150" s="430"/>
      <c r="T150" s="430"/>
      <c r="U150" s="430"/>
      <c r="V150" s="430"/>
      <c r="W150" s="432"/>
      <c r="Z150" s="425" t="s">
        <v>64</v>
      </c>
      <c r="AA150" s="426"/>
      <c r="AB150" s="429" t="s">
        <v>61</v>
      </c>
      <c r="AC150" s="430"/>
      <c r="AD150" s="430"/>
      <c r="AE150" s="430"/>
      <c r="AF150" s="430"/>
      <c r="AG150" s="430"/>
      <c r="AH150" s="430"/>
      <c r="AI150" s="430"/>
      <c r="AJ150" s="430"/>
      <c r="AK150" s="430"/>
      <c r="AL150" s="431"/>
      <c r="AM150" s="430" t="s">
        <v>62</v>
      </c>
      <c r="AN150" s="430"/>
      <c r="AO150" s="430"/>
      <c r="AP150" s="430"/>
      <c r="AQ150" s="430"/>
      <c r="AR150" s="430"/>
      <c r="AS150" s="430"/>
      <c r="AT150" s="430"/>
      <c r="AU150" s="430"/>
      <c r="AV150" s="432"/>
      <c r="AY150" s="425" t="s">
        <v>65</v>
      </c>
      <c r="AZ150" s="426"/>
      <c r="BA150" s="429" t="s">
        <v>61</v>
      </c>
      <c r="BB150" s="430"/>
      <c r="BC150" s="430"/>
      <c r="BD150" s="430"/>
      <c r="BE150" s="430"/>
      <c r="BF150" s="430"/>
      <c r="BG150" s="430"/>
      <c r="BH150" s="430"/>
      <c r="BI150" s="430"/>
      <c r="BJ150" s="430"/>
      <c r="BK150" s="431"/>
      <c r="BL150" s="430" t="s">
        <v>62</v>
      </c>
      <c r="BM150" s="430"/>
      <c r="BN150" s="430"/>
      <c r="BO150" s="430"/>
      <c r="BP150" s="430"/>
      <c r="BQ150" s="430"/>
      <c r="BR150" s="430"/>
      <c r="BS150" s="430"/>
      <c r="BT150" s="430"/>
      <c r="BU150" s="432"/>
      <c r="BX150" s="413" t="s">
        <v>402</v>
      </c>
      <c r="BY150" s="414"/>
      <c r="BZ150" s="417" t="s">
        <v>61</v>
      </c>
      <c r="CA150" s="418"/>
      <c r="CB150" s="418"/>
      <c r="CC150" s="418"/>
      <c r="CD150" s="418"/>
      <c r="CE150" s="418"/>
      <c r="CF150" s="418"/>
      <c r="CG150" s="418"/>
      <c r="CH150" s="418"/>
      <c r="CI150" s="418"/>
      <c r="CJ150" s="418"/>
      <c r="CK150" s="418" t="s">
        <v>62</v>
      </c>
      <c r="CL150" s="418"/>
      <c r="CM150" s="418"/>
      <c r="CN150" s="418"/>
      <c r="CO150" s="418"/>
      <c r="CP150" s="418"/>
      <c r="CQ150" s="418"/>
      <c r="CR150" s="418"/>
      <c r="CS150" s="418"/>
      <c r="CT150" s="419"/>
      <c r="CW150" s="413" t="s">
        <v>403</v>
      </c>
      <c r="CX150" s="414"/>
      <c r="CY150" s="420" t="s">
        <v>61</v>
      </c>
      <c r="CZ150" s="421"/>
      <c r="DA150" s="421"/>
      <c r="DB150" s="421"/>
      <c r="DC150" s="421"/>
      <c r="DD150" s="421"/>
      <c r="DE150" s="421"/>
      <c r="DF150" s="421"/>
      <c r="DG150" s="421"/>
      <c r="DH150" s="421"/>
      <c r="DI150" s="422"/>
      <c r="DJ150" s="423" t="s">
        <v>62</v>
      </c>
      <c r="DK150" s="421"/>
      <c r="DL150" s="421"/>
      <c r="DM150" s="421"/>
      <c r="DN150" s="421"/>
      <c r="DO150" s="421"/>
      <c r="DP150" s="421"/>
      <c r="DQ150" s="421"/>
      <c r="DR150" s="421"/>
      <c r="DS150" s="424"/>
      <c r="DV150" s="413" t="s">
        <v>66</v>
      </c>
      <c r="DW150" s="414"/>
      <c r="DX150" s="420" t="s">
        <v>61</v>
      </c>
      <c r="DY150" s="421"/>
      <c r="DZ150" s="421"/>
      <c r="EA150" s="421"/>
      <c r="EB150" s="421"/>
      <c r="EC150" s="421"/>
      <c r="ED150" s="421"/>
      <c r="EE150" s="421"/>
      <c r="EF150" s="421"/>
      <c r="EG150" s="421"/>
      <c r="EH150" s="422"/>
      <c r="EI150" s="423" t="s">
        <v>62</v>
      </c>
      <c r="EJ150" s="421"/>
      <c r="EK150" s="421"/>
      <c r="EL150" s="421"/>
      <c r="EM150" s="421"/>
      <c r="EN150" s="421"/>
      <c r="EO150" s="421"/>
      <c r="EP150" s="421"/>
      <c r="EQ150" s="421"/>
      <c r="ER150" s="424"/>
    </row>
    <row r="151" spans="1:148" ht="66" thickBot="1">
      <c r="A151" s="427"/>
      <c r="B151" s="428"/>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7"/>
      <c r="AA151" s="428"/>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7"/>
      <c r="AZ151" s="428"/>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5"/>
      <c r="BY151" s="416"/>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5"/>
      <c r="CX151" s="416"/>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5"/>
      <c r="DW151" s="416"/>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07">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07">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07">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07">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10">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10">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08"/>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08"/>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08"/>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08"/>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11"/>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11"/>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08"/>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08"/>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08"/>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08"/>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11"/>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11"/>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c r="A155" s="408"/>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08"/>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08"/>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08"/>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11"/>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11"/>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08"/>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08"/>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08"/>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08"/>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11"/>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11"/>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08"/>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08"/>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08"/>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08"/>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11"/>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11"/>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08"/>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08"/>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08"/>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08"/>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11"/>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11"/>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c r="A159" s="408"/>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08"/>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08"/>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08"/>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11"/>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11"/>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08"/>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08"/>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08"/>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08"/>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11"/>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11"/>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08"/>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08"/>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08"/>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08"/>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11"/>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11"/>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08"/>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08"/>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08"/>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08"/>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11"/>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11"/>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c r="A163" s="408"/>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08"/>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08"/>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08"/>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11"/>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11"/>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08"/>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08"/>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08"/>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08"/>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11"/>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11"/>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08"/>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08"/>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08"/>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08"/>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11"/>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11"/>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08"/>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08"/>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08"/>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08"/>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11"/>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11"/>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c r="A167" s="408"/>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08"/>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08"/>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08"/>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11"/>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11"/>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4.5" thickBot="1">
      <c r="A168" s="409"/>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09"/>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09"/>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09"/>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12"/>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12"/>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4.5" thickBot="1"/>
    <row r="171" spans="1:148" ht="16.399999999999999" customHeight="1" thickBot="1">
      <c r="A171" s="425" t="s">
        <v>63</v>
      </c>
      <c r="B171" s="426"/>
      <c r="C171" s="429" t="s">
        <v>61</v>
      </c>
      <c r="D171" s="430"/>
      <c r="E171" s="430"/>
      <c r="F171" s="430"/>
      <c r="G171" s="430"/>
      <c r="H171" s="430"/>
      <c r="I171" s="430"/>
      <c r="J171" s="430"/>
      <c r="K171" s="430"/>
      <c r="L171" s="430"/>
      <c r="M171" s="431"/>
      <c r="N171" s="430" t="s">
        <v>62</v>
      </c>
      <c r="O171" s="430"/>
      <c r="P171" s="430"/>
      <c r="Q171" s="430"/>
      <c r="R171" s="430"/>
      <c r="S171" s="430"/>
      <c r="T171" s="430"/>
      <c r="U171" s="430"/>
      <c r="V171" s="430"/>
      <c r="W171" s="432"/>
      <c r="Z171" s="425" t="s">
        <v>64</v>
      </c>
      <c r="AA171" s="426"/>
      <c r="AB171" s="429" t="s">
        <v>61</v>
      </c>
      <c r="AC171" s="430"/>
      <c r="AD171" s="430"/>
      <c r="AE171" s="430"/>
      <c r="AF171" s="430"/>
      <c r="AG171" s="430"/>
      <c r="AH171" s="430"/>
      <c r="AI171" s="430"/>
      <c r="AJ171" s="430"/>
      <c r="AK171" s="430"/>
      <c r="AL171" s="431"/>
      <c r="AM171" s="430" t="s">
        <v>62</v>
      </c>
      <c r="AN171" s="430"/>
      <c r="AO171" s="430"/>
      <c r="AP171" s="430"/>
      <c r="AQ171" s="430"/>
      <c r="AR171" s="430"/>
      <c r="AS171" s="430"/>
      <c r="AT171" s="430"/>
      <c r="AU171" s="430"/>
      <c r="AV171" s="432"/>
      <c r="AY171" s="425" t="s">
        <v>65</v>
      </c>
      <c r="AZ171" s="426"/>
      <c r="BA171" s="429" t="s">
        <v>61</v>
      </c>
      <c r="BB171" s="430"/>
      <c r="BC171" s="430"/>
      <c r="BD171" s="430"/>
      <c r="BE171" s="430"/>
      <c r="BF171" s="430"/>
      <c r="BG171" s="430"/>
      <c r="BH171" s="430"/>
      <c r="BI171" s="430"/>
      <c r="BJ171" s="430"/>
      <c r="BK171" s="431"/>
      <c r="BL171" s="430" t="s">
        <v>62</v>
      </c>
      <c r="BM171" s="430"/>
      <c r="BN171" s="430"/>
      <c r="BO171" s="430"/>
      <c r="BP171" s="430"/>
      <c r="BQ171" s="430"/>
      <c r="BR171" s="430"/>
      <c r="BS171" s="430"/>
      <c r="BT171" s="430"/>
      <c r="BU171" s="432"/>
      <c r="BX171" s="413" t="s">
        <v>402</v>
      </c>
      <c r="BY171" s="414"/>
      <c r="BZ171" s="417" t="s">
        <v>61</v>
      </c>
      <c r="CA171" s="418"/>
      <c r="CB171" s="418"/>
      <c r="CC171" s="418"/>
      <c r="CD171" s="418"/>
      <c r="CE171" s="418"/>
      <c r="CF171" s="418"/>
      <c r="CG171" s="418"/>
      <c r="CH171" s="418"/>
      <c r="CI171" s="418"/>
      <c r="CJ171" s="418"/>
      <c r="CK171" s="418" t="s">
        <v>62</v>
      </c>
      <c r="CL171" s="418"/>
      <c r="CM171" s="418"/>
      <c r="CN171" s="418"/>
      <c r="CO171" s="418"/>
      <c r="CP171" s="418"/>
      <c r="CQ171" s="418"/>
      <c r="CR171" s="418"/>
      <c r="CS171" s="418"/>
      <c r="CT171" s="419"/>
      <c r="CW171" s="413" t="s">
        <v>403</v>
      </c>
      <c r="CX171" s="414"/>
      <c r="CY171" s="420" t="s">
        <v>61</v>
      </c>
      <c r="CZ171" s="421"/>
      <c r="DA171" s="421"/>
      <c r="DB171" s="421"/>
      <c r="DC171" s="421"/>
      <c r="DD171" s="421"/>
      <c r="DE171" s="421"/>
      <c r="DF171" s="421"/>
      <c r="DG171" s="421"/>
      <c r="DH171" s="421"/>
      <c r="DI171" s="422"/>
      <c r="DJ171" s="423" t="s">
        <v>62</v>
      </c>
      <c r="DK171" s="421"/>
      <c r="DL171" s="421"/>
      <c r="DM171" s="421"/>
      <c r="DN171" s="421"/>
      <c r="DO171" s="421"/>
      <c r="DP171" s="421"/>
      <c r="DQ171" s="421"/>
      <c r="DR171" s="421"/>
      <c r="DS171" s="424"/>
      <c r="DV171" s="413" t="s">
        <v>66</v>
      </c>
      <c r="DW171" s="414"/>
      <c r="DX171" s="420" t="s">
        <v>61</v>
      </c>
      <c r="DY171" s="421"/>
      <c r="DZ171" s="421"/>
      <c r="EA171" s="421"/>
      <c r="EB171" s="421"/>
      <c r="EC171" s="421"/>
      <c r="ED171" s="421"/>
      <c r="EE171" s="421"/>
      <c r="EF171" s="421"/>
      <c r="EG171" s="421"/>
      <c r="EH171" s="422"/>
      <c r="EI171" s="423" t="s">
        <v>62</v>
      </c>
      <c r="EJ171" s="421"/>
      <c r="EK171" s="421"/>
      <c r="EL171" s="421"/>
      <c r="EM171" s="421"/>
      <c r="EN171" s="421"/>
      <c r="EO171" s="421"/>
      <c r="EP171" s="421"/>
      <c r="EQ171" s="421"/>
      <c r="ER171" s="424"/>
    </row>
    <row r="172" spans="1:148" ht="66" thickBot="1">
      <c r="A172" s="427"/>
      <c r="B172" s="428"/>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7"/>
      <c r="AA172" s="428"/>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7"/>
      <c r="AZ172" s="428"/>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5"/>
      <c r="BY172" s="416"/>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5"/>
      <c r="CX172" s="416"/>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5"/>
      <c r="DW172" s="416"/>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07">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07">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07">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07">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10">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10">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08"/>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08"/>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08"/>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08"/>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11"/>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11"/>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08"/>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08"/>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08"/>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08"/>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11"/>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11"/>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c r="A176" s="408"/>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08"/>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08"/>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08"/>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11"/>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11"/>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08"/>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08"/>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08"/>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08"/>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11"/>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11"/>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08"/>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08"/>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08"/>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08"/>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11"/>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11"/>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08"/>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08"/>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08"/>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08"/>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11"/>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11"/>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c r="A180" s="408"/>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08"/>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08"/>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08"/>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11"/>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11"/>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08"/>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08"/>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08"/>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08"/>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11"/>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11"/>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08"/>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08"/>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08"/>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08"/>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11"/>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11"/>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08"/>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08"/>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08"/>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08"/>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11"/>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11"/>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c r="A184" s="408"/>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08"/>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08"/>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08"/>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11"/>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11"/>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08"/>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08"/>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08"/>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08"/>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11"/>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11"/>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08"/>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08"/>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08"/>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08"/>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11"/>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11"/>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08"/>
      <c r="B187" s="132" t="s">
        <v>27</v>
      </c>
      <c r="C187" s="157">
        <v>1836773.4729999995</v>
      </c>
      <c r="D187" s="158">
        <v>1519533.5240000081</v>
      </c>
      <c r="E187" s="159">
        <v>305316.14299999404</v>
      </c>
      <c r="F187" s="160">
        <v>207630.24799999825</v>
      </c>
      <c r="G187" s="161">
        <v>207630.24799999825</v>
      </c>
      <c r="H187" s="161">
        <v>0</v>
      </c>
      <c r="I187" s="162">
        <v>97686.858999999124</v>
      </c>
      <c r="J187" s="163">
        <v>96938.618999999104</v>
      </c>
      <c r="K187" s="163">
        <v>556.84999999999877</v>
      </c>
      <c r="L187" s="163">
        <v>191.48299999999986</v>
      </c>
      <c r="M187" s="269">
        <v>725.99600000000044</v>
      </c>
      <c r="N187" s="262">
        <f t="shared" si="465"/>
        <v>0.82728411877494956</v>
      </c>
      <c r="O187" s="195">
        <f t="shared" si="466"/>
        <v>0.16622416835175741</v>
      </c>
      <c r="P187" s="196">
        <f t="shared" si="467"/>
        <v>0.1130407483841086</v>
      </c>
      <c r="Q187" s="197">
        <f t="shared" si="468"/>
        <v>0.1130407483841086</v>
      </c>
      <c r="R187" s="197">
        <f t="shared" si="469"/>
        <v>0</v>
      </c>
      <c r="S187" s="198">
        <f t="shared" si="470"/>
        <v>5.3183944801014203E-2</v>
      </c>
      <c r="T187" s="199">
        <f t="shared" si="471"/>
        <v>5.2776578290663893E-2</v>
      </c>
      <c r="U187" s="199">
        <f t="shared" si="472"/>
        <v>3.0316748809013257E-4</v>
      </c>
      <c r="V187" s="199">
        <f t="shared" si="473"/>
        <v>1.0424965452449123E-4</v>
      </c>
      <c r="W187" s="254">
        <f t="shared" si="474"/>
        <v>3.9525614381518272E-4</v>
      </c>
      <c r="Z187" s="408"/>
      <c r="AA187" s="132" t="s">
        <v>27</v>
      </c>
      <c r="AB187" s="157">
        <v>1454796.4429999902</v>
      </c>
      <c r="AC187" s="158">
        <v>1288129.9109999735</v>
      </c>
      <c r="AD187" s="159">
        <v>158629.33599999789</v>
      </c>
      <c r="AE187" s="160">
        <v>68147.694000000309</v>
      </c>
      <c r="AF187" s="161">
        <v>68147.694000000309</v>
      </c>
      <c r="AG187" s="161">
        <v>0</v>
      </c>
      <c r="AH187" s="162">
        <v>90482.017999999705</v>
      </c>
      <c r="AI187" s="163">
        <v>89733.777999999613</v>
      </c>
      <c r="AJ187" s="163">
        <v>556.84999999999877</v>
      </c>
      <c r="AK187" s="163">
        <v>191.48299999999986</v>
      </c>
      <c r="AL187" s="269">
        <v>0</v>
      </c>
      <c r="AM187" s="262">
        <f t="shared" si="475"/>
        <v>0.88543652769982906</v>
      </c>
      <c r="AN187" s="195">
        <f t="shared" si="476"/>
        <v>0.10903885334836426</v>
      </c>
      <c r="AO187" s="196">
        <f t="shared" si="477"/>
        <v>4.684345657284561E-2</v>
      </c>
      <c r="AP187" s="197">
        <f t="shared" si="478"/>
        <v>4.684345657284561E-2</v>
      </c>
      <c r="AQ187" s="197">
        <f t="shared" si="479"/>
        <v>0</v>
      </c>
      <c r="AR187" s="198">
        <f t="shared" si="480"/>
        <v>6.2195655230922443E-2</v>
      </c>
      <c r="AS187" s="199">
        <f t="shared" si="481"/>
        <v>6.1681328980263544E-2</v>
      </c>
      <c r="AT187" s="199">
        <f t="shared" si="482"/>
        <v>3.8276832657887009E-4</v>
      </c>
      <c r="AU187" s="199">
        <f t="shared" si="483"/>
        <v>1.3162185054916385E-4</v>
      </c>
      <c r="AV187" s="254">
        <f t="shared" si="484"/>
        <v>0</v>
      </c>
      <c r="AY187" s="408"/>
      <c r="AZ187" s="132" t="s">
        <v>27</v>
      </c>
      <c r="BA187" s="157">
        <v>381977.03000000113</v>
      </c>
      <c r="BB187" s="158">
        <v>231403.6130000001</v>
      </c>
      <c r="BC187" s="159">
        <v>146686.80699999962</v>
      </c>
      <c r="BD187" s="160">
        <v>139482.55399999986</v>
      </c>
      <c r="BE187" s="161">
        <v>139482.55399999986</v>
      </c>
      <c r="BF187" s="161">
        <v>0</v>
      </c>
      <c r="BG187" s="162">
        <v>7204.8409999999831</v>
      </c>
      <c r="BH187" s="163">
        <v>7204.8409999999831</v>
      </c>
      <c r="BI187" s="163">
        <v>0</v>
      </c>
      <c r="BJ187" s="163">
        <v>0</v>
      </c>
      <c r="BK187" s="269">
        <v>725.99600000000044</v>
      </c>
      <c r="BL187" s="262">
        <f t="shared" si="485"/>
        <v>0.60580504801558199</v>
      </c>
      <c r="BM187" s="195">
        <f t="shared" si="486"/>
        <v>0.38401996842584796</v>
      </c>
      <c r="BN187" s="196">
        <f t="shared" si="487"/>
        <v>0.36515953328397638</v>
      </c>
      <c r="BO187" s="197">
        <f t="shared" si="488"/>
        <v>0.36515953328397638</v>
      </c>
      <c r="BP187" s="197">
        <f t="shared" si="489"/>
        <v>0</v>
      </c>
      <c r="BQ187" s="198">
        <f t="shared" si="490"/>
        <v>1.8861974501450943E-2</v>
      </c>
      <c r="BR187" s="199">
        <f t="shared" si="491"/>
        <v>1.8861974501450943E-2</v>
      </c>
      <c r="BS187" s="199">
        <f t="shared" si="492"/>
        <v>0</v>
      </c>
      <c r="BT187" s="199">
        <f t="shared" si="493"/>
        <v>0</v>
      </c>
      <c r="BU187" s="254">
        <f t="shared" si="494"/>
        <v>1.900627375420973E-3</v>
      </c>
      <c r="BX187" s="408"/>
      <c r="BY187" s="132" t="s">
        <v>27</v>
      </c>
      <c r="BZ187" s="157">
        <v>20604.230000001204</v>
      </c>
      <c r="CA187" s="158">
        <v>17406.63500000042</v>
      </c>
      <c r="CB187" s="159">
        <v>2131.4759999999874</v>
      </c>
      <c r="CC187" s="160">
        <v>851.58699999999578</v>
      </c>
      <c r="CD187" s="161">
        <v>851.58699999999578</v>
      </c>
      <c r="CE187" s="161">
        <v>0</v>
      </c>
      <c r="CF187" s="162">
        <v>1279.9329999999909</v>
      </c>
      <c r="CG187" s="163">
        <v>1254.9079999999926</v>
      </c>
      <c r="CH187" s="163">
        <v>0</v>
      </c>
      <c r="CI187" s="163">
        <v>25.03</v>
      </c>
      <c r="CJ187" s="269">
        <v>0.621</v>
      </c>
      <c r="CK187" s="262">
        <f t="shared" si="495"/>
        <v>0.84480880867663599</v>
      </c>
      <c r="CL187" s="195">
        <f t="shared" si="496"/>
        <v>0.10344846664980263</v>
      </c>
      <c r="CM187" s="196">
        <f t="shared" si="497"/>
        <v>4.1330687921846437E-2</v>
      </c>
      <c r="CN187" s="197">
        <f t="shared" si="498"/>
        <v>4.1330687921846437E-2</v>
      </c>
      <c r="CO187" s="197">
        <f t="shared" si="499"/>
        <v>0</v>
      </c>
      <c r="CP187" s="198">
        <f t="shared" si="500"/>
        <v>6.211991421178642E-2</v>
      </c>
      <c r="CQ187" s="199">
        <f t="shared" si="501"/>
        <v>6.0905357783325044E-2</v>
      </c>
      <c r="CR187" s="199">
        <f t="shared" si="502"/>
        <v>0</v>
      </c>
      <c r="CS187" s="199">
        <f t="shared" si="503"/>
        <v>1.2147990970785387E-3</v>
      </c>
      <c r="CT187" s="254">
        <f t="shared" si="504"/>
        <v>3.013944224074201E-5</v>
      </c>
      <c r="CW187" s="411"/>
      <c r="CX187" s="132" t="s">
        <v>27</v>
      </c>
      <c r="CY187" s="157">
        <v>17805.593000000907</v>
      </c>
      <c r="CZ187" s="158">
        <v>16186.500000000577</v>
      </c>
      <c r="DA187" s="159">
        <v>1522.3089999999911</v>
      </c>
      <c r="DB187" s="160">
        <v>257.10700000000003</v>
      </c>
      <c r="DC187" s="161">
        <v>257.10700000000003</v>
      </c>
      <c r="DD187" s="161">
        <v>0</v>
      </c>
      <c r="DE187" s="162">
        <v>1265.201999999992</v>
      </c>
      <c r="DF187" s="163">
        <v>1240.1769999999922</v>
      </c>
      <c r="DG187" s="163">
        <v>0</v>
      </c>
      <c r="DH187" s="163">
        <v>25.03</v>
      </c>
      <c r="DI187" s="269">
        <v>0.45699999999999996</v>
      </c>
      <c r="DJ187" s="262">
        <f t="shared" si="505"/>
        <v>0.90906829107010101</v>
      </c>
      <c r="DK187" s="195">
        <f t="shared" si="505"/>
        <v>8.5496113496467852E-2</v>
      </c>
      <c r="DL187" s="196">
        <f t="shared" si="505"/>
        <v>1.4439676342146365E-2</v>
      </c>
      <c r="DM187" s="197">
        <f t="shared" si="505"/>
        <v>1.4439676342146365E-2</v>
      </c>
      <c r="DN187" s="197">
        <f t="shared" si="505"/>
        <v>0</v>
      </c>
      <c r="DO187" s="198">
        <f t="shared" si="505"/>
        <v>7.1056437154321542E-2</v>
      </c>
      <c r="DP187" s="199">
        <f t="shared" si="505"/>
        <v>6.965097989153908E-2</v>
      </c>
      <c r="DQ187" s="199">
        <f t="shared" si="505"/>
        <v>0</v>
      </c>
      <c r="DR187" s="199">
        <f t="shared" si="505"/>
        <v>1.4057380734243856E-3</v>
      </c>
      <c r="DS187" s="254">
        <f t="shared" si="505"/>
        <v>2.5666092670992575E-5</v>
      </c>
      <c r="DV187" s="411"/>
      <c r="DW187" s="132" t="s">
        <v>27</v>
      </c>
      <c r="DX187" s="157">
        <v>2798.6369999999615</v>
      </c>
      <c r="DY187" s="158">
        <v>1220.1350000000014</v>
      </c>
      <c r="DZ187" s="159">
        <v>609.16699999999844</v>
      </c>
      <c r="EA187" s="160">
        <v>594.47999999999865</v>
      </c>
      <c r="EB187" s="161">
        <v>594.47999999999865</v>
      </c>
      <c r="EC187" s="161">
        <v>0</v>
      </c>
      <c r="ED187" s="162">
        <v>14.73099999999998</v>
      </c>
      <c r="EE187" s="163">
        <v>14.73099999999998</v>
      </c>
      <c r="EF187" s="163">
        <v>0</v>
      </c>
      <c r="EG187" s="163">
        <v>0</v>
      </c>
      <c r="EH187" s="269">
        <v>0.16400000000000001</v>
      </c>
      <c r="EI187" s="262">
        <f t="shared" si="506"/>
        <v>0.43597472626854361</v>
      </c>
      <c r="EJ187" s="195">
        <f t="shared" si="506"/>
        <v>0.21766559936140586</v>
      </c>
      <c r="EK187" s="196">
        <f t="shared" si="506"/>
        <v>0.21241768761007834</v>
      </c>
      <c r="EL187" s="197">
        <f t="shared" si="506"/>
        <v>0.21241768761007834</v>
      </c>
      <c r="EM187" s="197">
        <f t="shared" si="506"/>
        <v>0</v>
      </c>
      <c r="EN187" s="198">
        <f t="shared" si="506"/>
        <v>5.2636336902571442E-3</v>
      </c>
      <c r="EO187" s="199">
        <f t="shared" si="506"/>
        <v>5.2636336902571442E-3</v>
      </c>
      <c r="EP187" s="199">
        <f t="shared" si="506"/>
        <v>0</v>
      </c>
      <c r="EQ187" s="199">
        <f t="shared" si="506"/>
        <v>0</v>
      </c>
      <c r="ER187" s="254">
        <f t="shared" si="506"/>
        <v>5.859995419198784E-5</v>
      </c>
    </row>
    <row r="188" spans="1:148">
      <c r="A188" s="408"/>
      <c r="B188" s="133" t="s">
        <v>28</v>
      </c>
      <c r="C188" s="164">
        <f t="shared" ref="C188:M188" si="525">IF(COUNT(C185:C187)=0,"",SUM(C185:C187))</f>
        <v>4434395.2929999884</v>
      </c>
      <c r="D188" s="165">
        <f t="shared" si="525"/>
        <v>3787616.1909999778</v>
      </c>
      <c r="E188" s="166">
        <f t="shared" si="525"/>
        <v>619266.11899999157</v>
      </c>
      <c r="F188" s="167">
        <f t="shared" si="525"/>
        <v>423852.35699999821</v>
      </c>
      <c r="G188" s="168">
        <f t="shared" si="525"/>
        <v>423852.35699999821</v>
      </c>
      <c r="H188" s="168">
        <f t="shared" si="525"/>
        <v>0</v>
      </c>
      <c r="I188" s="169">
        <f t="shared" si="525"/>
        <v>195415.87099999833</v>
      </c>
      <c r="J188" s="170">
        <f t="shared" si="525"/>
        <v>194660.06499999831</v>
      </c>
      <c r="K188" s="170">
        <f t="shared" si="525"/>
        <v>564.41199999999878</v>
      </c>
      <c r="L188" s="170">
        <f t="shared" si="525"/>
        <v>191.48299999999986</v>
      </c>
      <c r="M188" s="270">
        <f t="shared" si="525"/>
        <v>2270.6080000000002</v>
      </c>
      <c r="N188" s="263">
        <f t="shared" si="465"/>
        <v>0.85414491508661894</v>
      </c>
      <c r="O188" s="200">
        <f t="shared" si="466"/>
        <v>0.13965063511084536</v>
      </c>
      <c r="P188" s="201">
        <f t="shared" si="467"/>
        <v>9.5582898905986036E-2</v>
      </c>
      <c r="Q188" s="202">
        <f t="shared" si="468"/>
        <v>9.5582898905986036E-2</v>
      </c>
      <c r="R188" s="202">
        <f t="shared" si="469"/>
        <v>0</v>
      </c>
      <c r="S188" s="203">
        <f t="shared" si="470"/>
        <v>4.4068211805220955E-2</v>
      </c>
      <c r="T188" s="204">
        <f t="shared" si="471"/>
        <v>4.3897770076403247E-2</v>
      </c>
      <c r="U188" s="204">
        <f t="shared" si="472"/>
        <v>1.272804887040548E-4</v>
      </c>
      <c r="V188" s="204">
        <f t="shared" si="473"/>
        <v>4.3181310493962849E-5</v>
      </c>
      <c r="W188" s="255">
        <f t="shared" si="474"/>
        <v>5.1204456300599048E-4</v>
      </c>
      <c r="Z188" s="408"/>
      <c r="AA188" s="133" t="s">
        <v>28</v>
      </c>
      <c r="AB188" s="164">
        <f t="shared" ref="AB188:AL188" si="526">IF(COUNT(AB185:AB187)=0,"",SUM(AB185:AB187))</f>
        <v>3552789.8289999841</v>
      </c>
      <c r="AC188" s="165">
        <f t="shared" si="526"/>
        <v>3164762.6049999874</v>
      </c>
      <c r="AD188" s="166">
        <f t="shared" si="526"/>
        <v>368984.49199999729</v>
      </c>
      <c r="AE188" s="167">
        <f t="shared" si="526"/>
        <v>198955.05800000008</v>
      </c>
      <c r="AF188" s="168">
        <f t="shared" si="526"/>
        <v>198955.05800000008</v>
      </c>
      <c r="AG188" s="168">
        <f t="shared" si="526"/>
        <v>0</v>
      </c>
      <c r="AH188" s="169">
        <f t="shared" si="526"/>
        <v>170030.39799999929</v>
      </c>
      <c r="AI188" s="170">
        <f t="shared" si="526"/>
        <v>169274.59199999919</v>
      </c>
      <c r="AJ188" s="170">
        <f t="shared" si="526"/>
        <v>564.41199999999878</v>
      </c>
      <c r="AK188" s="170">
        <f t="shared" si="526"/>
        <v>191.48299999999986</v>
      </c>
      <c r="AL188" s="270">
        <f t="shared" si="526"/>
        <v>996.87499999999989</v>
      </c>
      <c r="AM188" s="263">
        <f t="shared" si="475"/>
        <v>0.89078238717283875</v>
      </c>
      <c r="AN188" s="200">
        <f t="shared" si="476"/>
        <v>0.10385767516787128</v>
      </c>
      <c r="AO188" s="201">
        <f t="shared" si="477"/>
        <v>5.5999669999055542E-2</v>
      </c>
      <c r="AP188" s="202">
        <f t="shared" si="478"/>
        <v>5.5999669999055542E-2</v>
      </c>
      <c r="AQ188" s="202">
        <f t="shared" si="479"/>
        <v>0</v>
      </c>
      <c r="AR188" s="203">
        <f t="shared" si="480"/>
        <v>4.785827650487795E-2</v>
      </c>
      <c r="AS188" s="204">
        <f t="shared" si="481"/>
        <v>4.7645540588491686E-2</v>
      </c>
      <c r="AT188" s="204">
        <f t="shared" si="482"/>
        <v>1.5886444939493247E-4</v>
      </c>
      <c r="AU188" s="204">
        <f t="shared" si="483"/>
        <v>5.3896517727280603E-5</v>
      </c>
      <c r="AV188" s="255">
        <f t="shared" si="484"/>
        <v>2.8058935315084308E-4</v>
      </c>
      <c r="AY188" s="408"/>
      <c r="AZ188" s="133" t="s">
        <v>28</v>
      </c>
      <c r="BA188" s="164">
        <f t="shared" ref="BA188:BK188" si="527">IF(COUNT(BA185:BA187)=0,"",SUM(BA185:BA187))</f>
        <v>881605.46399998572</v>
      </c>
      <c r="BB188" s="165">
        <f t="shared" si="527"/>
        <v>622853.58599998977</v>
      </c>
      <c r="BC188" s="166">
        <f t="shared" si="527"/>
        <v>250281.62700000012</v>
      </c>
      <c r="BD188" s="167">
        <f t="shared" si="527"/>
        <v>224897.29900000012</v>
      </c>
      <c r="BE188" s="168">
        <f t="shared" si="527"/>
        <v>224897.29900000012</v>
      </c>
      <c r="BF188" s="168">
        <f t="shared" si="527"/>
        <v>0</v>
      </c>
      <c r="BG188" s="169">
        <f t="shared" si="527"/>
        <v>25385.473000000071</v>
      </c>
      <c r="BH188" s="170">
        <f t="shared" si="527"/>
        <v>25385.473000000071</v>
      </c>
      <c r="BI188" s="170">
        <f t="shared" si="527"/>
        <v>0</v>
      </c>
      <c r="BJ188" s="170">
        <f t="shared" si="527"/>
        <v>0</v>
      </c>
      <c r="BK188" s="270">
        <f t="shared" si="527"/>
        <v>1273.7330000000002</v>
      </c>
      <c r="BL188" s="263">
        <f t="shared" si="485"/>
        <v>0.70649923512724488</v>
      </c>
      <c r="BM188" s="200">
        <f t="shared" si="486"/>
        <v>0.28389300794987382</v>
      </c>
      <c r="BN188" s="201">
        <f t="shared" si="487"/>
        <v>0.25509971090651473</v>
      </c>
      <c r="BO188" s="202">
        <f t="shared" si="488"/>
        <v>0.25509971090651473</v>
      </c>
      <c r="BP188" s="202">
        <f t="shared" si="489"/>
        <v>0</v>
      </c>
      <c r="BQ188" s="203">
        <f t="shared" si="490"/>
        <v>2.8794595810264265E-2</v>
      </c>
      <c r="BR188" s="204">
        <f t="shared" si="491"/>
        <v>2.8794595810264265E-2</v>
      </c>
      <c r="BS188" s="204">
        <f t="shared" si="492"/>
        <v>0</v>
      </c>
      <c r="BT188" s="204">
        <f t="shared" si="493"/>
        <v>0</v>
      </c>
      <c r="BU188" s="255">
        <f t="shared" si="494"/>
        <v>1.4447880055335283E-3</v>
      </c>
      <c r="BX188" s="408"/>
      <c r="BY188" s="133" t="s">
        <v>28</v>
      </c>
      <c r="BZ188" s="164">
        <f t="shared" ref="BZ188:CJ188" si="528">IF(COUNT(BZ185:BZ187)=0,"",SUM(BZ185:BZ187))</f>
        <v>111049.62399999425</v>
      </c>
      <c r="CA188" s="165">
        <f t="shared" si="528"/>
        <v>102399.45299999318</v>
      </c>
      <c r="CB188" s="166">
        <f t="shared" si="528"/>
        <v>6129.6750000000065</v>
      </c>
      <c r="CC188" s="167">
        <f t="shared" si="528"/>
        <v>2245.4389999999935</v>
      </c>
      <c r="CD188" s="168">
        <f t="shared" si="528"/>
        <v>2243.9409999999934</v>
      </c>
      <c r="CE188" s="168">
        <f t="shared" si="528"/>
        <v>1.498</v>
      </c>
      <c r="CF188" s="169">
        <f t="shared" si="528"/>
        <v>3884.3359999999798</v>
      </c>
      <c r="CG188" s="170">
        <f t="shared" si="528"/>
        <v>3859.3109999999815</v>
      </c>
      <c r="CH188" s="170">
        <f t="shared" si="528"/>
        <v>0</v>
      </c>
      <c r="CI188" s="170">
        <f t="shared" si="528"/>
        <v>25.03</v>
      </c>
      <c r="CJ188" s="270">
        <f t="shared" si="528"/>
        <v>42.484000000000009</v>
      </c>
      <c r="CK188" s="263">
        <f t="shared" si="495"/>
        <v>0.92210535534995142</v>
      </c>
      <c r="CL188" s="200">
        <f t="shared" si="496"/>
        <v>5.5197620480014628E-2</v>
      </c>
      <c r="CM188" s="201">
        <f t="shared" si="497"/>
        <v>2.0220140502232677E-2</v>
      </c>
      <c r="CN188" s="202">
        <f t="shared" si="498"/>
        <v>2.0206651037378655E-2</v>
      </c>
      <c r="CO188" s="202">
        <f t="shared" si="499"/>
        <v>1.3489464854019475E-5</v>
      </c>
      <c r="CP188" s="203">
        <f t="shared" si="500"/>
        <v>3.4978380476103015E-2</v>
      </c>
      <c r="CQ188" s="204">
        <f t="shared" si="501"/>
        <v>3.4753030771181914E-2</v>
      </c>
      <c r="CR188" s="204">
        <f t="shared" si="502"/>
        <v>0</v>
      </c>
      <c r="CS188" s="204">
        <f t="shared" si="503"/>
        <v>2.2539472983718791E-4</v>
      </c>
      <c r="CT188" s="255">
        <f t="shared" si="504"/>
        <v>3.8256770684790621E-4</v>
      </c>
      <c r="CW188" s="411"/>
      <c r="CX188" s="133" t="s">
        <v>28</v>
      </c>
      <c r="CY188" s="164">
        <f t="shared" ref="CY188:DI188" si="529">IF(COUNT(CY185:CY187)=0,"",SUM(CY185:CY187))</f>
        <v>96402.919999993974</v>
      </c>
      <c r="CZ188" s="165">
        <f t="shared" si="529"/>
        <v>91885.695999993739</v>
      </c>
      <c r="DA188" s="166">
        <f t="shared" si="529"/>
        <v>4233.375999999982</v>
      </c>
      <c r="DB188" s="167">
        <f t="shared" si="529"/>
        <v>594.74299999999994</v>
      </c>
      <c r="DC188" s="168">
        <f t="shared" si="529"/>
        <v>593.24499999999989</v>
      </c>
      <c r="DD188" s="168">
        <f t="shared" si="529"/>
        <v>1.498</v>
      </c>
      <c r="DE188" s="169">
        <f t="shared" si="529"/>
        <v>3638.6339999999827</v>
      </c>
      <c r="DF188" s="170">
        <f t="shared" si="529"/>
        <v>3613.6089999999831</v>
      </c>
      <c r="DG188" s="170">
        <f t="shared" si="529"/>
        <v>0</v>
      </c>
      <c r="DH188" s="170">
        <f t="shared" si="529"/>
        <v>25.03</v>
      </c>
      <c r="DI188" s="270">
        <f t="shared" si="529"/>
        <v>42.320000000000007</v>
      </c>
      <c r="DJ188" s="263">
        <f t="shared" si="505"/>
        <v>0.95314224921817181</v>
      </c>
      <c r="DK188" s="200">
        <f t="shared" si="505"/>
        <v>4.3913358641006379E-2</v>
      </c>
      <c r="DL188" s="201">
        <f t="shared" si="505"/>
        <v>6.1693463227051326E-3</v>
      </c>
      <c r="DM188" s="202">
        <f t="shared" si="505"/>
        <v>6.153807374299834E-3</v>
      </c>
      <c r="DN188" s="202">
        <f t="shared" si="505"/>
        <v>1.5538948405298237E-5</v>
      </c>
      <c r="DO188" s="203">
        <f t="shared" si="505"/>
        <v>3.7744022691431033E-2</v>
      </c>
      <c r="DP188" s="204">
        <f t="shared" si="505"/>
        <v>3.7484435118772426E-2</v>
      </c>
      <c r="DQ188" s="204">
        <f t="shared" si="505"/>
        <v>0</v>
      </c>
      <c r="DR188" s="204">
        <f t="shared" si="505"/>
        <v>2.5963943830748659E-4</v>
      </c>
      <c r="DS188" s="255">
        <f t="shared" si="505"/>
        <v>4.3899085214434017E-4</v>
      </c>
      <c r="DV188" s="411"/>
      <c r="DW188" s="133" t="s">
        <v>28</v>
      </c>
      <c r="DX188" s="164">
        <f t="shared" ref="DX188:EH188" si="530">IF(COUNT(DX185:DX187)=0,"",SUM(DX185:DX187))</f>
        <v>14646.70400000002</v>
      </c>
      <c r="DY188" s="165">
        <f t="shared" si="530"/>
        <v>10513.757000000023</v>
      </c>
      <c r="DZ188" s="166">
        <f t="shared" si="530"/>
        <v>1896.2989999999963</v>
      </c>
      <c r="EA188" s="167">
        <f t="shared" si="530"/>
        <v>1650.695999999997</v>
      </c>
      <c r="EB188" s="168">
        <f t="shared" si="530"/>
        <v>1650.695999999997</v>
      </c>
      <c r="EC188" s="168">
        <f t="shared" si="530"/>
        <v>0</v>
      </c>
      <c r="ED188" s="169">
        <f t="shared" si="530"/>
        <v>245.70200000000011</v>
      </c>
      <c r="EE188" s="170">
        <f t="shared" si="530"/>
        <v>245.70200000000011</v>
      </c>
      <c r="EF188" s="170">
        <f t="shared" si="530"/>
        <v>0</v>
      </c>
      <c r="EG188" s="170">
        <f t="shared" si="530"/>
        <v>0</v>
      </c>
      <c r="EH188" s="270">
        <f t="shared" si="530"/>
        <v>0.16400000000000001</v>
      </c>
      <c r="EI188" s="263">
        <f t="shared" si="506"/>
        <v>0.71782409202780428</v>
      </c>
      <c r="EJ188" s="200">
        <f t="shared" si="506"/>
        <v>0.12946933316874526</v>
      </c>
      <c r="EK188" s="201">
        <f t="shared" si="506"/>
        <v>0.11270085064871897</v>
      </c>
      <c r="EL188" s="202">
        <f t="shared" si="506"/>
        <v>0.11270085064871897</v>
      </c>
      <c r="EM188" s="202">
        <f t="shared" si="506"/>
        <v>0</v>
      </c>
      <c r="EN188" s="203">
        <f t="shared" si="506"/>
        <v>1.6775241719911852E-2</v>
      </c>
      <c r="EO188" s="204">
        <f t="shared" si="506"/>
        <v>1.6775241719911852E-2</v>
      </c>
      <c r="EP188" s="204">
        <f t="shared" si="506"/>
        <v>0</v>
      </c>
      <c r="EQ188" s="204">
        <f t="shared" si="506"/>
        <v>0</v>
      </c>
      <c r="ER188" s="255">
        <f t="shared" si="506"/>
        <v>1.1197058396209809E-5</v>
      </c>
    </row>
    <row r="189" spans="1:148" ht="14.5" thickBot="1">
      <c r="A189" s="409"/>
      <c r="B189" s="134" t="s">
        <v>55</v>
      </c>
      <c r="C189" s="178">
        <f t="shared" ref="C189:M189" si="531">SUM(C188,C184,C180,C176)</f>
        <v>15569829.85199992</v>
      </c>
      <c r="D189" s="179">
        <f t="shared" si="531"/>
        <v>13288193.945000064</v>
      </c>
      <c r="E189" s="180">
        <f t="shared" si="531"/>
        <v>2181414.7349999789</v>
      </c>
      <c r="F189" s="181">
        <f t="shared" si="531"/>
        <v>1455538.1359999946</v>
      </c>
      <c r="G189" s="182">
        <f t="shared" si="531"/>
        <v>1454771.7489999942</v>
      </c>
      <c r="H189" s="182">
        <f t="shared" si="531"/>
        <v>766.38699999999983</v>
      </c>
      <c r="I189" s="183">
        <f t="shared" si="531"/>
        <v>725883.39599999471</v>
      </c>
      <c r="J189" s="184">
        <f t="shared" si="531"/>
        <v>699371.87399999588</v>
      </c>
      <c r="K189" s="184">
        <f t="shared" si="531"/>
        <v>858.45299999999907</v>
      </c>
      <c r="L189" s="184">
        <f t="shared" si="531"/>
        <v>25654.318000000141</v>
      </c>
      <c r="M189" s="272">
        <f t="shared" si="531"/>
        <v>7854.5129999999954</v>
      </c>
      <c r="N189" s="265">
        <f t="shared" si="465"/>
        <v>0.8534578779159373</v>
      </c>
      <c r="O189" s="210">
        <f t="shared" si="466"/>
        <v>0.14010523915389991</v>
      </c>
      <c r="P189" s="211">
        <f t="shared" si="467"/>
        <v>9.3484524226386007E-2</v>
      </c>
      <c r="Q189" s="212">
        <f t="shared" si="468"/>
        <v>9.3435301658940803E-2</v>
      </c>
      <c r="R189" s="212">
        <f t="shared" si="469"/>
        <v>4.9222567445177229E-5</v>
      </c>
      <c r="S189" s="213">
        <f t="shared" si="470"/>
        <v>4.6621151476922286E-2</v>
      </c>
      <c r="T189" s="214">
        <f t="shared" si="471"/>
        <v>4.491840184818479E-2</v>
      </c>
      <c r="U189" s="214">
        <f t="shared" si="472"/>
        <v>5.5135669956581585E-5</v>
      </c>
      <c r="V189" s="214">
        <f t="shared" si="473"/>
        <v>1.6476941780262861E-3</v>
      </c>
      <c r="W189" s="257">
        <f t="shared" si="474"/>
        <v>5.0447006002387977E-4</v>
      </c>
      <c r="Z189" s="409"/>
      <c r="AA189" s="134" t="s">
        <v>55</v>
      </c>
      <c r="AB189" s="178">
        <f t="shared" ref="AB189:AL189" si="532">SUM(AB188,AB184,AB180,AB176)</f>
        <v>12478079.579000065</v>
      </c>
      <c r="AC189" s="179">
        <f t="shared" si="532"/>
        <v>11145075.364999987</v>
      </c>
      <c r="AD189" s="180">
        <f t="shared" si="532"/>
        <v>1266239.1669999897</v>
      </c>
      <c r="AE189" s="181">
        <f t="shared" si="532"/>
        <v>638802.39799999609</v>
      </c>
      <c r="AF189" s="182">
        <f t="shared" si="532"/>
        <v>638771.84799999616</v>
      </c>
      <c r="AG189" s="182">
        <f t="shared" si="532"/>
        <v>30.55</v>
      </c>
      <c r="AH189" s="183">
        <f t="shared" si="532"/>
        <v>627439.57199999748</v>
      </c>
      <c r="AI189" s="184">
        <f t="shared" si="532"/>
        <v>604908.6709999973</v>
      </c>
      <c r="AJ189" s="184">
        <f t="shared" si="532"/>
        <v>841.97199999999907</v>
      </c>
      <c r="AK189" s="184">
        <f t="shared" si="532"/>
        <v>21690.099000000064</v>
      </c>
      <c r="AL189" s="272">
        <f t="shared" si="532"/>
        <v>1516.4389999999999</v>
      </c>
      <c r="AM189" s="265">
        <f t="shared" si="475"/>
        <v>0.89317232627339127</v>
      </c>
      <c r="AN189" s="210">
        <f t="shared" si="476"/>
        <v>0.10147708699750577</v>
      </c>
      <c r="AO189" s="211">
        <f t="shared" si="477"/>
        <v>5.1193967305278774E-2</v>
      </c>
      <c r="AP189" s="212">
        <f t="shared" si="478"/>
        <v>5.1191519011868997E-2</v>
      </c>
      <c r="AQ189" s="212">
        <f t="shared" si="479"/>
        <v>2.4482934097819029E-6</v>
      </c>
      <c r="AR189" s="213">
        <f t="shared" si="480"/>
        <v>5.0283344326152918E-2</v>
      </c>
      <c r="AS189" s="214">
        <f t="shared" si="481"/>
        <v>4.8477705817650492E-2</v>
      </c>
      <c r="AT189" s="214">
        <f t="shared" si="482"/>
        <v>6.7476088341109197E-5</v>
      </c>
      <c r="AU189" s="214">
        <f t="shared" si="483"/>
        <v>1.7382561845897609E-3</v>
      </c>
      <c r="AV189" s="257">
        <f t="shared" si="484"/>
        <v>1.215282360077335E-4</v>
      </c>
      <c r="AY189" s="409"/>
      <c r="AZ189" s="134" t="s">
        <v>55</v>
      </c>
      <c r="BA189" s="178">
        <f t="shared" ref="BA189:BK189" si="533">SUM(BA188,BA184,BA180,BA176)</f>
        <v>3091750.2729999581</v>
      </c>
      <c r="BB189" s="179">
        <f t="shared" si="533"/>
        <v>2143118.5799999745</v>
      </c>
      <c r="BC189" s="180">
        <f t="shared" si="533"/>
        <v>915175.56799999624</v>
      </c>
      <c r="BD189" s="181">
        <f t="shared" si="533"/>
        <v>816735.73799999757</v>
      </c>
      <c r="BE189" s="182">
        <f t="shared" si="533"/>
        <v>815999.90099999751</v>
      </c>
      <c r="BF189" s="182">
        <f t="shared" si="533"/>
        <v>735.83699999999988</v>
      </c>
      <c r="BG189" s="183">
        <f t="shared" si="533"/>
        <v>98443.824000000022</v>
      </c>
      <c r="BH189" s="184">
        <f t="shared" si="533"/>
        <v>94463.202999999994</v>
      </c>
      <c r="BI189" s="184">
        <f t="shared" si="533"/>
        <v>16.480999999999995</v>
      </c>
      <c r="BJ189" s="184">
        <f t="shared" si="533"/>
        <v>3964.2189999999991</v>
      </c>
      <c r="BK189" s="272">
        <f t="shared" si="533"/>
        <v>6338.0740000000005</v>
      </c>
      <c r="BL189" s="265">
        <f t="shared" si="485"/>
        <v>0.69317324840744132</v>
      </c>
      <c r="BM189" s="210">
        <f t="shared" si="486"/>
        <v>0.29600565608165746</v>
      </c>
      <c r="BN189" s="211">
        <f t="shared" si="487"/>
        <v>0.26416614082078183</v>
      </c>
      <c r="BO189" s="212">
        <f t="shared" si="488"/>
        <v>0.26392814068007636</v>
      </c>
      <c r="BP189" s="212">
        <f t="shared" si="489"/>
        <v>2.3800014070541649E-4</v>
      </c>
      <c r="BQ189" s="213">
        <f t="shared" si="490"/>
        <v>3.1840807085780229E-2</v>
      </c>
      <c r="BR189" s="214">
        <f t="shared" si="491"/>
        <v>3.0553309503985698E-2</v>
      </c>
      <c r="BS189" s="214">
        <f t="shared" si="492"/>
        <v>5.3306375175017949E-6</v>
      </c>
      <c r="BT189" s="214">
        <f t="shared" si="493"/>
        <v>1.2821924961466812E-3</v>
      </c>
      <c r="BU189" s="257">
        <f t="shared" si="494"/>
        <v>2.0499954525273157E-3</v>
      </c>
      <c r="BX189" s="409"/>
      <c r="BY189" s="134" t="s">
        <v>55</v>
      </c>
      <c r="BZ189" s="178">
        <f t="shared" ref="BZ189:CJ189" si="534">SUM(BZ188,BZ184,BZ180,BZ176)</f>
        <v>868391.50799999654</v>
      </c>
      <c r="CA189" s="179">
        <f t="shared" si="534"/>
        <v>797850.1879999981</v>
      </c>
      <c r="CB189" s="180">
        <f t="shared" si="534"/>
        <v>61505.233000000291</v>
      </c>
      <c r="CC189" s="181">
        <f t="shared" si="534"/>
        <v>27734.65100000002</v>
      </c>
      <c r="CD189" s="182">
        <f t="shared" si="534"/>
        <v>27723.126000000018</v>
      </c>
      <c r="CE189" s="182">
        <f t="shared" si="534"/>
        <v>11.525</v>
      </c>
      <c r="CF189" s="183">
        <f t="shared" si="534"/>
        <v>33770.787000000069</v>
      </c>
      <c r="CG189" s="184">
        <f t="shared" si="534"/>
        <v>32848.011000000042</v>
      </c>
      <c r="CH189" s="184">
        <f t="shared" si="534"/>
        <v>3.4000000000000002E-2</v>
      </c>
      <c r="CI189" s="184">
        <f t="shared" si="534"/>
        <v>922.76499999999919</v>
      </c>
      <c r="CJ189" s="272">
        <f t="shared" si="534"/>
        <v>953.54900000000009</v>
      </c>
      <c r="CK189" s="265">
        <f t="shared" si="495"/>
        <v>0.91876783760534109</v>
      </c>
      <c r="CL189" s="210">
        <f t="shared" si="496"/>
        <v>7.0826617295756122E-2</v>
      </c>
      <c r="CM189" s="211">
        <f t="shared" si="497"/>
        <v>3.1937957412637587E-2</v>
      </c>
      <c r="CN189" s="212">
        <f t="shared" si="498"/>
        <v>3.1924685748999898E-2</v>
      </c>
      <c r="CO189" s="212">
        <f t="shared" si="499"/>
        <v>1.3271663637687307E-5</v>
      </c>
      <c r="CP189" s="213">
        <f t="shared" si="500"/>
        <v>3.8888895951755674E-2</v>
      </c>
      <c r="CQ189" s="214">
        <f t="shared" si="501"/>
        <v>3.7826269254581622E-2</v>
      </c>
      <c r="CR189" s="214">
        <f t="shared" si="502"/>
        <v>3.9152847174088373E-8</v>
      </c>
      <c r="CS189" s="214">
        <f t="shared" si="503"/>
        <v>1.0626140300764005E-3</v>
      </c>
      <c r="CT189" s="257">
        <f t="shared" si="504"/>
        <v>1.0980634785295526E-3</v>
      </c>
      <c r="CW189" s="412"/>
      <c r="CX189" s="134" t="s">
        <v>55</v>
      </c>
      <c r="CY189" s="178">
        <f t="shared" ref="CY189:DI189" si="535">SUM(CY188,CY184,CY180,CY176)</f>
        <v>737680.54699999315</v>
      </c>
      <c r="CZ189" s="179">
        <f t="shared" si="535"/>
        <v>694325.61199999542</v>
      </c>
      <c r="DA189" s="180">
        <f t="shared" si="535"/>
        <v>39401.457000000104</v>
      </c>
      <c r="DB189" s="181">
        <f t="shared" si="535"/>
        <v>7395.721999999997</v>
      </c>
      <c r="DC189" s="182">
        <f t="shared" si="535"/>
        <v>7384.1969999999974</v>
      </c>
      <c r="DD189" s="182">
        <f t="shared" si="535"/>
        <v>11.525</v>
      </c>
      <c r="DE189" s="183">
        <f t="shared" si="535"/>
        <v>32005.759000000027</v>
      </c>
      <c r="DF189" s="184">
        <f t="shared" si="535"/>
        <v>31109.972000000027</v>
      </c>
      <c r="DG189" s="184">
        <f t="shared" si="535"/>
        <v>3.4000000000000002E-2</v>
      </c>
      <c r="DH189" s="184">
        <f t="shared" si="535"/>
        <v>895.77599999999927</v>
      </c>
      <c r="DI189" s="272">
        <f t="shared" si="535"/>
        <v>863.45899999999995</v>
      </c>
      <c r="DJ189" s="265">
        <f t="shared" si="505"/>
        <v>0.94122803539240119</v>
      </c>
      <c r="DK189" s="210">
        <f t="shared" si="505"/>
        <v>5.3412628488359024E-2</v>
      </c>
      <c r="DL189" s="211">
        <f t="shared" si="505"/>
        <v>1.0025643254491385E-2</v>
      </c>
      <c r="DM189" s="212">
        <f t="shared" si="505"/>
        <v>1.0010019960577958E-2</v>
      </c>
      <c r="DN189" s="212">
        <f t="shared" si="505"/>
        <v>1.5623293913429042E-5</v>
      </c>
      <c r="DO189" s="213">
        <f t="shared" si="505"/>
        <v>4.3387017768275679E-2</v>
      </c>
      <c r="DP189" s="214">
        <f t="shared" si="505"/>
        <v>4.2172688606902244E-2</v>
      </c>
      <c r="DQ189" s="214">
        <f t="shared" si="505"/>
        <v>4.6090411545040132E-8</v>
      </c>
      <c r="DR189" s="214">
        <f t="shared" si="505"/>
        <v>1.214314249769701E-3</v>
      </c>
      <c r="DS189" s="257">
        <f t="shared" si="505"/>
        <v>1.1705053135961411E-3</v>
      </c>
      <c r="DV189" s="412"/>
      <c r="DW189" s="134" t="s">
        <v>55</v>
      </c>
      <c r="DX189" s="178">
        <f t="shared" ref="DX189:EH189" si="536">SUM(DX188,DX184,DX180,DX176)</f>
        <v>130710.96100000053</v>
      </c>
      <c r="DY189" s="179">
        <f t="shared" si="536"/>
        <v>103524.57600000009</v>
      </c>
      <c r="DZ189" s="180">
        <f t="shared" si="536"/>
        <v>22103.775999999994</v>
      </c>
      <c r="EA189" s="181">
        <f t="shared" si="536"/>
        <v>20338.928999999996</v>
      </c>
      <c r="EB189" s="182">
        <f t="shared" si="536"/>
        <v>20338.928999999996</v>
      </c>
      <c r="EC189" s="182">
        <f t="shared" si="536"/>
        <v>0</v>
      </c>
      <c r="ED189" s="183">
        <f t="shared" si="536"/>
        <v>1765.0279999999998</v>
      </c>
      <c r="EE189" s="184">
        <f t="shared" si="536"/>
        <v>1738.0389999999998</v>
      </c>
      <c r="EF189" s="184">
        <f t="shared" si="536"/>
        <v>0</v>
      </c>
      <c r="EG189" s="184">
        <f t="shared" si="536"/>
        <v>26.989000000000001</v>
      </c>
      <c r="EH189" s="272">
        <f t="shared" si="536"/>
        <v>90.09</v>
      </c>
      <c r="EI189" s="265">
        <f t="shared" si="506"/>
        <v>0.79201143659252615</v>
      </c>
      <c r="EJ189" s="210">
        <f t="shared" si="506"/>
        <v>0.16910422684444884</v>
      </c>
      <c r="EK189" s="211">
        <f t="shared" si="506"/>
        <v>0.15560232167522595</v>
      </c>
      <c r="EL189" s="212">
        <f t="shared" si="506"/>
        <v>0.15560232167522595</v>
      </c>
      <c r="EM189" s="212">
        <f t="shared" si="506"/>
        <v>0</v>
      </c>
      <c r="EN189" s="213">
        <f t="shared" si="506"/>
        <v>1.3503289903897138E-2</v>
      </c>
      <c r="EO189" s="214">
        <f t="shared" si="506"/>
        <v>1.3296811428079033E-2</v>
      </c>
      <c r="EP189" s="214">
        <f t="shared" si="506"/>
        <v>0</v>
      </c>
      <c r="EQ189" s="214">
        <f t="shared" si="506"/>
        <v>2.0647847581810596E-4</v>
      </c>
      <c r="ER189" s="257">
        <f t="shared" si="506"/>
        <v>6.8923064531672777E-4</v>
      </c>
    </row>
    <row r="191" spans="1:148" ht="14.5" thickBot="1"/>
    <row r="192" spans="1:148" ht="16.399999999999999" customHeight="1" thickBot="1">
      <c r="A192" s="425" t="s">
        <v>63</v>
      </c>
      <c r="B192" s="426"/>
      <c r="C192" s="429" t="s">
        <v>61</v>
      </c>
      <c r="D192" s="430"/>
      <c r="E192" s="430"/>
      <c r="F192" s="430"/>
      <c r="G192" s="430"/>
      <c r="H192" s="430"/>
      <c r="I192" s="430"/>
      <c r="J192" s="430"/>
      <c r="K192" s="430"/>
      <c r="L192" s="430"/>
      <c r="M192" s="431"/>
      <c r="N192" s="430" t="s">
        <v>62</v>
      </c>
      <c r="O192" s="430"/>
      <c r="P192" s="430"/>
      <c r="Q192" s="430"/>
      <c r="R192" s="430"/>
      <c r="S192" s="430"/>
      <c r="T192" s="430"/>
      <c r="U192" s="430"/>
      <c r="V192" s="430"/>
      <c r="W192" s="432"/>
      <c r="Z192" s="425" t="s">
        <v>64</v>
      </c>
      <c r="AA192" s="426"/>
      <c r="AB192" s="429" t="s">
        <v>61</v>
      </c>
      <c r="AC192" s="430"/>
      <c r="AD192" s="430"/>
      <c r="AE192" s="430"/>
      <c r="AF192" s="430"/>
      <c r="AG192" s="430"/>
      <c r="AH192" s="430"/>
      <c r="AI192" s="430"/>
      <c r="AJ192" s="430"/>
      <c r="AK192" s="430"/>
      <c r="AL192" s="431"/>
      <c r="AM192" s="430" t="s">
        <v>62</v>
      </c>
      <c r="AN192" s="430"/>
      <c r="AO192" s="430"/>
      <c r="AP192" s="430"/>
      <c r="AQ192" s="430"/>
      <c r="AR192" s="430"/>
      <c r="AS192" s="430"/>
      <c r="AT192" s="430"/>
      <c r="AU192" s="430"/>
      <c r="AV192" s="432"/>
      <c r="AY192" s="425" t="s">
        <v>65</v>
      </c>
      <c r="AZ192" s="426"/>
      <c r="BA192" s="429" t="s">
        <v>61</v>
      </c>
      <c r="BB192" s="430"/>
      <c r="BC192" s="430"/>
      <c r="BD192" s="430"/>
      <c r="BE192" s="430"/>
      <c r="BF192" s="430"/>
      <c r="BG192" s="430"/>
      <c r="BH192" s="430"/>
      <c r="BI192" s="430"/>
      <c r="BJ192" s="430"/>
      <c r="BK192" s="431"/>
      <c r="BL192" s="430" t="s">
        <v>62</v>
      </c>
      <c r="BM192" s="430"/>
      <c r="BN192" s="430"/>
      <c r="BO192" s="430"/>
      <c r="BP192" s="430"/>
      <c r="BQ192" s="430"/>
      <c r="BR192" s="430"/>
      <c r="BS192" s="430"/>
      <c r="BT192" s="430"/>
      <c r="BU192" s="432"/>
      <c r="BX192" s="413" t="s">
        <v>402</v>
      </c>
      <c r="BY192" s="414"/>
      <c r="BZ192" s="417" t="s">
        <v>61</v>
      </c>
      <c r="CA192" s="418"/>
      <c r="CB192" s="418"/>
      <c r="CC192" s="418"/>
      <c r="CD192" s="418"/>
      <c r="CE192" s="418"/>
      <c r="CF192" s="418"/>
      <c r="CG192" s="418"/>
      <c r="CH192" s="418"/>
      <c r="CI192" s="418"/>
      <c r="CJ192" s="418"/>
      <c r="CK192" s="418" t="s">
        <v>62</v>
      </c>
      <c r="CL192" s="418"/>
      <c r="CM192" s="418"/>
      <c r="CN192" s="418"/>
      <c r="CO192" s="418"/>
      <c r="CP192" s="418"/>
      <c r="CQ192" s="418"/>
      <c r="CR192" s="418"/>
      <c r="CS192" s="418"/>
      <c r="CT192" s="419"/>
      <c r="CW192" s="413" t="s">
        <v>403</v>
      </c>
      <c r="CX192" s="414"/>
      <c r="CY192" s="420" t="s">
        <v>61</v>
      </c>
      <c r="CZ192" s="421"/>
      <c r="DA192" s="421"/>
      <c r="DB192" s="421"/>
      <c r="DC192" s="421"/>
      <c r="DD192" s="421"/>
      <c r="DE192" s="421"/>
      <c r="DF192" s="421"/>
      <c r="DG192" s="421"/>
      <c r="DH192" s="421"/>
      <c r="DI192" s="422"/>
      <c r="DJ192" s="423" t="s">
        <v>62</v>
      </c>
      <c r="DK192" s="421"/>
      <c r="DL192" s="421"/>
      <c r="DM192" s="421"/>
      <c r="DN192" s="421"/>
      <c r="DO192" s="421"/>
      <c r="DP192" s="421"/>
      <c r="DQ192" s="421"/>
      <c r="DR192" s="421"/>
      <c r="DS192" s="424"/>
      <c r="DV192" s="413" t="s">
        <v>66</v>
      </c>
      <c r="DW192" s="414"/>
      <c r="DX192" s="420" t="s">
        <v>61</v>
      </c>
      <c r="DY192" s="421"/>
      <c r="DZ192" s="421"/>
      <c r="EA192" s="421"/>
      <c r="EB192" s="421"/>
      <c r="EC192" s="421"/>
      <c r="ED192" s="421"/>
      <c r="EE192" s="421"/>
      <c r="EF192" s="421"/>
      <c r="EG192" s="421"/>
      <c r="EH192" s="422"/>
      <c r="EI192" s="423" t="s">
        <v>62</v>
      </c>
      <c r="EJ192" s="421"/>
      <c r="EK192" s="421"/>
      <c r="EL192" s="421"/>
      <c r="EM192" s="421"/>
      <c r="EN192" s="421"/>
      <c r="EO192" s="421"/>
      <c r="EP192" s="421"/>
      <c r="EQ192" s="421"/>
      <c r="ER192" s="424"/>
    </row>
    <row r="193" spans="1:148" ht="66" thickBot="1">
      <c r="A193" s="427"/>
      <c r="B193" s="428"/>
      <c r="C193" s="136" t="s">
        <v>52</v>
      </c>
      <c r="D193" s="137" t="s">
        <v>53</v>
      </c>
      <c r="E193" s="138" t="s">
        <v>51</v>
      </c>
      <c r="F193" s="139" t="s">
        <v>30</v>
      </c>
      <c r="G193" s="140" t="s">
        <v>59</v>
      </c>
      <c r="H193" s="140" t="s">
        <v>56</v>
      </c>
      <c r="I193" s="141" t="s">
        <v>31</v>
      </c>
      <c r="J193" s="142" t="s">
        <v>57</v>
      </c>
      <c r="K193" s="142" t="s">
        <v>58</v>
      </c>
      <c r="L193" s="142" t="s">
        <v>54</v>
      </c>
      <c r="M193" s="266" t="s">
        <v>60</v>
      </c>
      <c r="N193" s="259" t="s">
        <v>53</v>
      </c>
      <c r="O193" s="138" t="s">
        <v>51</v>
      </c>
      <c r="P193" s="139" t="s">
        <v>30</v>
      </c>
      <c r="Q193" s="140" t="s">
        <v>59</v>
      </c>
      <c r="R193" s="140" t="s">
        <v>56</v>
      </c>
      <c r="S193" s="141" t="s">
        <v>31</v>
      </c>
      <c r="T193" s="142" t="s">
        <v>57</v>
      </c>
      <c r="U193" s="142" t="s">
        <v>58</v>
      </c>
      <c r="V193" s="142" t="s">
        <v>54</v>
      </c>
      <c r="W193" s="251" t="s">
        <v>60</v>
      </c>
      <c r="Z193" s="427"/>
      <c r="AA193" s="428"/>
      <c r="AB193" s="136" t="s">
        <v>52</v>
      </c>
      <c r="AC193" s="137" t="s">
        <v>53</v>
      </c>
      <c r="AD193" s="138" t="s">
        <v>51</v>
      </c>
      <c r="AE193" s="139" t="s">
        <v>30</v>
      </c>
      <c r="AF193" s="140" t="s">
        <v>59</v>
      </c>
      <c r="AG193" s="140" t="s">
        <v>56</v>
      </c>
      <c r="AH193" s="141" t="s">
        <v>31</v>
      </c>
      <c r="AI193" s="142" t="s">
        <v>57</v>
      </c>
      <c r="AJ193" s="142" t="s">
        <v>58</v>
      </c>
      <c r="AK193" s="142" t="s">
        <v>54</v>
      </c>
      <c r="AL193" s="266" t="s">
        <v>60</v>
      </c>
      <c r="AM193" s="259" t="s">
        <v>53</v>
      </c>
      <c r="AN193" s="138" t="s">
        <v>51</v>
      </c>
      <c r="AO193" s="139" t="s">
        <v>30</v>
      </c>
      <c r="AP193" s="140" t="s">
        <v>59</v>
      </c>
      <c r="AQ193" s="140" t="s">
        <v>56</v>
      </c>
      <c r="AR193" s="141" t="s">
        <v>31</v>
      </c>
      <c r="AS193" s="142" t="s">
        <v>57</v>
      </c>
      <c r="AT193" s="142" t="s">
        <v>58</v>
      </c>
      <c r="AU193" s="142" t="s">
        <v>54</v>
      </c>
      <c r="AV193" s="251" t="s">
        <v>60</v>
      </c>
      <c r="AY193" s="427"/>
      <c r="AZ193" s="428"/>
      <c r="BA193" s="136" t="s">
        <v>52</v>
      </c>
      <c r="BB193" s="137" t="s">
        <v>53</v>
      </c>
      <c r="BC193" s="138" t="s">
        <v>51</v>
      </c>
      <c r="BD193" s="139" t="s">
        <v>30</v>
      </c>
      <c r="BE193" s="140" t="s">
        <v>59</v>
      </c>
      <c r="BF193" s="140" t="s">
        <v>56</v>
      </c>
      <c r="BG193" s="141" t="s">
        <v>31</v>
      </c>
      <c r="BH193" s="142" t="s">
        <v>57</v>
      </c>
      <c r="BI193" s="142" t="s">
        <v>58</v>
      </c>
      <c r="BJ193" s="142" t="s">
        <v>54</v>
      </c>
      <c r="BK193" s="266" t="s">
        <v>60</v>
      </c>
      <c r="BL193" s="259" t="s">
        <v>53</v>
      </c>
      <c r="BM193" s="138" t="s">
        <v>51</v>
      </c>
      <c r="BN193" s="139" t="s">
        <v>30</v>
      </c>
      <c r="BO193" s="140" t="s">
        <v>59</v>
      </c>
      <c r="BP193" s="140" t="s">
        <v>56</v>
      </c>
      <c r="BQ193" s="141" t="s">
        <v>31</v>
      </c>
      <c r="BR193" s="142" t="s">
        <v>57</v>
      </c>
      <c r="BS193" s="142" t="s">
        <v>58</v>
      </c>
      <c r="BT193" s="142" t="s">
        <v>54</v>
      </c>
      <c r="BU193" s="251" t="s">
        <v>60</v>
      </c>
      <c r="BX193" s="415"/>
      <c r="BY193" s="416"/>
      <c r="BZ193" s="136" t="s">
        <v>52</v>
      </c>
      <c r="CA193" s="137" t="s">
        <v>53</v>
      </c>
      <c r="CB193" s="138" t="s">
        <v>51</v>
      </c>
      <c r="CC193" s="139" t="s">
        <v>30</v>
      </c>
      <c r="CD193" s="140" t="s">
        <v>59</v>
      </c>
      <c r="CE193" s="140" t="s">
        <v>56</v>
      </c>
      <c r="CF193" s="141" t="s">
        <v>31</v>
      </c>
      <c r="CG193" s="142" t="s">
        <v>57</v>
      </c>
      <c r="CH193" s="142" t="s">
        <v>58</v>
      </c>
      <c r="CI193" s="142" t="s">
        <v>54</v>
      </c>
      <c r="CJ193" s="266" t="s">
        <v>60</v>
      </c>
      <c r="CK193" s="259" t="s">
        <v>53</v>
      </c>
      <c r="CL193" s="138" t="s">
        <v>51</v>
      </c>
      <c r="CM193" s="139" t="s">
        <v>30</v>
      </c>
      <c r="CN193" s="140" t="s">
        <v>59</v>
      </c>
      <c r="CO193" s="140" t="s">
        <v>56</v>
      </c>
      <c r="CP193" s="141" t="s">
        <v>31</v>
      </c>
      <c r="CQ193" s="142" t="s">
        <v>57</v>
      </c>
      <c r="CR193" s="142" t="s">
        <v>58</v>
      </c>
      <c r="CS193" s="142" t="s">
        <v>54</v>
      </c>
      <c r="CT193" s="251" t="s">
        <v>60</v>
      </c>
      <c r="CW193" s="415"/>
      <c r="CX193" s="416"/>
      <c r="CY193" s="136" t="s">
        <v>52</v>
      </c>
      <c r="CZ193" s="137" t="s">
        <v>53</v>
      </c>
      <c r="DA193" s="138" t="s">
        <v>51</v>
      </c>
      <c r="DB193" s="139" t="s">
        <v>30</v>
      </c>
      <c r="DC193" s="140" t="s">
        <v>59</v>
      </c>
      <c r="DD193" s="140" t="s">
        <v>56</v>
      </c>
      <c r="DE193" s="141" t="s">
        <v>31</v>
      </c>
      <c r="DF193" s="142" t="s">
        <v>57</v>
      </c>
      <c r="DG193" s="142" t="s">
        <v>58</v>
      </c>
      <c r="DH193" s="142" t="s">
        <v>54</v>
      </c>
      <c r="DI193" s="266" t="s">
        <v>60</v>
      </c>
      <c r="DJ193" s="259" t="s">
        <v>53</v>
      </c>
      <c r="DK193" s="138" t="s">
        <v>51</v>
      </c>
      <c r="DL193" s="139" t="s">
        <v>30</v>
      </c>
      <c r="DM193" s="140" t="s">
        <v>59</v>
      </c>
      <c r="DN193" s="140" t="s">
        <v>56</v>
      </c>
      <c r="DO193" s="141" t="s">
        <v>31</v>
      </c>
      <c r="DP193" s="142" t="s">
        <v>57</v>
      </c>
      <c r="DQ193" s="142" t="s">
        <v>58</v>
      </c>
      <c r="DR193" s="142" t="s">
        <v>54</v>
      </c>
      <c r="DS193" s="251" t="s">
        <v>60</v>
      </c>
      <c r="DV193" s="415"/>
      <c r="DW193" s="416"/>
      <c r="DX193" s="136" t="s">
        <v>52</v>
      </c>
      <c r="DY193" s="137" t="s">
        <v>53</v>
      </c>
      <c r="DZ193" s="138" t="s">
        <v>51</v>
      </c>
      <c r="EA193" s="139" t="s">
        <v>30</v>
      </c>
      <c r="EB193" s="140" t="s">
        <v>59</v>
      </c>
      <c r="EC193" s="140" t="s">
        <v>56</v>
      </c>
      <c r="ED193" s="141" t="s">
        <v>31</v>
      </c>
      <c r="EE193" s="142" t="s">
        <v>57</v>
      </c>
      <c r="EF193" s="142" t="s">
        <v>58</v>
      </c>
      <c r="EG193" s="142" t="s">
        <v>54</v>
      </c>
      <c r="EH193" s="266" t="s">
        <v>60</v>
      </c>
      <c r="EI193" s="259" t="s">
        <v>53</v>
      </c>
      <c r="EJ193" s="138" t="s">
        <v>51</v>
      </c>
      <c r="EK193" s="139" t="s">
        <v>30</v>
      </c>
      <c r="EL193" s="140" t="s">
        <v>59</v>
      </c>
      <c r="EM193" s="140" t="s">
        <v>56</v>
      </c>
      <c r="EN193" s="141" t="s">
        <v>31</v>
      </c>
      <c r="EO193" s="142" t="s">
        <v>57</v>
      </c>
      <c r="EP193" s="142" t="s">
        <v>58</v>
      </c>
      <c r="EQ193" s="142" t="s">
        <v>54</v>
      </c>
      <c r="ER193" s="251" t="s">
        <v>60</v>
      </c>
    </row>
    <row r="194" spans="1:148">
      <c r="A194" s="407">
        <v>2025</v>
      </c>
      <c r="B194" s="135" t="s">
        <v>13</v>
      </c>
      <c r="C194" s="143">
        <v>1370182.3140000773</v>
      </c>
      <c r="D194" s="144">
        <v>1275933.2760000958</v>
      </c>
      <c r="E194" s="145">
        <v>87323.760999999446</v>
      </c>
      <c r="F194" s="146">
        <v>55770.943999999618</v>
      </c>
      <c r="G194" s="147">
        <v>55770.943999999618</v>
      </c>
      <c r="H194" s="147">
        <v>0</v>
      </c>
      <c r="I194" s="148">
        <v>31553.063000000486</v>
      </c>
      <c r="J194" s="149">
        <v>31551.354000000483</v>
      </c>
      <c r="K194" s="149">
        <v>1.7079999999999997</v>
      </c>
      <c r="L194" s="149">
        <v>0</v>
      </c>
      <c r="M194" s="267">
        <v>326.17799999999914</v>
      </c>
      <c r="N194" s="260">
        <f t="shared" ref="N194:N210" si="537">IF(AND(ISNUMBER($C194),ISNUMBER(D194)),IF($C194=0,0,D194/$C194),"")</f>
        <v>0.93121423548021642</v>
      </c>
      <c r="O194" s="185">
        <f t="shared" ref="O194:O210" si="538">IF(AND(ISNUMBER($C194),ISNUMBER(E194)),IF($C194=0,0,E194/$C194),"")</f>
        <v>6.373149040660768E-2</v>
      </c>
      <c r="P194" s="186">
        <f t="shared" ref="P194:P210" si="539">IF(AND(ISNUMBER($C194),ISNUMBER(F194)),IF($C194=0,0,F194/$C194),"")</f>
        <v>4.0703301619171586E-2</v>
      </c>
      <c r="Q194" s="187">
        <f t="shared" ref="Q194:Q210" si="540">IF(AND(ISNUMBER($C194),ISNUMBER(G194)),IF($C194=0,0,G194/$C194),"")</f>
        <v>4.0703301619171586E-2</v>
      </c>
      <c r="R194" s="187">
        <f t="shared" ref="R194:R210" si="541">IF(AND(ISNUMBER($C194),ISNUMBER(H194)),IF($C194=0,0,H194/$C194),"")</f>
        <v>0</v>
      </c>
      <c r="S194" s="188">
        <f t="shared" ref="S194:S210" si="542">IF(AND(ISNUMBER($C194),ISNUMBER(I194)),IF($C194=0,0,I194/$C194),"")</f>
        <v>2.3028368325588171E-2</v>
      </c>
      <c r="T194" s="189">
        <f t="shared" ref="T194:T210" si="543">IF(AND(ISNUMBER($C194),ISNUMBER(J194)),IF($C194=0,0,J194/$C194),"")</f>
        <v>2.3027121046315522E-2</v>
      </c>
      <c r="U194" s="189">
        <f t="shared" ref="U194:U210" si="544">IF(AND(ISNUMBER($C194),ISNUMBER(K194)),IF($C194=0,0,K194/$C194),"")</f>
        <v>1.2465494427626245E-6</v>
      </c>
      <c r="V194" s="189">
        <f t="shared" ref="V194:V210" si="545">IF(AND(ISNUMBER($C194),ISNUMBER(L194)),IF($C194=0,0,L194/$C194),"")</f>
        <v>0</v>
      </c>
      <c r="W194" s="252">
        <f t="shared" ref="W194:W210" si="546">IF(AND(ISNUMBER($C194),ISNUMBER(M194)),IF($C194=0,0,M194/$C194),"")</f>
        <v>2.3805445207343462E-4</v>
      </c>
      <c r="Z194" s="407">
        <v>2025</v>
      </c>
      <c r="AA194" s="135" t="s">
        <v>13</v>
      </c>
      <c r="AB194" s="143">
        <v>1134273.941000052</v>
      </c>
      <c r="AC194" s="144">
        <v>1077207.7280000548</v>
      </c>
      <c r="AD194" s="145">
        <v>51833.29899999941</v>
      </c>
      <c r="AE194" s="146">
        <v>23461.452000000056</v>
      </c>
      <c r="AF194" s="147">
        <v>23461.452000000056</v>
      </c>
      <c r="AG194" s="147">
        <v>0</v>
      </c>
      <c r="AH194" s="148">
        <v>28371.935000000474</v>
      </c>
      <c r="AI194" s="149">
        <v>28371.216000000473</v>
      </c>
      <c r="AJ194" s="149">
        <v>0.72100000000000009</v>
      </c>
      <c r="AK194" s="149">
        <v>0</v>
      </c>
      <c r="AL194" s="267">
        <v>194.82999999999998</v>
      </c>
      <c r="AM194" s="260">
        <f t="shared" ref="AM194:AM210" si="547">IF(AND(ISNUMBER($AB194),ISNUMBER(AC194)),IF($AB194=0,0,AC194/$AB194),"")</f>
        <v>0.94968921445053756</v>
      </c>
      <c r="AN194" s="185">
        <f t="shared" ref="AN194:AN210" si="548">IF(AND(ISNUMBER($AB194),ISNUMBER(AD194)),IF($AB194=0,0,AD194/$AB194),"")</f>
        <v>4.5697337412424106E-2</v>
      </c>
      <c r="AO194" s="186">
        <f t="shared" ref="AO194:AO210" si="549">IF(AND(ISNUMBER($AB194),ISNUMBER(AE194)),IF($AB194=0,0,AE194/$AB194),"")</f>
        <v>2.0684114438276582E-2</v>
      </c>
      <c r="AP194" s="187">
        <f t="shared" ref="AP194:AP210" si="550">IF(AND(ISNUMBER($AB194),ISNUMBER(AF194)),IF($AB194=0,0,AF194/$AB194),"")</f>
        <v>2.0684114438276582E-2</v>
      </c>
      <c r="AQ194" s="187">
        <f t="shared" ref="AQ194:AQ210" si="551">IF(AND(ISNUMBER($AB194),ISNUMBER(AG194)),IF($AB194=0,0,AG194/$AB194),"")</f>
        <v>0</v>
      </c>
      <c r="AR194" s="188">
        <f t="shared" ref="AR194:AR210" si="552">IF(AND(ISNUMBER($AB194),ISNUMBER(AH194)),IF($AB194=0,0,AH194/$AB194),"")</f>
        <v>2.5013300556817757E-2</v>
      </c>
      <c r="AS194" s="189">
        <f t="shared" ref="AS194:AS210" si="553">IF(AND(ISNUMBER($AB194),ISNUMBER(AI194)),IF($AB194=0,0,AI194/$AB194),"")</f>
        <v>2.501266667114516E-2</v>
      </c>
      <c r="AT194" s="189">
        <f t="shared" ref="AT194:AT210" si="554">IF(AND(ISNUMBER($AB194),ISNUMBER(AJ194)),IF($AB194=0,0,AJ194/$AB194),"")</f>
        <v>6.3564891507982458E-7</v>
      </c>
      <c r="AU194" s="189">
        <f t="shared" ref="AU194:AU210" si="555">IF(AND(ISNUMBER($AB194),ISNUMBER(AK194)),IF($AB194=0,0,AK194/$AB194),"")</f>
        <v>0</v>
      </c>
      <c r="AV194" s="252">
        <f t="shared" ref="AV194:AV210" si="556">IF(AND(ISNUMBER($AB194),ISNUMBER(AL194)),IF($AB194=0,0,AL194/$AB194),"")</f>
        <v>1.7176626647018336E-4</v>
      </c>
      <c r="AY194" s="407">
        <v>2025</v>
      </c>
      <c r="AZ194" s="135" t="s">
        <v>13</v>
      </c>
      <c r="BA194" s="143">
        <v>235908.37299999886</v>
      </c>
      <c r="BB194" s="144">
        <v>198725.54799999989</v>
      </c>
      <c r="BC194" s="145">
        <v>35490.462000000029</v>
      </c>
      <c r="BD194" s="146">
        <v>32309.491999999991</v>
      </c>
      <c r="BE194" s="147">
        <v>32309.491999999991</v>
      </c>
      <c r="BF194" s="147">
        <v>0</v>
      </c>
      <c r="BG194" s="148">
        <v>3181.1279999999979</v>
      </c>
      <c r="BH194" s="149">
        <v>3180.1379999999976</v>
      </c>
      <c r="BI194" s="149">
        <v>0.9870000000000001</v>
      </c>
      <c r="BJ194" s="149">
        <v>0</v>
      </c>
      <c r="BK194" s="267">
        <v>131.34799999999998</v>
      </c>
      <c r="BL194" s="260">
        <f t="shared" ref="BL194:BL210" si="557">IF(AND(ISNUMBER($BA194),ISNUMBER(BB194)),IF($BA194=0,0,BB194/$BA194),"")</f>
        <v>0.84238446254724864</v>
      </c>
      <c r="BM194" s="185">
        <f t="shared" ref="BM194:BM210" si="558">IF(AND(ISNUMBER($BA194),ISNUMBER(BC194)),IF($BA194=0,0,BC194/$BA194),"")</f>
        <v>0.15044172255810606</v>
      </c>
      <c r="BN194" s="186">
        <f t="shared" ref="BN194:BN210" si="559">IF(AND(ISNUMBER($BA194),ISNUMBER(BD194)),IF($BA194=0,0,BD194/$BA194),"")</f>
        <v>0.13695780098487706</v>
      </c>
      <c r="BO194" s="187">
        <f t="shared" ref="BO194:BO210" si="560">IF(AND(ISNUMBER($BA194),ISNUMBER(BE194)),IF($BA194=0,0,BE194/$BA194),"")</f>
        <v>0.13695780098487706</v>
      </c>
      <c r="BP194" s="187">
        <f t="shared" ref="BP194:BP210" si="561">IF(AND(ISNUMBER($BA194),ISNUMBER(BF194)),IF($BA194=0,0,BF194/$BA194),"")</f>
        <v>0</v>
      </c>
      <c r="BQ194" s="188">
        <f t="shared" ref="BQ194:BQ210" si="562">IF(AND(ISNUMBER($BA194),ISNUMBER(BG194)),IF($BA194=0,0,BG194/$BA194),"")</f>
        <v>1.3484591324785295E-2</v>
      </c>
      <c r="BR194" s="189">
        <f t="shared" ref="BR194:BR210" si="563">IF(AND(ISNUMBER($BA194),ISNUMBER(BH194)),IF($BA194=0,0,BH194/$BA194),"")</f>
        <v>1.3480394780222629E-2</v>
      </c>
      <c r="BS194" s="189">
        <f t="shared" ref="BS194:BS210" si="564">IF(AND(ISNUMBER($BA194),ISNUMBER(BI194)),IF($BA194=0,0,BI194/$BA194),"")</f>
        <v>4.1838277609587214E-6</v>
      </c>
      <c r="BT194" s="189">
        <f t="shared" ref="BT194:BT210" si="565">IF(AND(ISNUMBER($BA194),ISNUMBER(BJ194)),IF($BA194=0,0,BJ194/$BA194),"")</f>
        <v>0</v>
      </c>
      <c r="BU194" s="252">
        <f t="shared" ref="BU194:BU210" si="566">IF(AND(ISNUMBER($BA194),ISNUMBER(BK194)),IF($BA194=0,0,BK194/$BA194),"")</f>
        <v>5.567754901179392E-4</v>
      </c>
      <c r="BX194" s="407">
        <v>2025</v>
      </c>
      <c r="BY194" s="135" t="s">
        <v>13</v>
      </c>
      <c r="BZ194" s="143">
        <v>33756.1420000012</v>
      </c>
      <c r="CA194" s="144">
        <v>31607.516000001418</v>
      </c>
      <c r="CB194" s="145">
        <v>1440.2419999999991</v>
      </c>
      <c r="CC194" s="146">
        <v>909.93500000000131</v>
      </c>
      <c r="CD194" s="147">
        <v>909.93500000000131</v>
      </c>
      <c r="CE194" s="147">
        <v>0</v>
      </c>
      <c r="CF194" s="148">
        <v>530.33799999999701</v>
      </c>
      <c r="CG194" s="149">
        <v>530.32499999999698</v>
      </c>
      <c r="CH194" s="149">
        <v>1.2E-2</v>
      </c>
      <c r="CI194" s="149">
        <v>0</v>
      </c>
      <c r="CJ194" s="267">
        <v>4.9580000000000011</v>
      </c>
      <c r="CK194" s="260">
        <f t="shared" ref="CK194:CK210" si="567">IF(AND(ISNUMBER($BZ194),ISNUMBER(CA194)),IF($BZ194=0,0,CA194/$BZ194),"")</f>
        <v>0.93634859102086654</v>
      </c>
      <c r="CL194" s="185">
        <f t="shared" ref="CL194:CL210" si="568">IF(AND(ISNUMBER($BZ194),ISNUMBER(CB194)),IF($BZ194=0,0,CB194/$BZ194),"")</f>
        <v>4.2666072443940654E-2</v>
      </c>
      <c r="CM194" s="186">
        <f t="shared" ref="CM194:CM210" si="569">IF(AND(ISNUMBER($BZ194),ISNUMBER(CC194)),IF($BZ194=0,0,CC194/$BZ194),"")</f>
        <v>2.6956131420467686E-2</v>
      </c>
      <c r="CN194" s="187">
        <f t="shared" ref="CN194:CN210" si="570">IF(AND(ISNUMBER($BZ194),ISNUMBER(CD194)),IF($BZ194=0,0,CD194/$BZ194),"")</f>
        <v>2.6956131420467686E-2</v>
      </c>
      <c r="CO194" s="187">
        <f t="shared" ref="CO194:CO210" si="571">IF(AND(ISNUMBER($BZ194),ISNUMBER(CE194)),IF($BZ194=0,0,CE194/$BZ194),"")</f>
        <v>0</v>
      </c>
      <c r="CP194" s="188">
        <f t="shared" ref="CP194:CP210" si="572">IF(AND(ISNUMBER($BZ194),ISNUMBER(CF194)),IF($BZ194=0,0,CF194/$BZ194),"")</f>
        <v>1.5710859374865119E-2</v>
      </c>
      <c r="CQ194" s="189">
        <f t="shared" ref="CQ194:CQ210" si="573">IF(AND(ISNUMBER($BZ194),ISNUMBER(CG194)),IF($BZ194=0,0,CG194/$BZ194),"")</f>
        <v>1.5710474259765173E-2</v>
      </c>
      <c r="CR194" s="189">
        <f t="shared" ref="CR194:CR210" si="574">IF(AND(ISNUMBER($BZ194),ISNUMBER(CH194)),IF($BZ194=0,0,CH194/$BZ194),"")</f>
        <v>3.5549086148528388E-7</v>
      </c>
      <c r="CS194" s="189">
        <f t="shared" ref="CS194:CS210" si="575">IF(AND(ISNUMBER($BZ194),ISNUMBER(CI194)),IF($BZ194=0,0,CI194/$BZ194),"")</f>
        <v>0</v>
      </c>
      <c r="CT194" s="252">
        <f t="shared" ref="CT194:CT210" si="576">IF(AND(ISNUMBER($BZ194),ISNUMBER(CJ194)),IF($BZ194=0,0,CJ194/$BZ194),"")</f>
        <v>1.4687697427033649E-4</v>
      </c>
      <c r="CW194" s="410">
        <v>2025</v>
      </c>
      <c r="CX194" s="135" t="s">
        <v>13</v>
      </c>
      <c r="CY194" s="143">
        <v>30251.703000001497</v>
      </c>
      <c r="CZ194" s="144">
        <v>29140.521000001329</v>
      </c>
      <c r="DA194" s="145">
        <v>1061.1079999999972</v>
      </c>
      <c r="DB194" s="146">
        <v>588.55199999999979</v>
      </c>
      <c r="DC194" s="147">
        <v>588.55199999999979</v>
      </c>
      <c r="DD194" s="147">
        <v>0</v>
      </c>
      <c r="DE194" s="148">
        <v>472.55499999999813</v>
      </c>
      <c r="DF194" s="149">
        <v>472.55499999999813</v>
      </c>
      <c r="DG194" s="149">
        <v>0</v>
      </c>
      <c r="DH194" s="149">
        <v>0</v>
      </c>
      <c r="DI194" s="267">
        <v>4.9580000000000011</v>
      </c>
      <c r="DJ194" s="260">
        <f t="shared" ref="DJ194:DJ210" si="577">IF(AND(ISNUMBER($CY194),ISNUMBER(CZ194)),IF($CY194=0,0,CZ194/$CY194),"")</f>
        <v>0.96326877862049243</v>
      </c>
      <c r="DK194" s="185">
        <f t="shared" ref="DK194:DK210" si="578">IF(AND(ISNUMBER($CY194),ISNUMBER(DA194)),IF($CY194=0,0,DA194/$CY194),"")</f>
        <v>3.5075975722753353E-2</v>
      </c>
      <c r="DL194" s="186">
        <f t="shared" ref="DL194:DL210" si="579">IF(AND(ISNUMBER($CY194),ISNUMBER(DB194)),IF($CY194=0,0,DB194/$CY194),"")</f>
        <v>1.9455169185019789E-2</v>
      </c>
      <c r="DM194" s="187">
        <f t="shared" ref="DM194:DM210" si="580">IF(AND(ISNUMBER($CY194),ISNUMBER(DC194)),IF($CY194=0,0,DC194/$CY194),"")</f>
        <v>1.9455169185019789E-2</v>
      </c>
      <c r="DN194" s="187">
        <f t="shared" ref="DN194:DN210" si="581">IF(AND(ISNUMBER($CY194),ISNUMBER(DD194)),IF($CY194=0,0,DD194/$CY194),"")</f>
        <v>0</v>
      </c>
      <c r="DO194" s="188">
        <f t="shared" ref="DO194:DO210" si="582">IF(AND(ISNUMBER($CY194),ISNUMBER(DE194)),IF($CY194=0,0,DE194/$CY194),"")</f>
        <v>1.5620773481743316E-2</v>
      </c>
      <c r="DP194" s="189">
        <f t="shared" ref="DP194:DP210" si="583">IF(AND(ISNUMBER($CY194),ISNUMBER(DF194)),IF($CY194=0,0,DF194/$CY194),"")</f>
        <v>1.5620773481743316E-2</v>
      </c>
      <c r="DQ194" s="189">
        <f t="shared" ref="DQ194:DQ210" si="584">IF(AND(ISNUMBER($CY194),ISNUMBER(DG194)),IF($CY194=0,0,DG194/$CY194),"")</f>
        <v>0</v>
      </c>
      <c r="DR194" s="189">
        <f t="shared" ref="DR194:DR210" si="585">IF(AND(ISNUMBER($CY194),ISNUMBER(DH194)),IF($CY194=0,0,DH194/$CY194),"")</f>
        <v>0</v>
      </c>
      <c r="DS194" s="252">
        <f t="shared" ref="DS194:DS210" si="586">IF(AND(ISNUMBER($CY194),ISNUMBER(DI194)),IF($CY194=0,0,DI194/$CY194),"")</f>
        <v>1.638915997555495E-4</v>
      </c>
      <c r="DV194" s="410">
        <v>2025</v>
      </c>
      <c r="DW194" s="135" t="s">
        <v>13</v>
      </c>
      <c r="DX194" s="143">
        <v>3504.4389999999976</v>
      </c>
      <c r="DY194" s="144">
        <v>2466.9949999999935</v>
      </c>
      <c r="DZ194" s="145">
        <v>379.13399999999933</v>
      </c>
      <c r="EA194" s="146">
        <v>321.38299999999833</v>
      </c>
      <c r="EB194" s="147">
        <v>321.38299999999833</v>
      </c>
      <c r="EC194" s="147">
        <v>0</v>
      </c>
      <c r="ED194" s="148">
        <v>57.782999999999888</v>
      </c>
      <c r="EE194" s="149">
        <v>57.769999999999889</v>
      </c>
      <c r="EF194" s="149">
        <v>1.2E-2</v>
      </c>
      <c r="EG194" s="149">
        <v>0</v>
      </c>
      <c r="EH194" s="267">
        <v>0</v>
      </c>
      <c r="EI194" s="260">
        <f t="shared" ref="EI194:EI210" si="587">IF(AND(ISNUMBER($DX194),ISNUMBER(DY194)),IF($DX194=0,0,DY194/$DX194),"")</f>
        <v>0.70396288821120734</v>
      </c>
      <c r="EJ194" s="185">
        <f t="shared" ref="EJ194:EJ210" si="588">IF(AND(ISNUMBER($DX194),ISNUMBER(DZ194)),IF($DX194=0,0,DZ194/$DX194),"")</f>
        <v>0.10818678824199811</v>
      </c>
      <c r="EK194" s="186">
        <f t="shared" ref="EK194:EK210" si="589">IF(AND(ISNUMBER($DX194),ISNUMBER(EA194)),IF($DX194=0,0,EA194/$DX194),"")</f>
        <v>9.1707403096472379E-2</v>
      </c>
      <c r="EL194" s="187">
        <f t="shared" ref="EL194:EL210" si="590">IF(AND(ISNUMBER($DX194),ISNUMBER(EB194)),IF($DX194=0,0,EB194/$DX194),"")</f>
        <v>9.1707403096472379E-2</v>
      </c>
      <c r="EM194" s="187">
        <f t="shared" ref="EM194:EM210" si="591">IF(AND(ISNUMBER($DX194),ISNUMBER(EC194)),IF($DX194=0,0,EC194/$DX194),"")</f>
        <v>0</v>
      </c>
      <c r="EN194" s="188">
        <f t="shared" ref="EN194:EN210" si="592">IF(AND(ISNUMBER($DX194),ISNUMBER(ED194)),IF($DX194=0,0,ED194/$DX194),"")</f>
        <v>1.6488516421601269E-2</v>
      </c>
      <c r="EO194" s="189">
        <f t="shared" ref="EO194:EO210" si="593">IF(AND(ISNUMBER($DX194),ISNUMBER(EE194)),IF($DX194=0,0,EE194/$DX194),"")</f>
        <v>1.6484806840695452E-2</v>
      </c>
      <c r="EP194" s="189">
        <f t="shared" ref="EP194:EP210" si="594">IF(AND(ISNUMBER($DX194),ISNUMBER(EF194)),IF($DX194=0,0,EF194/$DX194),"")</f>
        <v>3.4242285284463528E-6</v>
      </c>
      <c r="EQ194" s="189">
        <f t="shared" ref="EQ194:EQ210" si="595">IF(AND(ISNUMBER($DX194),ISNUMBER(EG194)),IF($DX194=0,0,EG194/$DX194),"")</f>
        <v>0</v>
      </c>
      <c r="ER194" s="252">
        <f t="shared" ref="ER194:ER210" si="596">IF(AND(ISNUMBER($DX194),ISNUMBER(EH194)),IF($DX194=0,0,EH194/$DX194),"")</f>
        <v>0</v>
      </c>
    </row>
    <row r="195" spans="1:148">
      <c r="A195" s="408"/>
      <c r="B195" s="131" t="s">
        <v>14</v>
      </c>
      <c r="C195" s="150">
        <v>1854487.4209998918</v>
      </c>
      <c r="D195" s="151">
        <v>1687585.3309998794</v>
      </c>
      <c r="E195" s="152">
        <v>154924.44199999864</v>
      </c>
      <c r="F195" s="153">
        <v>99534.316999999879</v>
      </c>
      <c r="G195" s="154">
        <v>99534.316999999879</v>
      </c>
      <c r="H195" s="154">
        <v>0</v>
      </c>
      <c r="I195" s="155">
        <v>55390.561999999634</v>
      </c>
      <c r="J195" s="156">
        <v>49650.947999999858</v>
      </c>
      <c r="K195" s="156">
        <v>0</v>
      </c>
      <c r="L195" s="156">
        <v>5739.7480000000023</v>
      </c>
      <c r="M195" s="268">
        <v>1658.5090000000027</v>
      </c>
      <c r="N195" s="261">
        <f t="shared" si="537"/>
        <v>0.9100009586961646</v>
      </c>
      <c r="O195" s="190">
        <f t="shared" si="538"/>
        <v>8.354030350686735E-2</v>
      </c>
      <c r="P195" s="191">
        <f t="shared" si="539"/>
        <v>5.3672144589869228E-2</v>
      </c>
      <c r="Q195" s="192">
        <f t="shared" si="540"/>
        <v>5.3672144589869228E-2</v>
      </c>
      <c r="R195" s="192">
        <f t="shared" si="541"/>
        <v>0</v>
      </c>
      <c r="S195" s="193">
        <f t="shared" si="542"/>
        <v>2.9868394561627425E-2</v>
      </c>
      <c r="T195" s="194">
        <f t="shared" si="543"/>
        <v>2.6773407809490207E-2</v>
      </c>
      <c r="U195" s="194">
        <f t="shared" si="544"/>
        <v>0</v>
      </c>
      <c r="V195" s="194">
        <f t="shared" si="545"/>
        <v>3.0950590093004127E-3</v>
      </c>
      <c r="W195" s="253">
        <f t="shared" si="546"/>
        <v>8.9432205428806712E-4</v>
      </c>
      <c r="Z195" s="408"/>
      <c r="AA195" s="131" t="s">
        <v>14</v>
      </c>
      <c r="AB195" s="150">
        <v>1507459.784999924</v>
      </c>
      <c r="AC195" s="151">
        <v>1411327.9689999435</v>
      </c>
      <c r="AD195" s="152">
        <v>88282.618000000191</v>
      </c>
      <c r="AE195" s="153">
        <v>42705.886999999813</v>
      </c>
      <c r="AF195" s="154">
        <v>42705.886999999813</v>
      </c>
      <c r="AG195" s="154">
        <v>0</v>
      </c>
      <c r="AH195" s="155">
        <v>45576.895999999462</v>
      </c>
      <c r="AI195" s="156">
        <v>40791.165999999976</v>
      </c>
      <c r="AJ195" s="156">
        <v>0</v>
      </c>
      <c r="AK195" s="156">
        <v>4785.7940000000081</v>
      </c>
      <c r="AL195" s="268">
        <v>132.29900000000001</v>
      </c>
      <c r="AM195" s="261">
        <f t="shared" si="547"/>
        <v>0.93622926664011441</v>
      </c>
      <c r="AN195" s="190">
        <f t="shared" si="548"/>
        <v>5.8563829614867398E-2</v>
      </c>
      <c r="AO195" s="191">
        <f t="shared" si="549"/>
        <v>2.8329702340949656E-2</v>
      </c>
      <c r="AP195" s="192">
        <f t="shared" si="550"/>
        <v>2.8329702340949656E-2</v>
      </c>
      <c r="AQ195" s="192">
        <f t="shared" si="551"/>
        <v>0</v>
      </c>
      <c r="AR195" s="193">
        <f t="shared" si="552"/>
        <v>3.0234236729573361E-2</v>
      </c>
      <c r="AS195" s="194">
        <f t="shared" si="553"/>
        <v>2.7059538440690166E-2</v>
      </c>
      <c r="AT195" s="194">
        <f t="shared" si="554"/>
        <v>0</v>
      </c>
      <c r="AU195" s="194">
        <f t="shared" si="555"/>
        <v>3.1747407444108031E-3</v>
      </c>
      <c r="AV195" s="253">
        <f t="shared" si="556"/>
        <v>8.7762871896451066E-5</v>
      </c>
      <c r="AY195" s="408"/>
      <c r="AZ195" s="131" t="s">
        <v>14</v>
      </c>
      <c r="BA195" s="150">
        <v>347027.63600000186</v>
      </c>
      <c r="BB195" s="151">
        <v>276257.36199999717</v>
      </c>
      <c r="BC195" s="152">
        <v>66641.823999999877</v>
      </c>
      <c r="BD195" s="153">
        <v>56828.429999999855</v>
      </c>
      <c r="BE195" s="154">
        <v>56828.429999999855</v>
      </c>
      <c r="BF195" s="154">
        <v>0</v>
      </c>
      <c r="BG195" s="155">
        <v>9813.6659999999647</v>
      </c>
      <c r="BH195" s="156">
        <v>8859.7819999999774</v>
      </c>
      <c r="BI195" s="156">
        <v>0</v>
      </c>
      <c r="BJ195" s="156">
        <v>953.95399999999927</v>
      </c>
      <c r="BK195" s="268">
        <v>1526.2100000000023</v>
      </c>
      <c r="BL195" s="261">
        <f t="shared" si="557"/>
        <v>0.79606732531237279</v>
      </c>
      <c r="BM195" s="190">
        <f t="shared" si="558"/>
        <v>0.19203607173233753</v>
      </c>
      <c r="BN195" s="191">
        <f t="shared" si="559"/>
        <v>0.16375764954926975</v>
      </c>
      <c r="BO195" s="192">
        <f t="shared" si="560"/>
        <v>0.16375764954926975</v>
      </c>
      <c r="BP195" s="192">
        <f t="shared" si="561"/>
        <v>0</v>
      </c>
      <c r="BQ195" s="193">
        <f t="shared" si="562"/>
        <v>2.8279205982315231E-2</v>
      </c>
      <c r="BR195" s="194">
        <f t="shared" si="563"/>
        <v>2.553047965321105E-2</v>
      </c>
      <c r="BS195" s="194">
        <f t="shared" si="564"/>
        <v>0</v>
      </c>
      <c r="BT195" s="194">
        <f t="shared" si="565"/>
        <v>2.748928042145883E-3</v>
      </c>
      <c r="BU195" s="253">
        <f t="shared" si="566"/>
        <v>4.3979494474612798E-3</v>
      </c>
      <c r="BX195" s="408"/>
      <c r="BY195" s="131" t="s">
        <v>14</v>
      </c>
      <c r="BZ195" s="150">
        <v>49088.090000000593</v>
      </c>
      <c r="CA195" s="151">
        <v>42901.903000001097</v>
      </c>
      <c r="CB195" s="152">
        <v>4868.1370000000043</v>
      </c>
      <c r="CC195" s="153">
        <v>1615.0630000000001</v>
      </c>
      <c r="CD195" s="154">
        <v>1615.0630000000001</v>
      </c>
      <c r="CE195" s="154">
        <v>0</v>
      </c>
      <c r="CF195" s="155">
        <v>3253.0920000000051</v>
      </c>
      <c r="CG195" s="156">
        <v>3102.184000000002</v>
      </c>
      <c r="CH195" s="156">
        <v>0</v>
      </c>
      <c r="CI195" s="156">
        <v>150.90599999999986</v>
      </c>
      <c r="CJ195" s="268">
        <v>10.062999999999999</v>
      </c>
      <c r="CK195" s="261">
        <f t="shared" si="567"/>
        <v>0.87397784269057077</v>
      </c>
      <c r="CL195" s="190">
        <f t="shared" si="568"/>
        <v>9.9171448715970528E-2</v>
      </c>
      <c r="CM195" s="191">
        <f t="shared" si="569"/>
        <v>3.290132087029625E-2</v>
      </c>
      <c r="CN195" s="192">
        <f t="shared" si="570"/>
        <v>3.290132087029625E-2</v>
      </c>
      <c r="CO195" s="192">
        <f t="shared" si="571"/>
        <v>0</v>
      </c>
      <c r="CP195" s="193">
        <f t="shared" si="572"/>
        <v>6.6270494533398339E-2</v>
      </c>
      <c r="CQ195" s="194">
        <f t="shared" si="573"/>
        <v>6.3196266141134536E-2</v>
      </c>
      <c r="CR195" s="194">
        <f t="shared" si="574"/>
        <v>0</v>
      </c>
      <c r="CS195" s="194">
        <f t="shared" si="575"/>
        <v>3.0741876491832956E-3</v>
      </c>
      <c r="CT195" s="253">
        <f t="shared" si="576"/>
        <v>2.0499880928347136E-4</v>
      </c>
      <c r="CW195" s="411"/>
      <c r="CX195" s="131" t="s">
        <v>14</v>
      </c>
      <c r="CY195" s="150">
        <v>43668.206000001068</v>
      </c>
      <c r="CZ195" s="151">
        <v>39352.406000000672</v>
      </c>
      <c r="DA195" s="152">
        <v>4091.1970000000183</v>
      </c>
      <c r="DB195" s="153">
        <v>1046.1350000000002</v>
      </c>
      <c r="DC195" s="154">
        <v>1046.1350000000002</v>
      </c>
      <c r="DD195" s="154">
        <v>0</v>
      </c>
      <c r="DE195" s="155">
        <v>3045.0610000000074</v>
      </c>
      <c r="DF195" s="156">
        <v>2894.1990000000042</v>
      </c>
      <c r="DG195" s="156">
        <v>0</v>
      </c>
      <c r="DH195" s="156">
        <v>150.85999999999987</v>
      </c>
      <c r="DI195" s="268">
        <v>3.5409999999999999</v>
      </c>
      <c r="DJ195" s="261">
        <f t="shared" si="577"/>
        <v>0.90116836949976165</v>
      </c>
      <c r="DK195" s="190">
        <f t="shared" si="578"/>
        <v>9.3688231662182736E-2</v>
      </c>
      <c r="DL195" s="191">
        <f t="shared" si="579"/>
        <v>2.395644556591069E-2</v>
      </c>
      <c r="DM195" s="192">
        <f t="shared" si="580"/>
        <v>2.395644556591069E-2</v>
      </c>
      <c r="DN195" s="192">
        <f t="shared" si="581"/>
        <v>0</v>
      </c>
      <c r="DO195" s="193">
        <f t="shared" si="582"/>
        <v>6.9731763196315716E-2</v>
      </c>
      <c r="DP195" s="194">
        <f t="shared" si="583"/>
        <v>6.627703002042111E-2</v>
      </c>
      <c r="DQ195" s="194">
        <f t="shared" si="584"/>
        <v>0</v>
      </c>
      <c r="DR195" s="194">
        <f t="shared" si="585"/>
        <v>3.4546873759823378E-3</v>
      </c>
      <c r="DS195" s="253">
        <f t="shared" si="586"/>
        <v>8.1088744520439271E-5</v>
      </c>
      <c r="DV195" s="411"/>
      <c r="DW195" s="131" t="s">
        <v>14</v>
      </c>
      <c r="DX195" s="150">
        <v>5419.8840000000582</v>
      </c>
      <c r="DY195" s="151">
        <v>3549.4970000000039</v>
      </c>
      <c r="DZ195" s="152">
        <v>776.94000000000256</v>
      </c>
      <c r="EA195" s="153">
        <v>568.92799999999954</v>
      </c>
      <c r="EB195" s="154">
        <v>568.92799999999954</v>
      </c>
      <c r="EC195" s="154">
        <v>0</v>
      </c>
      <c r="ED195" s="155">
        <v>208.03100000000023</v>
      </c>
      <c r="EE195" s="156">
        <v>207.98500000000027</v>
      </c>
      <c r="EF195" s="156">
        <v>0</v>
      </c>
      <c r="EG195" s="156">
        <v>4.5999999999999999E-2</v>
      </c>
      <c r="EH195" s="268">
        <v>6.5220000000000011</v>
      </c>
      <c r="EI195" s="261">
        <f t="shared" si="587"/>
        <v>0.6549027617565184</v>
      </c>
      <c r="EJ195" s="190">
        <f t="shared" si="588"/>
        <v>0.14334993147454708</v>
      </c>
      <c r="EK195" s="191">
        <f t="shared" si="589"/>
        <v>0.10497051228402553</v>
      </c>
      <c r="EL195" s="192">
        <f t="shared" si="590"/>
        <v>0.10497051228402553</v>
      </c>
      <c r="EM195" s="192">
        <f t="shared" si="591"/>
        <v>0</v>
      </c>
      <c r="EN195" s="193">
        <f t="shared" si="592"/>
        <v>3.8382924800604221E-2</v>
      </c>
      <c r="EO195" s="194">
        <f t="shared" si="593"/>
        <v>3.8374437534087084E-2</v>
      </c>
      <c r="EP195" s="194">
        <f t="shared" si="594"/>
        <v>0</v>
      </c>
      <c r="EQ195" s="194">
        <f t="shared" si="595"/>
        <v>8.4872665171430804E-6</v>
      </c>
      <c r="ER195" s="253">
        <f t="shared" si="596"/>
        <v>1.2033467874958082E-3</v>
      </c>
    </row>
    <row r="196" spans="1:148">
      <c r="A196" s="408"/>
      <c r="B196" s="132" t="s">
        <v>15</v>
      </c>
      <c r="C196" s="157">
        <v>1320168.4590000466</v>
      </c>
      <c r="D196" s="158">
        <v>1204067.0910000943</v>
      </c>
      <c r="E196" s="159">
        <v>108075.93399999841</v>
      </c>
      <c r="F196" s="160">
        <v>81775.676999999079</v>
      </c>
      <c r="G196" s="161">
        <v>81775.676999999079</v>
      </c>
      <c r="H196" s="161">
        <v>0</v>
      </c>
      <c r="I196" s="162">
        <v>26300.593000000044</v>
      </c>
      <c r="J196" s="163">
        <v>16670.583000000181</v>
      </c>
      <c r="K196" s="163">
        <v>227.85599999999982</v>
      </c>
      <c r="L196" s="163">
        <v>9402.2869999998911</v>
      </c>
      <c r="M196" s="269">
        <v>1364.8219999999999</v>
      </c>
      <c r="N196" s="262">
        <f t="shared" si="537"/>
        <v>0.91205564168084086</v>
      </c>
      <c r="O196" s="195">
        <f t="shared" si="538"/>
        <v>8.186525989407431E-2</v>
      </c>
      <c r="P196" s="196">
        <f t="shared" si="539"/>
        <v>6.1943365214117869E-2</v>
      </c>
      <c r="Q196" s="197">
        <f t="shared" si="540"/>
        <v>6.1943365214117869E-2</v>
      </c>
      <c r="R196" s="197">
        <f t="shared" si="541"/>
        <v>0</v>
      </c>
      <c r="S196" s="198">
        <f t="shared" si="542"/>
        <v>1.9922149192930474E-2</v>
      </c>
      <c r="T196" s="199">
        <f t="shared" si="543"/>
        <v>1.2627618003104853E-2</v>
      </c>
      <c r="U196" s="199">
        <f t="shared" si="544"/>
        <v>1.7259615501841934E-4</v>
      </c>
      <c r="V196" s="199">
        <f t="shared" si="545"/>
        <v>7.1220357795258914E-3</v>
      </c>
      <c r="W196" s="254">
        <f t="shared" si="546"/>
        <v>1.0338241235014628E-3</v>
      </c>
      <c r="Z196" s="408"/>
      <c r="AA196" s="132" t="s">
        <v>15</v>
      </c>
      <c r="AB196" s="157">
        <v>1065184.6310000713</v>
      </c>
      <c r="AC196" s="158">
        <v>996503.63800006383</v>
      </c>
      <c r="AD196" s="159">
        <v>63646.579999999827</v>
      </c>
      <c r="AE196" s="160">
        <v>39789.321000000207</v>
      </c>
      <c r="AF196" s="161">
        <v>39789.321000000207</v>
      </c>
      <c r="AG196" s="161">
        <v>0</v>
      </c>
      <c r="AH196" s="162">
        <v>23857.359000000095</v>
      </c>
      <c r="AI196" s="163">
        <v>16247.146000000128</v>
      </c>
      <c r="AJ196" s="163">
        <v>0</v>
      </c>
      <c r="AK196" s="163">
        <v>7610.3420000000124</v>
      </c>
      <c r="AL196" s="269">
        <v>46.079000000000015</v>
      </c>
      <c r="AM196" s="262">
        <f t="shared" si="547"/>
        <v>0.9355219827613126</v>
      </c>
      <c r="AN196" s="195">
        <f t="shared" si="548"/>
        <v>5.9751688249804993E-2</v>
      </c>
      <c r="AO196" s="196">
        <f t="shared" si="549"/>
        <v>3.7354388940669524E-2</v>
      </c>
      <c r="AP196" s="197">
        <f t="shared" si="550"/>
        <v>3.7354388940669524E-2</v>
      </c>
      <c r="AQ196" s="197">
        <f t="shared" si="551"/>
        <v>0</v>
      </c>
      <c r="AR196" s="198">
        <f t="shared" si="552"/>
        <v>2.2397393189574191E-2</v>
      </c>
      <c r="AS196" s="199">
        <f t="shared" si="553"/>
        <v>1.5252891871661862E-2</v>
      </c>
      <c r="AT196" s="199">
        <f t="shared" si="554"/>
        <v>0</v>
      </c>
      <c r="AU196" s="199">
        <f t="shared" si="555"/>
        <v>7.1446224236777437E-3</v>
      </c>
      <c r="AV196" s="254">
        <f t="shared" si="556"/>
        <v>4.3259167151837111E-5</v>
      </c>
      <c r="AY196" s="408"/>
      <c r="AZ196" s="132" t="s">
        <v>15</v>
      </c>
      <c r="BA196" s="157">
        <v>254983.82799999826</v>
      </c>
      <c r="BB196" s="158">
        <v>207563.4529999978</v>
      </c>
      <c r="BC196" s="159">
        <v>44429.354000000181</v>
      </c>
      <c r="BD196" s="160">
        <v>41986.356000000189</v>
      </c>
      <c r="BE196" s="161">
        <v>41986.356000000189</v>
      </c>
      <c r="BF196" s="161">
        <v>0</v>
      </c>
      <c r="BG196" s="162">
        <v>2443.234000000004</v>
      </c>
      <c r="BH196" s="163">
        <v>423.43699999999922</v>
      </c>
      <c r="BI196" s="163">
        <v>227.85599999999982</v>
      </c>
      <c r="BJ196" s="163">
        <v>1791.9450000000004</v>
      </c>
      <c r="BK196" s="269">
        <v>1318.7429999999997</v>
      </c>
      <c r="BL196" s="262">
        <f t="shared" si="557"/>
        <v>0.81402595069676031</v>
      </c>
      <c r="BM196" s="195">
        <f t="shared" si="558"/>
        <v>0.17424381125849472</v>
      </c>
      <c r="BN196" s="196">
        <f t="shared" si="559"/>
        <v>0.16466281932201784</v>
      </c>
      <c r="BO196" s="197">
        <f t="shared" si="560"/>
        <v>0.16466281932201784</v>
      </c>
      <c r="BP196" s="197">
        <f t="shared" si="561"/>
        <v>0</v>
      </c>
      <c r="BQ196" s="198">
        <f t="shared" si="562"/>
        <v>9.5819174853709575E-3</v>
      </c>
      <c r="BR196" s="199">
        <f t="shared" si="563"/>
        <v>1.6606425722026658E-3</v>
      </c>
      <c r="BS196" s="199">
        <f t="shared" si="564"/>
        <v>8.93609613547732E-4</v>
      </c>
      <c r="BT196" s="199">
        <f t="shared" si="565"/>
        <v>7.0276809868899314E-3</v>
      </c>
      <c r="BU196" s="254">
        <f t="shared" si="566"/>
        <v>5.1718691743854782E-3</v>
      </c>
      <c r="BX196" s="408"/>
      <c r="BY196" s="132" t="s">
        <v>15</v>
      </c>
      <c r="BZ196" s="157">
        <v>104888.98799999924</v>
      </c>
      <c r="CA196" s="158">
        <v>96633.287000000491</v>
      </c>
      <c r="CB196" s="159">
        <v>7051.2420000000193</v>
      </c>
      <c r="CC196" s="160">
        <v>3515.8200000000106</v>
      </c>
      <c r="CD196" s="161">
        <v>3515.8200000000106</v>
      </c>
      <c r="CE196" s="161">
        <v>0</v>
      </c>
      <c r="CF196" s="162">
        <v>3535.4070000000042</v>
      </c>
      <c r="CG196" s="163">
        <v>1821.5199999999957</v>
      </c>
      <c r="CH196" s="163">
        <v>0.40800000000000014</v>
      </c>
      <c r="CI196" s="163">
        <v>1713.4840000000011</v>
      </c>
      <c r="CJ196" s="269">
        <v>52.924999999999997</v>
      </c>
      <c r="CK196" s="262">
        <f t="shared" si="567"/>
        <v>0.92129106060210242</v>
      </c>
      <c r="CL196" s="195">
        <f t="shared" si="568"/>
        <v>6.7225760629896353E-2</v>
      </c>
      <c r="CM196" s="196">
        <f t="shared" si="569"/>
        <v>3.3519438665954485E-2</v>
      </c>
      <c r="CN196" s="197">
        <f t="shared" si="570"/>
        <v>3.3519438665954485E-2</v>
      </c>
      <c r="CO196" s="197">
        <f t="shared" si="571"/>
        <v>0</v>
      </c>
      <c r="CP196" s="198">
        <f t="shared" si="572"/>
        <v>3.3706178955602371E-2</v>
      </c>
      <c r="CQ196" s="199">
        <f t="shared" si="573"/>
        <v>1.736617003111908E-2</v>
      </c>
      <c r="CR196" s="199">
        <f t="shared" si="574"/>
        <v>3.8898268329178952E-6</v>
      </c>
      <c r="CS196" s="199">
        <f t="shared" si="575"/>
        <v>1.6336166767096785E-2</v>
      </c>
      <c r="CT196" s="254">
        <f t="shared" si="576"/>
        <v>5.0458109101024387E-4</v>
      </c>
      <c r="CW196" s="411"/>
      <c r="CX196" s="132" t="s">
        <v>15</v>
      </c>
      <c r="CY196" s="157">
        <v>93744.274999998699</v>
      </c>
      <c r="CZ196" s="158">
        <v>87064.092999997854</v>
      </c>
      <c r="DA196" s="159">
        <v>6084.6300000000238</v>
      </c>
      <c r="DB196" s="160">
        <v>2667.2680000000064</v>
      </c>
      <c r="DC196" s="161">
        <v>2667.2680000000064</v>
      </c>
      <c r="DD196" s="161">
        <v>0</v>
      </c>
      <c r="DE196" s="162">
        <v>3417.348000000005</v>
      </c>
      <c r="DF196" s="163">
        <v>1797.1709999999953</v>
      </c>
      <c r="DG196" s="163">
        <v>0</v>
      </c>
      <c r="DH196" s="163">
        <v>1620.1810000000005</v>
      </c>
      <c r="DI196" s="269">
        <v>31.286000000000005</v>
      </c>
      <c r="DJ196" s="262">
        <f t="shared" si="577"/>
        <v>0.92874037374548002</v>
      </c>
      <c r="DK196" s="195">
        <f t="shared" si="578"/>
        <v>6.4906683634815124E-2</v>
      </c>
      <c r="DL196" s="196">
        <f t="shared" si="579"/>
        <v>2.8452596171873359E-2</v>
      </c>
      <c r="DM196" s="197">
        <f t="shared" si="580"/>
        <v>2.8452596171873359E-2</v>
      </c>
      <c r="DN196" s="197">
        <f t="shared" si="581"/>
        <v>0</v>
      </c>
      <c r="DO196" s="198">
        <f t="shared" si="582"/>
        <v>3.6453938120488451E-2</v>
      </c>
      <c r="DP196" s="199">
        <f t="shared" si="583"/>
        <v>1.9170994708743762E-2</v>
      </c>
      <c r="DQ196" s="199">
        <f t="shared" si="584"/>
        <v>0</v>
      </c>
      <c r="DR196" s="199">
        <f t="shared" si="585"/>
        <v>1.7282986081016926E-2</v>
      </c>
      <c r="DS196" s="254">
        <f t="shared" si="586"/>
        <v>3.3373771358304749E-4</v>
      </c>
      <c r="DV196" s="411"/>
      <c r="DW196" s="132" t="s">
        <v>15</v>
      </c>
      <c r="DX196" s="157">
        <v>11144.712999999945</v>
      </c>
      <c r="DY196" s="158">
        <v>9569.1939999999904</v>
      </c>
      <c r="DZ196" s="159">
        <v>966.61199999999815</v>
      </c>
      <c r="EA196" s="160">
        <v>848.55199999999923</v>
      </c>
      <c r="EB196" s="161">
        <v>848.55199999999923</v>
      </c>
      <c r="EC196" s="161">
        <v>0</v>
      </c>
      <c r="ED196" s="162">
        <v>118.05900000000017</v>
      </c>
      <c r="EE196" s="163">
        <v>24.349000000000018</v>
      </c>
      <c r="EF196" s="163">
        <v>0.40800000000000014</v>
      </c>
      <c r="EG196" s="163">
        <v>93.303000000000139</v>
      </c>
      <c r="EH196" s="269">
        <v>21.639000000000003</v>
      </c>
      <c r="EI196" s="262">
        <f t="shared" si="587"/>
        <v>0.85863081444986855</v>
      </c>
      <c r="EJ196" s="195">
        <f t="shared" si="588"/>
        <v>8.6732785312641336E-2</v>
      </c>
      <c r="EK196" s="196">
        <f t="shared" si="589"/>
        <v>7.6139421445846414E-2</v>
      </c>
      <c r="EL196" s="197">
        <f t="shared" si="590"/>
        <v>7.6139421445846414E-2</v>
      </c>
      <c r="EM196" s="197">
        <f t="shared" si="591"/>
        <v>0</v>
      </c>
      <c r="EN196" s="198">
        <f t="shared" si="592"/>
        <v>1.05932741381497E-2</v>
      </c>
      <c r="EO196" s="199">
        <f t="shared" si="593"/>
        <v>2.1848027849618143E-3</v>
      </c>
      <c r="EP196" s="199">
        <f t="shared" si="594"/>
        <v>3.6609287291651401E-5</v>
      </c>
      <c r="EQ196" s="199">
        <f t="shared" si="595"/>
        <v>8.3719517945415548E-3</v>
      </c>
      <c r="ER196" s="254">
        <f t="shared" si="596"/>
        <v>1.941638156137364E-3</v>
      </c>
    </row>
    <row r="197" spans="1:148">
      <c r="A197" s="408"/>
      <c r="B197" s="133" t="s">
        <v>16</v>
      </c>
      <c r="C197" s="164">
        <f t="shared" ref="C197:M197" si="597">IF(COUNT(C194:C196)=0,"",SUM(C194:C196))</f>
        <v>4544838.194000016</v>
      </c>
      <c r="D197" s="165">
        <f t="shared" si="597"/>
        <v>4167585.6980000697</v>
      </c>
      <c r="E197" s="166">
        <f t="shared" si="597"/>
        <v>350324.1369999965</v>
      </c>
      <c r="F197" s="167">
        <f t="shared" si="597"/>
        <v>237080.93799999857</v>
      </c>
      <c r="G197" s="168">
        <f t="shared" si="597"/>
        <v>237080.93799999857</v>
      </c>
      <c r="H197" s="168">
        <f t="shared" si="597"/>
        <v>0</v>
      </c>
      <c r="I197" s="169">
        <f t="shared" si="597"/>
        <v>113244.21800000017</v>
      </c>
      <c r="J197" s="170">
        <f t="shared" si="597"/>
        <v>97872.885000000533</v>
      </c>
      <c r="K197" s="170">
        <f t="shared" si="597"/>
        <v>229.56399999999982</v>
      </c>
      <c r="L197" s="170">
        <f t="shared" si="597"/>
        <v>15142.034999999894</v>
      </c>
      <c r="M197" s="270">
        <f t="shared" si="597"/>
        <v>3349.5090000000018</v>
      </c>
      <c r="N197" s="263">
        <f t="shared" si="537"/>
        <v>0.91699319537976387</v>
      </c>
      <c r="O197" s="200">
        <f t="shared" si="538"/>
        <v>7.7081762220376923E-2</v>
      </c>
      <c r="P197" s="201">
        <f t="shared" si="539"/>
        <v>5.2164879777895509E-2</v>
      </c>
      <c r="Q197" s="202">
        <f t="shared" si="540"/>
        <v>5.2164879777895509E-2</v>
      </c>
      <c r="R197" s="202">
        <f t="shared" si="541"/>
        <v>0</v>
      </c>
      <c r="S197" s="203">
        <f t="shared" si="542"/>
        <v>2.4917106652884234E-2</v>
      </c>
      <c r="T197" s="204">
        <f t="shared" si="543"/>
        <v>2.1534954782154822E-2</v>
      </c>
      <c r="U197" s="204">
        <f t="shared" si="544"/>
        <v>5.0510929146622776E-5</v>
      </c>
      <c r="V197" s="204">
        <f t="shared" si="545"/>
        <v>3.3316994695190773E-3</v>
      </c>
      <c r="W197" s="255">
        <f t="shared" si="546"/>
        <v>7.3699191412841532E-4</v>
      </c>
      <c r="Z197" s="408"/>
      <c r="AA197" s="133" t="s">
        <v>16</v>
      </c>
      <c r="AB197" s="164">
        <f t="shared" ref="AB197:AL197" si="598">IF(COUNT(AB194:AB196)=0,"",SUM(AB194:AB196))</f>
        <v>3706918.3570000473</v>
      </c>
      <c r="AC197" s="165">
        <f t="shared" si="598"/>
        <v>3485039.3350000624</v>
      </c>
      <c r="AD197" s="166">
        <f t="shared" si="598"/>
        <v>203762.49699999945</v>
      </c>
      <c r="AE197" s="167">
        <f t="shared" si="598"/>
        <v>105956.66000000006</v>
      </c>
      <c r="AF197" s="168">
        <f t="shared" si="598"/>
        <v>105956.66000000006</v>
      </c>
      <c r="AG197" s="168">
        <f t="shared" si="598"/>
        <v>0</v>
      </c>
      <c r="AH197" s="169">
        <f t="shared" si="598"/>
        <v>97806.190000000031</v>
      </c>
      <c r="AI197" s="170">
        <f t="shared" si="598"/>
        <v>85409.528000000573</v>
      </c>
      <c r="AJ197" s="170">
        <f t="shared" si="598"/>
        <v>0.72100000000000009</v>
      </c>
      <c r="AK197" s="170">
        <f t="shared" si="598"/>
        <v>12396.13600000002</v>
      </c>
      <c r="AL197" s="270">
        <f t="shared" si="598"/>
        <v>373.20800000000003</v>
      </c>
      <c r="AM197" s="263">
        <f t="shared" si="547"/>
        <v>0.94014461592309029</v>
      </c>
      <c r="AN197" s="200">
        <f t="shared" si="548"/>
        <v>5.4968164220617295E-2</v>
      </c>
      <c r="AO197" s="201">
        <f t="shared" si="549"/>
        <v>2.8583488978092621E-2</v>
      </c>
      <c r="AP197" s="202">
        <f t="shared" si="550"/>
        <v>2.8583488978092621E-2</v>
      </c>
      <c r="AQ197" s="202">
        <f t="shared" si="551"/>
        <v>0</v>
      </c>
      <c r="AR197" s="203">
        <f t="shared" si="552"/>
        <v>2.6384770469871664E-2</v>
      </c>
      <c r="AS197" s="204">
        <f t="shared" si="553"/>
        <v>2.3040574346266749E-2</v>
      </c>
      <c r="AT197" s="204">
        <f t="shared" si="554"/>
        <v>1.9450118145668964E-7</v>
      </c>
      <c r="AU197" s="204">
        <f t="shared" si="555"/>
        <v>3.3440542267653352E-3</v>
      </c>
      <c r="AV197" s="255">
        <f t="shared" si="556"/>
        <v>1.0067877521371461E-4</v>
      </c>
      <c r="AY197" s="408"/>
      <c r="AZ197" s="133" t="s">
        <v>16</v>
      </c>
      <c r="BA197" s="164">
        <f t="shared" ref="BA197:BK197" si="599">IF(COUNT(BA194:BA196)=0,"",SUM(BA194:BA196))</f>
        <v>837919.83699999901</v>
      </c>
      <c r="BB197" s="165">
        <f t="shared" si="599"/>
        <v>682546.36299999489</v>
      </c>
      <c r="BC197" s="166">
        <f t="shared" si="599"/>
        <v>146561.64000000007</v>
      </c>
      <c r="BD197" s="167">
        <f t="shared" si="599"/>
        <v>131124.27800000005</v>
      </c>
      <c r="BE197" s="168">
        <f t="shared" si="599"/>
        <v>131124.27800000005</v>
      </c>
      <c r="BF197" s="168">
        <f t="shared" si="599"/>
        <v>0</v>
      </c>
      <c r="BG197" s="169">
        <f t="shared" si="599"/>
        <v>15438.027999999966</v>
      </c>
      <c r="BH197" s="170">
        <f t="shared" si="599"/>
        <v>12463.356999999975</v>
      </c>
      <c r="BI197" s="170">
        <f t="shared" si="599"/>
        <v>228.84299999999982</v>
      </c>
      <c r="BJ197" s="170">
        <f t="shared" si="599"/>
        <v>2745.8989999999994</v>
      </c>
      <c r="BK197" s="270">
        <f t="shared" si="599"/>
        <v>2976.3010000000022</v>
      </c>
      <c r="BL197" s="263">
        <f t="shared" si="557"/>
        <v>0.81457238850402791</v>
      </c>
      <c r="BM197" s="200">
        <f t="shared" si="558"/>
        <v>0.17491129046990236</v>
      </c>
      <c r="BN197" s="201">
        <f t="shared" si="559"/>
        <v>0.15648785505480306</v>
      </c>
      <c r="BO197" s="202">
        <f t="shared" si="560"/>
        <v>0.15648785505480306</v>
      </c>
      <c r="BP197" s="202">
        <f t="shared" si="561"/>
        <v>0</v>
      </c>
      <c r="BQ197" s="203">
        <f t="shared" si="562"/>
        <v>1.8424230240535508E-2</v>
      </c>
      <c r="BR197" s="204">
        <f t="shared" si="563"/>
        <v>1.4874163911219098E-2</v>
      </c>
      <c r="BS197" s="204">
        <f t="shared" si="564"/>
        <v>2.7310846443178322E-4</v>
      </c>
      <c r="BT197" s="204">
        <f t="shared" si="565"/>
        <v>3.2770425985272416E-3</v>
      </c>
      <c r="BU197" s="255">
        <f t="shared" si="566"/>
        <v>3.5520116228015806E-3</v>
      </c>
      <c r="BX197" s="408"/>
      <c r="BY197" s="133" t="s">
        <v>16</v>
      </c>
      <c r="BZ197" s="164">
        <f t="shared" ref="BZ197:CJ197" si="600">IF(COUNT(BZ194:BZ196)=0,"",SUM(BZ194:BZ196))</f>
        <v>187733.22000000102</v>
      </c>
      <c r="CA197" s="165">
        <f t="shared" si="600"/>
        <v>171142.706000003</v>
      </c>
      <c r="CB197" s="166">
        <f t="shared" si="600"/>
        <v>13359.621000000023</v>
      </c>
      <c r="CC197" s="167">
        <f t="shared" si="600"/>
        <v>6040.818000000012</v>
      </c>
      <c r="CD197" s="168">
        <f t="shared" si="600"/>
        <v>6040.818000000012</v>
      </c>
      <c r="CE197" s="168">
        <f t="shared" si="600"/>
        <v>0</v>
      </c>
      <c r="CF197" s="169">
        <f t="shared" si="600"/>
        <v>7318.8370000000068</v>
      </c>
      <c r="CG197" s="170">
        <f t="shared" si="600"/>
        <v>5454.028999999995</v>
      </c>
      <c r="CH197" s="170">
        <f t="shared" si="600"/>
        <v>0.42000000000000015</v>
      </c>
      <c r="CI197" s="170">
        <f t="shared" si="600"/>
        <v>1864.390000000001</v>
      </c>
      <c r="CJ197" s="270">
        <f t="shared" si="600"/>
        <v>67.945999999999998</v>
      </c>
      <c r="CK197" s="263">
        <f t="shared" si="567"/>
        <v>0.91162718031471512</v>
      </c>
      <c r="CL197" s="200">
        <f t="shared" si="568"/>
        <v>7.1162796866745009E-2</v>
      </c>
      <c r="CM197" s="201">
        <f t="shared" si="569"/>
        <v>3.2177672124304793E-2</v>
      </c>
      <c r="CN197" s="202">
        <f t="shared" si="570"/>
        <v>3.2177672124304793E-2</v>
      </c>
      <c r="CO197" s="202">
        <f t="shared" si="571"/>
        <v>0</v>
      </c>
      <c r="CP197" s="203">
        <f t="shared" si="572"/>
        <v>3.8985305850504068E-2</v>
      </c>
      <c r="CQ197" s="204">
        <f t="shared" si="573"/>
        <v>2.9052018603846274E-2</v>
      </c>
      <c r="CR197" s="204">
        <f t="shared" si="574"/>
        <v>2.2372172596837038E-6</v>
      </c>
      <c r="CS197" s="204">
        <f t="shared" si="575"/>
        <v>9.9310606828135733E-3</v>
      </c>
      <c r="CT197" s="255">
        <f t="shared" si="576"/>
        <v>3.6192848553921161E-4</v>
      </c>
      <c r="CW197" s="411"/>
      <c r="CX197" s="133" t="s">
        <v>16</v>
      </c>
      <c r="CY197" s="164">
        <f t="shared" ref="CY197:DI197" si="601">IF(COUNT(CY194:CY196)=0,"",SUM(CY194:CY196))</f>
        <v>167664.18400000126</v>
      </c>
      <c r="CZ197" s="165">
        <f t="shared" si="601"/>
        <v>155557.01999999984</v>
      </c>
      <c r="DA197" s="166">
        <f t="shared" si="601"/>
        <v>11236.93500000004</v>
      </c>
      <c r="DB197" s="167">
        <f t="shared" si="601"/>
        <v>4301.9550000000063</v>
      </c>
      <c r="DC197" s="168">
        <f t="shared" si="601"/>
        <v>4301.9550000000063</v>
      </c>
      <c r="DD197" s="168">
        <f t="shared" si="601"/>
        <v>0</v>
      </c>
      <c r="DE197" s="169">
        <f t="shared" si="601"/>
        <v>6934.9640000000109</v>
      </c>
      <c r="DF197" s="170">
        <f t="shared" si="601"/>
        <v>5163.9249999999975</v>
      </c>
      <c r="DG197" s="170">
        <f t="shared" si="601"/>
        <v>0</v>
      </c>
      <c r="DH197" s="170">
        <f t="shared" si="601"/>
        <v>1771.0410000000004</v>
      </c>
      <c r="DI197" s="270">
        <f t="shared" si="601"/>
        <v>39.785000000000004</v>
      </c>
      <c r="DJ197" s="263">
        <f t="shared" si="577"/>
        <v>0.9277892051172878</v>
      </c>
      <c r="DK197" s="200">
        <f t="shared" si="578"/>
        <v>6.7020485424602996E-2</v>
      </c>
      <c r="DL197" s="201">
        <f t="shared" si="579"/>
        <v>2.565816322465133E-2</v>
      </c>
      <c r="DM197" s="202">
        <f t="shared" si="580"/>
        <v>2.565816322465133E-2</v>
      </c>
      <c r="DN197" s="202">
        <f t="shared" si="581"/>
        <v>0</v>
      </c>
      <c r="DO197" s="203">
        <f t="shared" si="582"/>
        <v>4.1362226771103114E-2</v>
      </c>
      <c r="DP197" s="204">
        <f t="shared" si="583"/>
        <v>3.0799213504059751E-2</v>
      </c>
      <c r="DQ197" s="204">
        <f t="shared" si="584"/>
        <v>0</v>
      </c>
      <c r="DR197" s="204">
        <f t="shared" si="585"/>
        <v>1.0563025195649341E-2</v>
      </c>
      <c r="DS197" s="255">
        <f t="shared" si="586"/>
        <v>2.3728979589343724E-4</v>
      </c>
      <c r="DV197" s="411"/>
      <c r="DW197" s="133" t="s">
        <v>16</v>
      </c>
      <c r="DX197" s="164">
        <f t="shared" ref="DX197:EH197" si="602">IF(COUNT(DX194:DX196)=0,"",SUM(DX194:DX196))</f>
        <v>20069.036</v>
      </c>
      <c r="DY197" s="165">
        <f t="shared" si="602"/>
        <v>15585.685999999987</v>
      </c>
      <c r="DZ197" s="166">
        <f t="shared" si="602"/>
        <v>2122.6860000000001</v>
      </c>
      <c r="EA197" s="167">
        <f t="shared" si="602"/>
        <v>1738.8629999999971</v>
      </c>
      <c r="EB197" s="168">
        <f t="shared" si="602"/>
        <v>1738.8629999999971</v>
      </c>
      <c r="EC197" s="168">
        <f t="shared" si="602"/>
        <v>0</v>
      </c>
      <c r="ED197" s="169">
        <f t="shared" si="602"/>
        <v>383.87300000000027</v>
      </c>
      <c r="EE197" s="170">
        <f t="shared" si="602"/>
        <v>290.10400000000016</v>
      </c>
      <c r="EF197" s="170">
        <f t="shared" si="602"/>
        <v>0.42000000000000015</v>
      </c>
      <c r="EG197" s="170">
        <f t="shared" si="602"/>
        <v>93.349000000000146</v>
      </c>
      <c r="EH197" s="270">
        <f t="shared" si="602"/>
        <v>28.161000000000005</v>
      </c>
      <c r="EI197" s="263">
        <f t="shared" si="587"/>
        <v>0.77660361962577507</v>
      </c>
      <c r="EJ197" s="200">
        <f t="shared" si="588"/>
        <v>0.10576920585522893</v>
      </c>
      <c r="EK197" s="201">
        <f t="shared" si="589"/>
        <v>8.6644071992296845E-2</v>
      </c>
      <c r="EL197" s="202">
        <f t="shared" si="590"/>
        <v>8.6644071992296845E-2</v>
      </c>
      <c r="EM197" s="202">
        <f t="shared" si="591"/>
        <v>0</v>
      </c>
      <c r="EN197" s="203">
        <f t="shared" si="592"/>
        <v>1.9127625263116788E-2</v>
      </c>
      <c r="EO197" s="204">
        <f t="shared" si="593"/>
        <v>1.4455303184467862E-2</v>
      </c>
      <c r="EP197" s="204">
        <f t="shared" si="594"/>
        <v>2.0927761552672494E-5</v>
      </c>
      <c r="EQ197" s="204">
        <f t="shared" si="595"/>
        <v>4.6513943170962543E-3</v>
      </c>
      <c r="ER197" s="255">
        <f t="shared" si="596"/>
        <v>1.4032064121066903E-3</v>
      </c>
    </row>
    <row r="198" spans="1:148">
      <c r="A198" s="408"/>
      <c r="B198" s="130" t="s">
        <v>17</v>
      </c>
      <c r="C198" s="171"/>
      <c r="D198" s="172"/>
      <c r="E198" s="173"/>
      <c r="F198" s="174"/>
      <c r="G198" s="175"/>
      <c r="H198" s="175"/>
      <c r="I198" s="176"/>
      <c r="J198" s="177"/>
      <c r="K198" s="177"/>
      <c r="L198" s="177"/>
      <c r="M198" s="271"/>
      <c r="N198" s="264" t="str">
        <f t="shared" si="537"/>
        <v/>
      </c>
      <c r="O198" s="205" t="str">
        <f t="shared" si="538"/>
        <v/>
      </c>
      <c r="P198" s="206" t="str">
        <f t="shared" si="539"/>
        <v/>
      </c>
      <c r="Q198" s="207" t="str">
        <f t="shared" si="540"/>
        <v/>
      </c>
      <c r="R198" s="207" t="str">
        <f t="shared" si="541"/>
        <v/>
      </c>
      <c r="S198" s="208" t="str">
        <f t="shared" si="542"/>
        <v/>
      </c>
      <c r="T198" s="209" t="str">
        <f t="shared" si="543"/>
        <v/>
      </c>
      <c r="U198" s="209" t="str">
        <f t="shared" si="544"/>
        <v/>
      </c>
      <c r="V198" s="209" t="str">
        <f t="shared" si="545"/>
        <v/>
      </c>
      <c r="W198" s="256" t="str">
        <f t="shared" si="546"/>
        <v/>
      </c>
      <c r="Z198" s="408"/>
      <c r="AA198" s="130" t="s">
        <v>17</v>
      </c>
      <c r="AB198" s="171"/>
      <c r="AC198" s="172"/>
      <c r="AD198" s="173"/>
      <c r="AE198" s="174"/>
      <c r="AF198" s="175"/>
      <c r="AG198" s="175"/>
      <c r="AH198" s="176"/>
      <c r="AI198" s="177"/>
      <c r="AJ198" s="177"/>
      <c r="AK198" s="177"/>
      <c r="AL198" s="271"/>
      <c r="AM198" s="264" t="str">
        <f t="shared" si="547"/>
        <v/>
      </c>
      <c r="AN198" s="205" t="str">
        <f t="shared" si="548"/>
        <v/>
      </c>
      <c r="AO198" s="206" t="str">
        <f t="shared" si="549"/>
        <v/>
      </c>
      <c r="AP198" s="207" t="str">
        <f t="shared" si="550"/>
        <v/>
      </c>
      <c r="AQ198" s="207" t="str">
        <f t="shared" si="551"/>
        <v/>
      </c>
      <c r="AR198" s="208" t="str">
        <f t="shared" si="552"/>
        <v/>
      </c>
      <c r="AS198" s="209" t="str">
        <f t="shared" si="553"/>
        <v/>
      </c>
      <c r="AT198" s="209" t="str">
        <f t="shared" si="554"/>
        <v/>
      </c>
      <c r="AU198" s="209" t="str">
        <f t="shared" si="555"/>
        <v/>
      </c>
      <c r="AV198" s="256" t="str">
        <f t="shared" si="556"/>
        <v/>
      </c>
      <c r="AY198" s="408"/>
      <c r="AZ198" s="130" t="s">
        <v>17</v>
      </c>
      <c r="BA198" s="171"/>
      <c r="BB198" s="172"/>
      <c r="BC198" s="173"/>
      <c r="BD198" s="174"/>
      <c r="BE198" s="175"/>
      <c r="BF198" s="175"/>
      <c r="BG198" s="176"/>
      <c r="BH198" s="177"/>
      <c r="BI198" s="177"/>
      <c r="BJ198" s="177"/>
      <c r="BK198" s="271"/>
      <c r="BL198" s="264" t="str">
        <f t="shared" si="557"/>
        <v/>
      </c>
      <c r="BM198" s="205" t="str">
        <f t="shared" si="558"/>
        <v/>
      </c>
      <c r="BN198" s="206" t="str">
        <f t="shared" si="559"/>
        <v/>
      </c>
      <c r="BO198" s="207" t="str">
        <f t="shared" si="560"/>
        <v/>
      </c>
      <c r="BP198" s="207" t="str">
        <f t="shared" si="561"/>
        <v/>
      </c>
      <c r="BQ198" s="208" t="str">
        <f t="shared" si="562"/>
        <v/>
      </c>
      <c r="BR198" s="209" t="str">
        <f t="shared" si="563"/>
        <v/>
      </c>
      <c r="BS198" s="209" t="str">
        <f t="shared" si="564"/>
        <v/>
      </c>
      <c r="BT198" s="209" t="str">
        <f t="shared" si="565"/>
        <v/>
      </c>
      <c r="BU198" s="256" t="str">
        <f t="shared" si="566"/>
        <v/>
      </c>
      <c r="BX198" s="408"/>
      <c r="BY198" s="130" t="s">
        <v>17</v>
      </c>
      <c r="BZ198" s="171"/>
      <c r="CA198" s="172"/>
      <c r="CB198" s="173"/>
      <c r="CC198" s="174"/>
      <c r="CD198" s="175"/>
      <c r="CE198" s="175"/>
      <c r="CF198" s="176"/>
      <c r="CG198" s="177"/>
      <c r="CH198" s="177"/>
      <c r="CI198" s="177"/>
      <c r="CJ198" s="271"/>
      <c r="CK198" s="264" t="str">
        <f t="shared" si="567"/>
        <v/>
      </c>
      <c r="CL198" s="205" t="str">
        <f t="shared" si="568"/>
        <v/>
      </c>
      <c r="CM198" s="206" t="str">
        <f t="shared" si="569"/>
        <v/>
      </c>
      <c r="CN198" s="207" t="str">
        <f t="shared" si="570"/>
        <v/>
      </c>
      <c r="CO198" s="207" t="str">
        <f t="shared" si="571"/>
        <v/>
      </c>
      <c r="CP198" s="208" t="str">
        <f t="shared" si="572"/>
        <v/>
      </c>
      <c r="CQ198" s="209" t="str">
        <f t="shared" si="573"/>
        <v/>
      </c>
      <c r="CR198" s="209" t="str">
        <f t="shared" si="574"/>
        <v/>
      </c>
      <c r="CS198" s="209" t="str">
        <f t="shared" si="575"/>
        <v/>
      </c>
      <c r="CT198" s="256" t="str">
        <f t="shared" si="576"/>
        <v/>
      </c>
      <c r="CW198" s="411"/>
      <c r="CX198" s="130" t="s">
        <v>17</v>
      </c>
      <c r="CY198" s="171"/>
      <c r="CZ198" s="172"/>
      <c r="DA198" s="173"/>
      <c r="DB198" s="174"/>
      <c r="DC198" s="175"/>
      <c r="DD198" s="175"/>
      <c r="DE198" s="176"/>
      <c r="DF198" s="177"/>
      <c r="DG198" s="177"/>
      <c r="DH198" s="177"/>
      <c r="DI198" s="271"/>
      <c r="DJ198" s="264" t="str">
        <f t="shared" si="577"/>
        <v/>
      </c>
      <c r="DK198" s="205" t="str">
        <f t="shared" si="578"/>
        <v/>
      </c>
      <c r="DL198" s="206" t="str">
        <f t="shared" si="579"/>
        <v/>
      </c>
      <c r="DM198" s="207" t="str">
        <f t="shared" si="580"/>
        <v/>
      </c>
      <c r="DN198" s="207" t="str">
        <f t="shared" si="581"/>
        <v/>
      </c>
      <c r="DO198" s="208" t="str">
        <f t="shared" si="582"/>
        <v/>
      </c>
      <c r="DP198" s="209" t="str">
        <f t="shared" si="583"/>
        <v/>
      </c>
      <c r="DQ198" s="209" t="str">
        <f t="shared" si="584"/>
        <v/>
      </c>
      <c r="DR198" s="209" t="str">
        <f t="shared" si="585"/>
        <v/>
      </c>
      <c r="DS198" s="256" t="str">
        <f t="shared" si="586"/>
        <v/>
      </c>
      <c r="DV198" s="411"/>
      <c r="DW198" s="130" t="s">
        <v>17</v>
      </c>
      <c r="DX198" s="171"/>
      <c r="DY198" s="172"/>
      <c r="DZ198" s="173"/>
      <c r="EA198" s="174"/>
      <c r="EB198" s="175"/>
      <c r="EC198" s="175"/>
      <c r="ED198" s="176"/>
      <c r="EE198" s="177"/>
      <c r="EF198" s="177"/>
      <c r="EG198" s="177"/>
      <c r="EH198" s="271"/>
      <c r="EI198" s="264" t="str">
        <f t="shared" si="587"/>
        <v/>
      </c>
      <c r="EJ198" s="205" t="str">
        <f t="shared" si="588"/>
        <v/>
      </c>
      <c r="EK198" s="206" t="str">
        <f t="shared" si="589"/>
        <v/>
      </c>
      <c r="EL198" s="207" t="str">
        <f t="shared" si="590"/>
        <v/>
      </c>
      <c r="EM198" s="207" t="str">
        <f t="shared" si="591"/>
        <v/>
      </c>
      <c r="EN198" s="208" t="str">
        <f t="shared" si="592"/>
        <v/>
      </c>
      <c r="EO198" s="209" t="str">
        <f t="shared" si="593"/>
        <v/>
      </c>
      <c r="EP198" s="209" t="str">
        <f t="shared" si="594"/>
        <v/>
      </c>
      <c r="EQ198" s="209" t="str">
        <f t="shared" si="595"/>
        <v/>
      </c>
      <c r="ER198" s="256" t="str">
        <f t="shared" si="596"/>
        <v/>
      </c>
    </row>
    <row r="199" spans="1:148">
      <c r="A199" s="408"/>
      <c r="B199" s="131" t="s">
        <v>18</v>
      </c>
      <c r="C199" s="150"/>
      <c r="D199" s="151"/>
      <c r="E199" s="152"/>
      <c r="F199" s="153"/>
      <c r="G199" s="154"/>
      <c r="H199" s="154"/>
      <c r="I199" s="155"/>
      <c r="J199" s="156"/>
      <c r="K199" s="156"/>
      <c r="L199" s="156"/>
      <c r="M199" s="268"/>
      <c r="N199" s="261" t="str">
        <f t="shared" si="537"/>
        <v/>
      </c>
      <c r="O199" s="190" t="str">
        <f t="shared" si="538"/>
        <v/>
      </c>
      <c r="P199" s="191" t="str">
        <f t="shared" si="539"/>
        <v/>
      </c>
      <c r="Q199" s="192" t="str">
        <f t="shared" si="540"/>
        <v/>
      </c>
      <c r="R199" s="192" t="str">
        <f t="shared" si="541"/>
        <v/>
      </c>
      <c r="S199" s="193" t="str">
        <f t="shared" si="542"/>
        <v/>
      </c>
      <c r="T199" s="194" t="str">
        <f t="shared" si="543"/>
        <v/>
      </c>
      <c r="U199" s="194" t="str">
        <f t="shared" si="544"/>
        <v/>
      </c>
      <c r="V199" s="194" t="str">
        <f t="shared" si="545"/>
        <v/>
      </c>
      <c r="W199" s="253" t="str">
        <f t="shared" si="546"/>
        <v/>
      </c>
      <c r="Z199" s="408"/>
      <c r="AA199" s="131" t="s">
        <v>18</v>
      </c>
      <c r="AB199" s="150"/>
      <c r="AC199" s="151"/>
      <c r="AD199" s="152"/>
      <c r="AE199" s="153"/>
      <c r="AF199" s="154"/>
      <c r="AG199" s="154"/>
      <c r="AH199" s="155"/>
      <c r="AI199" s="156"/>
      <c r="AJ199" s="156"/>
      <c r="AK199" s="156"/>
      <c r="AL199" s="268"/>
      <c r="AM199" s="261" t="str">
        <f t="shared" si="547"/>
        <v/>
      </c>
      <c r="AN199" s="190" t="str">
        <f t="shared" si="548"/>
        <v/>
      </c>
      <c r="AO199" s="191" t="str">
        <f t="shared" si="549"/>
        <v/>
      </c>
      <c r="AP199" s="192" t="str">
        <f t="shared" si="550"/>
        <v/>
      </c>
      <c r="AQ199" s="192" t="str">
        <f t="shared" si="551"/>
        <v/>
      </c>
      <c r="AR199" s="193" t="str">
        <f t="shared" si="552"/>
        <v/>
      </c>
      <c r="AS199" s="194" t="str">
        <f t="shared" si="553"/>
        <v/>
      </c>
      <c r="AT199" s="194" t="str">
        <f t="shared" si="554"/>
        <v/>
      </c>
      <c r="AU199" s="194" t="str">
        <f t="shared" si="555"/>
        <v/>
      </c>
      <c r="AV199" s="253" t="str">
        <f t="shared" si="556"/>
        <v/>
      </c>
      <c r="AY199" s="408"/>
      <c r="AZ199" s="131" t="s">
        <v>18</v>
      </c>
      <c r="BA199" s="150"/>
      <c r="BB199" s="151"/>
      <c r="BC199" s="152"/>
      <c r="BD199" s="153"/>
      <c r="BE199" s="154"/>
      <c r="BF199" s="154"/>
      <c r="BG199" s="155"/>
      <c r="BH199" s="156"/>
      <c r="BI199" s="156"/>
      <c r="BJ199" s="156"/>
      <c r="BK199" s="268"/>
      <c r="BL199" s="261" t="str">
        <f t="shared" si="557"/>
        <v/>
      </c>
      <c r="BM199" s="190" t="str">
        <f t="shared" si="558"/>
        <v/>
      </c>
      <c r="BN199" s="191" t="str">
        <f t="shared" si="559"/>
        <v/>
      </c>
      <c r="BO199" s="192" t="str">
        <f t="shared" si="560"/>
        <v/>
      </c>
      <c r="BP199" s="192" t="str">
        <f t="shared" si="561"/>
        <v/>
      </c>
      <c r="BQ199" s="193" t="str">
        <f t="shared" si="562"/>
        <v/>
      </c>
      <c r="BR199" s="194" t="str">
        <f t="shared" si="563"/>
        <v/>
      </c>
      <c r="BS199" s="194" t="str">
        <f t="shared" si="564"/>
        <v/>
      </c>
      <c r="BT199" s="194" t="str">
        <f t="shared" si="565"/>
        <v/>
      </c>
      <c r="BU199" s="253" t="str">
        <f t="shared" si="566"/>
        <v/>
      </c>
      <c r="BX199" s="408"/>
      <c r="BY199" s="131" t="s">
        <v>18</v>
      </c>
      <c r="BZ199" s="150"/>
      <c r="CA199" s="151"/>
      <c r="CB199" s="152"/>
      <c r="CC199" s="153"/>
      <c r="CD199" s="154"/>
      <c r="CE199" s="154"/>
      <c r="CF199" s="155"/>
      <c r="CG199" s="156"/>
      <c r="CH199" s="156"/>
      <c r="CI199" s="156"/>
      <c r="CJ199" s="268"/>
      <c r="CK199" s="261" t="str">
        <f t="shared" si="567"/>
        <v/>
      </c>
      <c r="CL199" s="190" t="str">
        <f t="shared" si="568"/>
        <v/>
      </c>
      <c r="CM199" s="191" t="str">
        <f t="shared" si="569"/>
        <v/>
      </c>
      <c r="CN199" s="192" t="str">
        <f t="shared" si="570"/>
        <v/>
      </c>
      <c r="CO199" s="192" t="str">
        <f t="shared" si="571"/>
        <v/>
      </c>
      <c r="CP199" s="193" t="str">
        <f t="shared" si="572"/>
        <v/>
      </c>
      <c r="CQ199" s="194" t="str">
        <f t="shared" si="573"/>
        <v/>
      </c>
      <c r="CR199" s="194" t="str">
        <f t="shared" si="574"/>
        <v/>
      </c>
      <c r="CS199" s="194" t="str">
        <f t="shared" si="575"/>
        <v/>
      </c>
      <c r="CT199" s="253" t="str">
        <f t="shared" si="576"/>
        <v/>
      </c>
      <c r="CW199" s="411"/>
      <c r="CX199" s="131" t="s">
        <v>18</v>
      </c>
      <c r="CY199" s="150"/>
      <c r="CZ199" s="151"/>
      <c r="DA199" s="152"/>
      <c r="DB199" s="153"/>
      <c r="DC199" s="154"/>
      <c r="DD199" s="154"/>
      <c r="DE199" s="155"/>
      <c r="DF199" s="156"/>
      <c r="DG199" s="156"/>
      <c r="DH199" s="156"/>
      <c r="DI199" s="268"/>
      <c r="DJ199" s="261" t="str">
        <f t="shared" si="577"/>
        <v/>
      </c>
      <c r="DK199" s="190" t="str">
        <f t="shared" si="578"/>
        <v/>
      </c>
      <c r="DL199" s="191" t="str">
        <f t="shared" si="579"/>
        <v/>
      </c>
      <c r="DM199" s="192" t="str">
        <f t="shared" si="580"/>
        <v/>
      </c>
      <c r="DN199" s="192" t="str">
        <f t="shared" si="581"/>
        <v/>
      </c>
      <c r="DO199" s="193" t="str">
        <f t="shared" si="582"/>
        <v/>
      </c>
      <c r="DP199" s="194" t="str">
        <f t="shared" si="583"/>
        <v/>
      </c>
      <c r="DQ199" s="194" t="str">
        <f t="shared" si="584"/>
        <v/>
      </c>
      <c r="DR199" s="194" t="str">
        <f t="shared" si="585"/>
        <v/>
      </c>
      <c r="DS199" s="253" t="str">
        <f t="shared" si="586"/>
        <v/>
      </c>
      <c r="DV199" s="411"/>
      <c r="DW199" s="131" t="s">
        <v>18</v>
      </c>
      <c r="DX199" s="150"/>
      <c r="DY199" s="151"/>
      <c r="DZ199" s="152"/>
      <c r="EA199" s="153"/>
      <c r="EB199" s="154"/>
      <c r="EC199" s="154"/>
      <c r="ED199" s="155"/>
      <c r="EE199" s="156"/>
      <c r="EF199" s="156"/>
      <c r="EG199" s="156"/>
      <c r="EH199" s="268"/>
      <c r="EI199" s="261" t="str">
        <f t="shared" si="587"/>
        <v/>
      </c>
      <c r="EJ199" s="190" t="str">
        <f t="shared" si="588"/>
        <v/>
      </c>
      <c r="EK199" s="191" t="str">
        <f t="shared" si="589"/>
        <v/>
      </c>
      <c r="EL199" s="192" t="str">
        <f t="shared" si="590"/>
        <v/>
      </c>
      <c r="EM199" s="192" t="str">
        <f t="shared" si="591"/>
        <v/>
      </c>
      <c r="EN199" s="193" t="str">
        <f t="shared" si="592"/>
        <v/>
      </c>
      <c r="EO199" s="194" t="str">
        <f t="shared" si="593"/>
        <v/>
      </c>
      <c r="EP199" s="194" t="str">
        <f t="shared" si="594"/>
        <v/>
      </c>
      <c r="EQ199" s="194" t="str">
        <f t="shared" si="595"/>
        <v/>
      </c>
      <c r="ER199" s="253" t="str">
        <f t="shared" si="596"/>
        <v/>
      </c>
    </row>
    <row r="200" spans="1:148">
      <c r="A200" s="408"/>
      <c r="B200" s="132" t="s">
        <v>19</v>
      </c>
      <c r="C200" s="157"/>
      <c r="D200" s="158"/>
      <c r="E200" s="159"/>
      <c r="F200" s="160"/>
      <c r="G200" s="161"/>
      <c r="H200" s="161"/>
      <c r="I200" s="162"/>
      <c r="J200" s="163"/>
      <c r="K200" s="163"/>
      <c r="L200" s="163"/>
      <c r="M200" s="269"/>
      <c r="N200" s="262" t="str">
        <f t="shared" si="537"/>
        <v/>
      </c>
      <c r="O200" s="195" t="str">
        <f t="shared" si="538"/>
        <v/>
      </c>
      <c r="P200" s="196" t="str">
        <f t="shared" si="539"/>
        <v/>
      </c>
      <c r="Q200" s="197" t="str">
        <f t="shared" si="540"/>
        <v/>
      </c>
      <c r="R200" s="197" t="str">
        <f t="shared" si="541"/>
        <v/>
      </c>
      <c r="S200" s="198" t="str">
        <f t="shared" si="542"/>
        <v/>
      </c>
      <c r="T200" s="199" t="str">
        <f t="shared" si="543"/>
        <v/>
      </c>
      <c r="U200" s="199" t="str">
        <f t="shared" si="544"/>
        <v/>
      </c>
      <c r="V200" s="199" t="str">
        <f t="shared" si="545"/>
        <v/>
      </c>
      <c r="W200" s="254" t="str">
        <f t="shared" si="546"/>
        <v/>
      </c>
      <c r="Z200" s="408"/>
      <c r="AA200" s="132" t="s">
        <v>19</v>
      </c>
      <c r="AB200" s="157"/>
      <c r="AC200" s="158"/>
      <c r="AD200" s="159"/>
      <c r="AE200" s="160"/>
      <c r="AF200" s="161"/>
      <c r="AG200" s="161"/>
      <c r="AH200" s="162"/>
      <c r="AI200" s="163"/>
      <c r="AJ200" s="163"/>
      <c r="AK200" s="163"/>
      <c r="AL200" s="269"/>
      <c r="AM200" s="262" t="str">
        <f t="shared" si="547"/>
        <v/>
      </c>
      <c r="AN200" s="195" t="str">
        <f t="shared" si="548"/>
        <v/>
      </c>
      <c r="AO200" s="196" t="str">
        <f t="shared" si="549"/>
        <v/>
      </c>
      <c r="AP200" s="197" t="str">
        <f t="shared" si="550"/>
        <v/>
      </c>
      <c r="AQ200" s="197" t="str">
        <f t="shared" si="551"/>
        <v/>
      </c>
      <c r="AR200" s="198" t="str">
        <f t="shared" si="552"/>
        <v/>
      </c>
      <c r="AS200" s="199" t="str">
        <f t="shared" si="553"/>
        <v/>
      </c>
      <c r="AT200" s="199" t="str">
        <f t="shared" si="554"/>
        <v/>
      </c>
      <c r="AU200" s="199" t="str">
        <f t="shared" si="555"/>
        <v/>
      </c>
      <c r="AV200" s="254" t="str">
        <f t="shared" si="556"/>
        <v/>
      </c>
      <c r="AY200" s="408"/>
      <c r="AZ200" s="132" t="s">
        <v>19</v>
      </c>
      <c r="BA200" s="157"/>
      <c r="BB200" s="158"/>
      <c r="BC200" s="159"/>
      <c r="BD200" s="160"/>
      <c r="BE200" s="161"/>
      <c r="BF200" s="161"/>
      <c r="BG200" s="162"/>
      <c r="BH200" s="163"/>
      <c r="BI200" s="163"/>
      <c r="BJ200" s="163"/>
      <c r="BK200" s="269"/>
      <c r="BL200" s="262" t="str">
        <f t="shared" si="557"/>
        <v/>
      </c>
      <c r="BM200" s="195" t="str">
        <f t="shared" si="558"/>
        <v/>
      </c>
      <c r="BN200" s="196" t="str">
        <f t="shared" si="559"/>
        <v/>
      </c>
      <c r="BO200" s="197" t="str">
        <f t="shared" si="560"/>
        <v/>
      </c>
      <c r="BP200" s="197" t="str">
        <f t="shared" si="561"/>
        <v/>
      </c>
      <c r="BQ200" s="198" t="str">
        <f t="shared" si="562"/>
        <v/>
      </c>
      <c r="BR200" s="199" t="str">
        <f t="shared" si="563"/>
        <v/>
      </c>
      <c r="BS200" s="199" t="str">
        <f t="shared" si="564"/>
        <v/>
      </c>
      <c r="BT200" s="199" t="str">
        <f t="shared" si="565"/>
        <v/>
      </c>
      <c r="BU200" s="254" t="str">
        <f t="shared" si="566"/>
        <v/>
      </c>
      <c r="BX200" s="408"/>
      <c r="BY200" s="132" t="s">
        <v>19</v>
      </c>
      <c r="BZ200" s="157"/>
      <c r="CA200" s="158"/>
      <c r="CB200" s="159"/>
      <c r="CC200" s="160"/>
      <c r="CD200" s="161"/>
      <c r="CE200" s="161"/>
      <c r="CF200" s="162"/>
      <c r="CG200" s="163"/>
      <c r="CH200" s="163"/>
      <c r="CI200" s="163"/>
      <c r="CJ200" s="269"/>
      <c r="CK200" s="262" t="str">
        <f t="shared" si="567"/>
        <v/>
      </c>
      <c r="CL200" s="195" t="str">
        <f t="shared" si="568"/>
        <v/>
      </c>
      <c r="CM200" s="196" t="str">
        <f t="shared" si="569"/>
        <v/>
      </c>
      <c r="CN200" s="197" t="str">
        <f t="shared" si="570"/>
        <v/>
      </c>
      <c r="CO200" s="197" t="str">
        <f t="shared" si="571"/>
        <v/>
      </c>
      <c r="CP200" s="198" t="str">
        <f t="shared" si="572"/>
        <v/>
      </c>
      <c r="CQ200" s="199" t="str">
        <f t="shared" si="573"/>
        <v/>
      </c>
      <c r="CR200" s="199" t="str">
        <f t="shared" si="574"/>
        <v/>
      </c>
      <c r="CS200" s="199" t="str">
        <f t="shared" si="575"/>
        <v/>
      </c>
      <c r="CT200" s="254" t="str">
        <f t="shared" si="576"/>
        <v/>
      </c>
      <c r="CW200" s="411"/>
      <c r="CX200" s="132" t="s">
        <v>19</v>
      </c>
      <c r="CY200" s="157"/>
      <c r="CZ200" s="158"/>
      <c r="DA200" s="159"/>
      <c r="DB200" s="160"/>
      <c r="DC200" s="161"/>
      <c r="DD200" s="161"/>
      <c r="DE200" s="162"/>
      <c r="DF200" s="163"/>
      <c r="DG200" s="163"/>
      <c r="DH200" s="163"/>
      <c r="DI200" s="269"/>
      <c r="DJ200" s="262" t="str">
        <f t="shared" si="577"/>
        <v/>
      </c>
      <c r="DK200" s="195" t="str">
        <f t="shared" si="578"/>
        <v/>
      </c>
      <c r="DL200" s="196" t="str">
        <f t="shared" si="579"/>
        <v/>
      </c>
      <c r="DM200" s="197" t="str">
        <f t="shared" si="580"/>
        <v/>
      </c>
      <c r="DN200" s="197" t="str">
        <f t="shared" si="581"/>
        <v/>
      </c>
      <c r="DO200" s="198" t="str">
        <f t="shared" si="582"/>
        <v/>
      </c>
      <c r="DP200" s="199" t="str">
        <f t="shared" si="583"/>
        <v/>
      </c>
      <c r="DQ200" s="199" t="str">
        <f t="shared" si="584"/>
        <v/>
      </c>
      <c r="DR200" s="199" t="str">
        <f t="shared" si="585"/>
        <v/>
      </c>
      <c r="DS200" s="254" t="str">
        <f t="shared" si="586"/>
        <v/>
      </c>
      <c r="DV200" s="411"/>
      <c r="DW200" s="132" t="s">
        <v>19</v>
      </c>
      <c r="DX200" s="157"/>
      <c r="DY200" s="158"/>
      <c r="DZ200" s="159"/>
      <c r="EA200" s="160"/>
      <c r="EB200" s="161"/>
      <c r="EC200" s="161"/>
      <c r="ED200" s="162"/>
      <c r="EE200" s="163"/>
      <c r="EF200" s="163"/>
      <c r="EG200" s="163"/>
      <c r="EH200" s="269"/>
      <c r="EI200" s="262" t="str">
        <f t="shared" si="587"/>
        <v/>
      </c>
      <c r="EJ200" s="195" t="str">
        <f t="shared" si="588"/>
        <v/>
      </c>
      <c r="EK200" s="196" t="str">
        <f t="shared" si="589"/>
        <v/>
      </c>
      <c r="EL200" s="197" t="str">
        <f t="shared" si="590"/>
        <v/>
      </c>
      <c r="EM200" s="197" t="str">
        <f t="shared" si="591"/>
        <v/>
      </c>
      <c r="EN200" s="198" t="str">
        <f t="shared" si="592"/>
        <v/>
      </c>
      <c r="EO200" s="199" t="str">
        <f t="shared" si="593"/>
        <v/>
      </c>
      <c r="EP200" s="199" t="str">
        <f t="shared" si="594"/>
        <v/>
      </c>
      <c r="EQ200" s="199" t="str">
        <f t="shared" si="595"/>
        <v/>
      </c>
      <c r="ER200" s="254" t="str">
        <f t="shared" si="596"/>
        <v/>
      </c>
    </row>
    <row r="201" spans="1:148">
      <c r="A201" s="408"/>
      <c r="B201" s="133" t="s">
        <v>20</v>
      </c>
      <c r="C201" s="164" t="str">
        <f t="shared" ref="C201:M201" si="603">IF(COUNT(C198:C200)=0,"",SUM(C198:C200))</f>
        <v/>
      </c>
      <c r="D201" s="165" t="str">
        <f t="shared" si="603"/>
        <v/>
      </c>
      <c r="E201" s="166" t="str">
        <f t="shared" si="603"/>
        <v/>
      </c>
      <c r="F201" s="167" t="str">
        <f t="shared" si="603"/>
        <v/>
      </c>
      <c r="G201" s="168" t="str">
        <f t="shared" si="603"/>
        <v/>
      </c>
      <c r="H201" s="168" t="str">
        <f t="shared" si="603"/>
        <v/>
      </c>
      <c r="I201" s="169" t="str">
        <f t="shared" si="603"/>
        <v/>
      </c>
      <c r="J201" s="170" t="str">
        <f t="shared" si="603"/>
        <v/>
      </c>
      <c r="K201" s="170" t="str">
        <f t="shared" si="603"/>
        <v/>
      </c>
      <c r="L201" s="170" t="str">
        <f t="shared" si="603"/>
        <v/>
      </c>
      <c r="M201" s="270" t="str">
        <f t="shared" si="603"/>
        <v/>
      </c>
      <c r="N201" s="263" t="str">
        <f t="shared" si="537"/>
        <v/>
      </c>
      <c r="O201" s="200" t="str">
        <f t="shared" si="538"/>
        <v/>
      </c>
      <c r="P201" s="201" t="str">
        <f t="shared" si="539"/>
        <v/>
      </c>
      <c r="Q201" s="202" t="str">
        <f t="shared" si="540"/>
        <v/>
      </c>
      <c r="R201" s="202" t="str">
        <f t="shared" si="541"/>
        <v/>
      </c>
      <c r="S201" s="203" t="str">
        <f t="shared" si="542"/>
        <v/>
      </c>
      <c r="T201" s="204" t="str">
        <f t="shared" si="543"/>
        <v/>
      </c>
      <c r="U201" s="204" t="str">
        <f t="shared" si="544"/>
        <v/>
      </c>
      <c r="V201" s="204" t="str">
        <f t="shared" si="545"/>
        <v/>
      </c>
      <c r="W201" s="255" t="str">
        <f t="shared" si="546"/>
        <v/>
      </c>
      <c r="Z201" s="408"/>
      <c r="AA201" s="133" t="s">
        <v>20</v>
      </c>
      <c r="AB201" s="164" t="str">
        <f t="shared" ref="AB201:AL201" si="604">IF(COUNT(AB198:AB200)=0,"",SUM(AB198:AB200))</f>
        <v/>
      </c>
      <c r="AC201" s="165" t="str">
        <f t="shared" si="604"/>
        <v/>
      </c>
      <c r="AD201" s="166" t="str">
        <f t="shared" si="604"/>
        <v/>
      </c>
      <c r="AE201" s="167" t="str">
        <f t="shared" si="604"/>
        <v/>
      </c>
      <c r="AF201" s="168" t="str">
        <f t="shared" si="604"/>
        <v/>
      </c>
      <c r="AG201" s="168" t="str">
        <f t="shared" si="604"/>
        <v/>
      </c>
      <c r="AH201" s="169" t="str">
        <f t="shared" si="604"/>
        <v/>
      </c>
      <c r="AI201" s="170" t="str">
        <f t="shared" si="604"/>
        <v/>
      </c>
      <c r="AJ201" s="170" t="str">
        <f t="shared" si="604"/>
        <v/>
      </c>
      <c r="AK201" s="170" t="str">
        <f t="shared" si="604"/>
        <v/>
      </c>
      <c r="AL201" s="270" t="str">
        <f t="shared" si="604"/>
        <v/>
      </c>
      <c r="AM201" s="263" t="str">
        <f t="shared" si="547"/>
        <v/>
      </c>
      <c r="AN201" s="200" t="str">
        <f t="shared" si="548"/>
        <v/>
      </c>
      <c r="AO201" s="201" t="str">
        <f t="shared" si="549"/>
        <v/>
      </c>
      <c r="AP201" s="202" t="str">
        <f t="shared" si="550"/>
        <v/>
      </c>
      <c r="AQ201" s="202" t="str">
        <f t="shared" si="551"/>
        <v/>
      </c>
      <c r="AR201" s="203" t="str">
        <f t="shared" si="552"/>
        <v/>
      </c>
      <c r="AS201" s="204" t="str">
        <f t="shared" si="553"/>
        <v/>
      </c>
      <c r="AT201" s="204" t="str">
        <f t="shared" si="554"/>
        <v/>
      </c>
      <c r="AU201" s="204" t="str">
        <f t="shared" si="555"/>
        <v/>
      </c>
      <c r="AV201" s="255" t="str">
        <f t="shared" si="556"/>
        <v/>
      </c>
      <c r="AY201" s="408"/>
      <c r="AZ201" s="133" t="s">
        <v>20</v>
      </c>
      <c r="BA201" s="164" t="str">
        <f t="shared" ref="BA201:BK201" si="605">IF(COUNT(BA198:BA200)=0,"",SUM(BA198:BA200))</f>
        <v/>
      </c>
      <c r="BB201" s="165" t="str">
        <f t="shared" si="605"/>
        <v/>
      </c>
      <c r="BC201" s="166" t="str">
        <f t="shared" si="605"/>
        <v/>
      </c>
      <c r="BD201" s="167" t="str">
        <f t="shared" si="605"/>
        <v/>
      </c>
      <c r="BE201" s="168" t="str">
        <f t="shared" si="605"/>
        <v/>
      </c>
      <c r="BF201" s="168" t="str">
        <f t="shared" si="605"/>
        <v/>
      </c>
      <c r="BG201" s="169" t="str">
        <f t="shared" si="605"/>
        <v/>
      </c>
      <c r="BH201" s="170" t="str">
        <f t="shared" si="605"/>
        <v/>
      </c>
      <c r="BI201" s="170" t="str">
        <f t="shared" si="605"/>
        <v/>
      </c>
      <c r="BJ201" s="170" t="str">
        <f t="shared" si="605"/>
        <v/>
      </c>
      <c r="BK201" s="270" t="str">
        <f t="shared" si="605"/>
        <v/>
      </c>
      <c r="BL201" s="263" t="str">
        <f t="shared" si="557"/>
        <v/>
      </c>
      <c r="BM201" s="200" t="str">
        <f t="shared" si="558"/>
        <v/>
      </c>
      <c r="BN201" s="201" t="str">
        <f t="shared" si="559"/>
        <v/>
      </c>
      <c r="BO201" s="202" t="str">
        <f t="shared" si="560"/>
        <v/>
      </c>
      <c r="BP201" s="202" t="str">
        <f t="shared" si="561"/>
        <v/>
      </c>
      <c r="BQ201" s="203" t="str">
        <f t="shared" si="562"/>
        <v/>
      </c>
      <c r="BR201" s="204" t="str">
        <f t="shared" si="563"/>
        <v/>
      </c>
      <c r="BS201" s="204" t="str">
        <f t="shared" si="564"/>
        <v/>
      </c>
      <c r="BT201" s="204" t="str">
        <f t="shared" si="565"/>
        <v/>
      </c>
      <c r="BU201" s="255" t="str">
        <f t="shared" si="566"/>
        <v/>
      </c>
      <c r="BX201" s="408"/>
      <c r="BY201" s="133" t="s">
        <v>20</v>
      </c>
      <c r="BZ201" s="164" t="str">
        <f t="shared" ref="BZ201:CJ201" si="606">IF(COUNT(BZ198:BZ200)=0,"",SUM(BZ198:BZ200))</f>
        <v/>
      </c>
      <c r="CA201" s="165" t="str">
        <f t="shared" si="606"/>
        <v/>
      </c>
      <c r="CB201" s="166" t="str">
        <f t="shared" si="606"/>
        <v/>
      </c>
      <c r="CC201" s="167" t="str">
        <f t="shared" si="606"/>
        <v/>
      </c>
      <c r="CD201" s="168" t="str">
        <f t="shared" si="606"/>
        <v/>
      </c>
      <c r="CE201" s="168" t="str">
        <f t="shared" si="606"/>
        <v/>
      </c>
      <c r="CF201" s="169" t="str">
        <f t="shared" si="606"/>
        <v/>
      </c>
      <c r="CG201" s="170" t="str">
        <f t="shared" si="606"/>
        <v/>
      </c>
      <c r="CH201" s="170" t="str">
        <f t="shared" si="606"/>
        <v/>
      </c>
      <c r="CI201" s="170" t="str">
        <f t="shared" si="606"/>
        <v/>
      </c>
      <c r="CJ201" s="270" t="str">
        <f t="shared" si="606"/>
        <v/>
      </c>
      <c r="CK201" s="263" t="str">
        <f t="shared" si="567"/>
        <v/>
      </c>
      <c r="CL201" s="200" t="str">
        <f t="shared" si="568"/>
        <v/>
      </c>
      <c r="CM201" s="201" t="str">
        <f t="shared" si="569"/>
        <v/>
      </c>
      <c r="CN201" s="202" t="str">
        <f t="shared" si="570"/>
        <v/>
      </c>
      <c r="CO201" s="202" t="str">
        <f t="shared" si="571"/>
        <v/>
      </c>
      <c r="CP201" s="203" t="str">
        <f t="shared" si="572"/>
        <v/>
      </c>
      <c r="CQ201" s="204" t="str">
        <f t="shared" si="573"/>
        <v/>
      </c>
      <c r="CR201" s="204" t="str">
        <f t="shared" si="574"/>
        <v/>
      </c>
      <c r="CS201" s="204" t="str">
        <f t="shared" si="575"/>
        <v/>
      </c>
      <c r="CT201" s="255" t="str">
        <f t="shared" si="576"/>
        <v/>
      </c>
      <c r="CW201" s="411"/>
      <c r="CX201" s="133" t="s">
        <v>20</v>
      </c>
      <c r="CY201" s="164" t="str">
        <f t="shared" ref="CY201:DI201" si="607">IF(COUNT(CY198:CY200)=0,"",SUM(CY198:CY200))</f>
        <v/>
      </c>
      <c r="CZ201" s="165" t="str">
        <f t="shared" si="607"/>
        <v/>
      </c>
      <c r="DA201" s="166" t="str">
        <f t="shared" si="607"/>
        <v/>
      </c>
      <c r="DB201" s="167" t="str">
        <f t="shared" si="607"/>
        <v/>
      </c>
      <c r="DC201" s="168" t="str">
        <f t="shared" si="607"/>
        <v/>
      </c>
      <c r="DD201" s="168" t="str">
        <f t="shared" si="607"/>
        <v/>
      </c>
      <c r="DE201" s="169" t="str">
        <f t="shared" si="607"/>
        <v/>
      </c>
      <c r="DF201" s="170" t="str">
        <f t="shared" si="607"/>
        <v/>
      </c>
      <c r="DG201" s="170" t="str">
        <f t="shared" si="607"/>
        <v/>
      </c>
      <c r="DH201" s="170" t="str">
        <f t="shared" si="607"/>
        <v/>
      </c>
      <c r="DI201" s="270" t="str">
        <f t="shared" si="607"/>
        <v/>
      </c>
      <c r="DJ201" s="263" t="str">
        <f t="shared" si="577"/>
        <v/>
      </c>
      <c r="DK201" s="200" t="str">
        <f t="shared" si="578"/>
        <v/>
      </c>
      <c r="DL201" s="201" t="str">
        <f t="shared" si="579"/>
        <v/>
      </c>
      <c r="DM201" s="202" t="str">
        <f t="shared" si="580"/>
        <v/>
      </c>
      <c r="DN201" s="202" t="str">
        <f t="shared" si="581"/>
        <v/>
      </c>
      <c r="DO201" s="203" t="str">
        <f t="shared" si="582"/>
        <v/>
      </c>
      <c r="DP201" s="204" t="str">
        <f t="shared" si="583"/>
        <v/>
      </c>
      <c r="DQ201" s="204" t="str">
        <f t="shared" si="584"/>
        <v/>
      </c>
      <c r="DR201" s="204" t="str">
        <f t="shared" si="585"/>
        <v/>
      </c>
      <c r="DS201" s="255" t="str">
        <f t="shared" si="586"/>
        <v/>
      </c>
      <c r="DV201" s="411"/>
      <c r="DW201" s="133" t="s">
        <v>20</v>
      </c>
      <c r="DX201" s="164" t="str">
        <f t="shared" ref="DX201:EH201" si="608">IF(COUNT(DX198:DX200)=0,"",SUM(DX198:DX200))</f>
        <v/>
      </c>
      <c r="DY201" s="165" t="str">
        <f t="shared" si="608"/>
        <v/>
      </c>
      <c r="DZ201" s="166" t="str">
        <f t="shared" si="608"/>
        <v/>
      </c>
      <c r="EA201" s="167" t="str">
        <f t="shared" si="608"/>
        <v/>
      </c>
      <c r="EB201" s="168" t="str">
        <f t="shared" si="608"/>
        <v/>
      </c>
      <c r="EC201" s="168" t="str">
        <f t="shared" si="608"/>
        <v/>
      </c>
      <c r="ED201" s="169" t="str">
        <f t="shared" si="608"/>
        <v/>
      </c>
      <c r="EE201" s="170" t="str">
        <f t="shared" si="608"/>
        <v/>
      </c>
      <c r="EF201" s="170" t="str">
        <f t="shared" si="608"/>
        <v/>
      </c>
      <c r="EG201" s="170" t="str">
        <f t="shared" si="608"/>
        <v/>
      </c>
      <c r="EH201" s="270" t="str">
        <f t="shared" si="608"/>
        <v/>
      </c>
      <c r="EI201" s="263" t="str">
        <f t="shared" si="587"/>
        <v/>
      </c>
      <c r="EJ201" s="200" t="str">
        <f t="shared" si="588"/>
        <v/>
      </c>
      <c r="EK201" s="201" t="str">
        <f t="shared" si="589"/>
        <v/>
      </c>
      <c r="EL201" s="202" t="str">
        <f t="shared" si="590"/>
        <v/>
      </c>
      <c r="EM201" s="202" t="str">
        <f t="shared" si="591"/>
        <v/>
      </c>
      <c r="EN201" s="203" t="str">
        <f t="shared" si="592"/>
        <v/>
      </c>
      <c r="EO201" s="204" t="str">
        <f t="shared" si="593"/>
        <v/>
      </c>
      <c r="EP201" s="204" t="str">
        <f t="shared" si="594"/>
        <v/>
      </c>
      <c r="EQ201" s="204" t="str">
        <f t="shared" si="595"/>
        <v/>
      </c>
      <c r="ER201" s="255" t="str">
        <f t="shared" si="596"/>
        <v/>
      </c>
    </row>
    <row r="202" spans="1:148">
      <c r="A202" s="408"/>
      <c r="B202" s="130" t="s">
        <v>21</v>
      </c>
      <c r="C202" s="171"/>
      <c r="D202" s="172"/>
      <c r="E202" s="173"/>
      <c r="F202" s="174"/>
      <c r="G202" s="175"/>
      <c r="H202" s="175"/>
      <c r="I202" s="176"/>
      <c r="J202" s="177"/>
      <c r="K202" s="177"/>
      <c r="L202" s="177"/>
      <c r="M202" s="271"/>
      <c r="N202" s="264" t="str">
        <f t="shared" si="537"/>
        <v/>
      </c>
      <c r="O202" s="205" t="str">
        <f t="shared" si="538"/>
        <v/>
      </c>
      <c r="P202" s="206" t="str">
        <f t="shared" si="539"/>
        <v/>
      </c>
      <c r="Q202" s="207" t="str">
        <f t="shared" si="540"/>
        <v/>
      </c>
      <c r="R202" s="207" t="str">
        <f t="shared" si="541"/>
        <v/>
      </c>
      <c r="S202" s="208" t="str">
        <f t="shared" si="542"/>
        <v/>
      </c>
      <c r="T202" s="209" t="str">
        <f t="shared" si="543"/>
        <v/>
      </c>
      <c r="U202" s="209" t="str">
        <f t="shared" si="544"/>
        <v/>
      </c>
      <c r="V202" s="209" t="str">
        <f t="shared" si="545"/>
        <v/>
      </c>
      <c r="W202" s="256" t="str">
        <f t="shared" si="546"/>
        <v/>
      </c>
      <c r="Z202" s="408"/>
      <c r="AA202" s="130" t="s">
        <v>21</v>
      </c>
      <c r="AB202" s="171"/>
      <c r="AC202" s="172"/>
      <c r="AD202" s="173"/>
      <c r="AE202" s="174"/>
      <c r="AF202" s="175"/>
      <c r="AG202" s="175"/>
      <c r="AH202" s="176"/>
      <c r="AI202" s="177"/>
      <c r="AJ202" s="177"/>
      <c r="AK202" s="177"/>
      <c r="AL202" s="271"/>
      <c r="AM202" s="264" t="str">
        <f t="shared" si="547"/>
        <v/>
      </c>
      <c r="AN202" s="205" t="str">
        <f t="shared" si="548"/>
        <v/>
      </c>
      <c r="AO202" s="206" t="str">
        <f t="shared" si="549"/>
        <v/>
      </c>
      <c r="AP202" s="207" t="str">
        <f t="shared" si="550"/>
        <v/>
      </c>
      <c r="AQ202" s="207" t="str">
        <f t="shared" si="551"/>
        <v/>
      </c>
      <c r="AR202" s="208" t="str">
        <f t="shared" si="552"/>
        <v/>
      </c>
      <c r="AS202" s="209" t="str">
        <f t="shared" si="553"/>
        <v/>
      </c>
      <c r="AT202" s="209" t="str">
        <f t="shared" si="554"/>
        <v/>
      </c>
      <c r="AU202" s="209" t="str">
        <f t="shared" si="555"/>
        <v/>
      </c>
      <c r="AV202" s="256" t="str">
        <f t="shared" si="556"/>
        <v/>
      </c>
      <c r="AY202" s="408"/>
      <c r="AZ202" s="130" t="s">
        <v>21</v>
      </c>
      <c r="BA202" s="171"/>
      <c r="BB202" s="172"/>
      <c r="BC202" s="173"/>
      <c r="BD202" s="174"/>
      <c r="BE202" s="175"/>
      <c r="BF202" s="175"/>
      <c r="BG202" s="176"/>
      <c r="BH202" s="177"/>
      <c r="BI202" s="177"/>
      <c r="BJ202" s="177"/>
      <c r="BK202" s="271"/>
      <c r="BL202" s="264" t="str">
        <f t="shared" si="557"/>
        <v/>
      </c>
      <c r="BM202" s="205" t="str">
        <f t="shared" si="558"/>
        <v/>
      </c>
      <c r="BN202" s="206" t="str">
        <f t="shared" si="559"/>
        <v/>
      </c>
      <c r="BO202" s="207" t="str">
        <f t="shared" si="560"/>
        <v/>
      </c>
      <c r="BP202" s="207" t="str">
        <f t="shared" si="561"/>
        <v/>
      </c>
      <c r="BQ202" s="208" t="str">
        <f t="shared" si="562"/>
        <v/>
      </c>
      <c r="BR202" s="209" t="str">
        <f t="shared" si="563"/>
        <v/>
      </c>
      <c r="BS202" s="209" t="str">
        <f t="shared" si="564"/>
        <v/>
      </c>
      <c r="BT202" s="209" t="str">
        <f t="shared" si="565"/>
        <v/>
      </c>
      <c r="BU202" s="256" t="str">
        <f t="shared" si="566"/>
        <v/>
      </c>
      <c r="BX202" s="408"/>
      <c r="BY202" s="130" t="s">
        <v>21</v>
      </c>
      <c r="BZ202" s="171"/>
      <c r="CA202" s="172"/>
      <c r="CB202" s="173"/>
      <c r="CC202" s="174"/>
      <c r="CD202" s="175"/>
      <c r="CE202" s="175"/>
      <c r="CF202" s="176"/>
      <c r="CG202" s="177"/>
      <c r="CH202" s="177"/>
      <c r="CI202" s="177"/>
      <c r="CJ202" s="271"/>
      <c r="CK202" s="264" t="str">
        <f t="shared" si="567"/>
        <v/>
      </c>
      <c r="CL202" s="205" t="str">
        <f t="shared" si="568"/>
        <v/>
      </c>
      <c r="CM202" s="206" t="str">
        <f t="shared" si="569"/>
        <v/>
      </c>
      <c r="CN202" s="207" t="str">
        <f t="shared" si="570"/>
        <v/>
      </c>
      <c r="CO202" s="207" t="str">
        <f t="shared" si="571"/>
        <v/>
      </c>
      <c r="CP202" s="208" t="str">
        <f t="shared" si="572"/>
        <v/>
      </c>
      <c r="CQ202" s="209" t="str">
        <f t="shared" si="573"/>
        <v/>
      </c>
      <c r="CR202" s="209" t="str">
        <f t="shared" si="574"/>
        <v/>
      </c>
      <c r="CS202" s="209" t="str">
        <f t="shared" si="575"/>
        <v/>
      </c>
      <c r="CT202" s="256" t="str">
        <f t="shared" si="576"/>
        <v/>
      </c>
      <c r="CW202" s="411"/>
      <c r="CX202" s="130" t="s">
        <v>21</v>
      </c>
      <c r="CY202" s="171"/>
      <c r="CZ202" s="172"/>
      <c r="DA202" s="173"/>
      <c r="DB202" s="174"/>
      <c r="DC202" s="175"/>
      <c r="DD202" s="175"/>
      <c r="DE202" s="176"/>
      <c r="DF202" s="177"/>
      <c r="DG202" s="177"/>
      <c r="DH202" s="177"/>
      <c r="DI202" s="271"/>
      <c r="DJ202" s="264" t="str">
        <f t="shared" si="577"/>
        <v/>
      </c>
      <c r="DK202" s="205" t="str">
        <f t="shared" si="578"/>
        <v/>
      </c>
      <c r="DL202" s="206" t="str">
        <f t="shared" si="579"/>
        <v/>
      </c>
      <c r="DM202" s="207" t="str">
        <f t="shared" si="580"/>
        <v/>
      </c>
      <c r="DN202" s="207" t="str">
        <f t="shared" si="581"/>
        <v/>
      </c>
      <c r="DO202" s="208" t="str">
        <f t="shared" si="582"/>
        <v/>
      </c>
      <c r="DP202" s="209" t="str">
        <f t="shared" si="583"/>
        <v/>
      </c>
      <c r="DQ202" s="209" t="str">
        <f t="shared" si="584"/>
        <v/>
      </c>
      <c r="DR202" s="209" t="str">
        <f t="shared" si="585"/>
        <v/>
      </c>
      <c r="DS202" s="256" t="str">
        <f t="shared" si="586"/>
        <v/>
      </c>
      <c r="DV202" s="411"/>
      <c r="DW202" s="130" t="s">
        <v>21</v>
      </c>
      <c r="DX202" s="171"/>
      <c r="DY202" s="172"/>
      <c r="DZ202" s="173"/>
      <c r="EA202" s="174"/>
      <c r="EB202" s="175"/>
      <c r="EC202" s="175"/>
      <c r="ED202" s="176"/>
      <c r="EE202" s="177"/>
      <c r="EF202" s="177"/>
      <c r="EG202" s="177"/>
      <c r="EH202" s="271"/>
      <c r="EI202" s="264" t="str">
        <f t="shared" si="587"/>
        <v/>
      </c>
      <c r="EJ202" s="205" t="str">
        <f t="shared" si="588"/>
        <v/>
      </c>
      <c r="EK202" s="206" t="str">
        <f t="shared" si="589"/>
        <v/>
      </c>
      <c r="EL202" s="207" t="str">
        <f t="shared" si="590"/>
        <v/>
      </c>
      <c r="EM202" s="207" t="str">
        <f t="shared" si="591"/>
        <v/>
      </c>
      <c r="EN202" s="208" t="str">
        <f t="shared" si="592"/>
        <v/>
      </c>
      <c r="EO202" s="209" t="str">
        <f t="shared" si="593"/>
        <v/>
      </c>
      <c r="EP202" s="209" t="str">
        <f t="shared" si="594"/>
        <v/>
      </c>
      <c r="EQ202" s="209" t="str">
        <f t="shared" si="595"/>
        <v/>
      </c>
      <c r="ER202" s="256" t="str">
        <f t="shared" si="596"/>
        <v/>
      </c>
    </row>
    <row r="203" spans="1:148">
      <c r="A203" s="408"/>
      <c r="B203" s="131" t="s">
        <v>22</v>
      </c>
      <c r="C203" s="150"/>
      <c r="D203" s="151"/>
      <c r="E203" s="152"/>
      <c r="F203" s="153"/>
      <c r="G203" s="154"/>
      <c r="H203" s="154"/>
      <c r="I203" s="155"/>
      <c r="J203" s="156"/>
      <c r="K203" s="156"/>
      <c r="L203" s="156"/>
      <c r="M203" s="268"/>
      <c r="N203" s="261" t="str">
        <f t="shared" si="537"/>
        <v/>
      </c>
      <c r="O203" s="190" t="str">
        <f t="shared" si="538"/>
        <v/>
      </c>
      <c r="P203" s="191" t="str">
        <f t="shared" si="539"/>
        <v/>
      </c>
      <c r="Q203" s="192" t="str">
        <f t="shared" si="540"/>
        <v/>
      </c>
      <c r="R203" s="192" t="str">
        <f t="shared" si="541"/>
        <v/>
      </c>
      <c r="S203" s="193" t="str">
        <f t="shared" si="542"/>
        <v/>
      </c>
      <c r="T203" s="194" t="str">
        <f t="shared" si="543"/>
        <v/>
      </c>
      <c r="U203" s="194" t="str">
        <f t="shared" si="544"/>
        <v/>
      </c>
      <c r="V203" s="194" t="str">
        <f t="shared" si="545"/>
        <v/>
      </c>
      <c r="W203" s="253" t="str">
        <f t="shared" si="546"/>
        <v/>
      </c>
      <c r="Z203" s="408"/>
      <c r="AA203" s="131" t="s">
        <v>22</v>
      </c>
      <c r="AB203" s="150"/>
      <c r="AC203" s="151"/>
      <c r="AD203" s="152"/>
      <c r="AE203" s="153"/>
      <c r="AF203" s="154"/>
      <c r="AG203" s="154"/>
      <c r="AH203" s="155"/>
      <c r="AI203" s="156"/>
      <c r="AJ203" s="156"/>
      <c r="AK203" s="156"/>
      <c r="AL203" s="268"/>
      <c r="AM203" s="261" t="str">
        <f t="shared" si="547"/>
        <v/>
      </c>
      <c r="AN203" s="190" t="str">
        <f t="shared" si="548"/>
        <v/>
      </c>
      <c r="AO203" s="191" t="str">
        <f t="shared" si="549"/>
        <v/>
      </c>
      <c r="AP203" s="192" t="str">
        <f t="shared" si="550"/>
        <v/>
      </c>
      <c r="AQ203" s="192" t="str">
        <f t="shared" si="551"/>
        <v/>
      </c>
      <c r="AR203" s="193" t="str">
        <f t="shared" si="552"/>
        <v/>
      </c>
      <c r="AS203" s="194" t="str">
        <f t="shared" si="553"/>
        <v/>
      </c>
      <c r="AT203" s="194" t="str">
        <f t="shared" si="554"/>
        <v/>
      </c>
      <c r="AU203" s="194" t="str">
        <f t="shared" si="555"/>
        <v/>
      </c>
      <c r="AV203" s="253" t="str">
        <f t="shared" si="556"/>
        <v/>
      </c>
      <c r="AY203" s="408"/>
      <c r="AZ203" s="131" t="s">
        <v>22</v>
      </c>
      <c r="BA203" s="150"/>
      <c r="BB203" s="151"/>
      <c r="BC203" s="152"/>
      <c r="BD203" s="153"/>
      <c r="BE203" s="154"/>
      <c r="BF203" s="154"/>
      <c r="BG203" s="155"/>
      <c r="BH203" s="156"/>
      <c r="BI203" s="156"/>
      <c r="BJ203" s="156"/>
      <c r="BK203" s="268"/>
      <c r="BL203" s="261" t="str">
        <f t="shared" si="557"/>
        <v/>
      </c>
      <c r="BM203" s="190" t="str">
        <f t="shared" si="558"/>
        <v/>
      </c>
      <c r="BN203" s="191" t="str">
        <f t="shared" si="559"/>
        <v/>
      </c>
      <c r="BO203" s="192" t="str">
        <f t="shared" si="560"/>
        <v/>
      </c>
      <c r="BP203" s="192" t="str">
        <f t="shared" si="561"/>
        <v/>
      </c>
      <c r="BQ203" s="193" t="str">
        <f t="shared" si="562"/>
        <v/>
      </c>
      <c r="BR203" s="194" t="str">
        <f t="shared" si="563"/>
        <v/>
      </c>
      <c r="BS203" s="194" t="str">
        <f t="shared" si="564"/>
        <v/>
      </c>
      <c r="BT203" s="194" t="str">
        <f t="shared" si="565"/>
        <v/>
      </c>
      <c r="BU203" s="253" t="str">
        <f t="shared" si="566"/>
        <v/>
      </c>
      <c r="BX203" s="408"/>
      <c r="BY203" s="131" t="s">
        <v>22</v>
      </c>
      <c r="BZ203" s="150"/>
      <c r="CA203" s="151"/>
      <c r="CB203" s="152"/>
      <c r="CC203" s="153"/>
      <c r="CD203" s="154"/>
      <c r="CE203" s="154"/>
      <c r="CF203" s="155"/>
      <c r="CG203" s="156"/>
      <c r="CH203" s="156"/>
      <c r="CI203" s="156"/>
      <c r="CJ203" s="268"/>
      <c r="CK203" s="261" t="str">
        <f t="shared" si="567"/>
        <v/>
      </c>
      <c r="CL203" s="190" t="str">
        <f t="shared" si="568"/>
        <v/>
      </c>
      <c r="CM203" s="191" t="str">
        <f t="shared" si="569"/>
        <v/>
      </c>
      <c r="CN203" s="192" t="str">
        <f t="shared" si="570"/>
        <v/>
      </c>
      <c r="CO203" s="192" t="str">
        <f t="shared" si="571"/>
        <v/>
      </c>
      <c r="CP203" s="193" t="str">
        <f t="shared" si="572"/>
        <v/>
      </c>
      <c r="CQ203" s="194" t="str">
        <f t="shared" si="573"/>
        <v/>
      </c>
      <c r="CR203" s="194" t="str">
        <f t="shared" si="574"/>
        <v/>
      </c>
      <c r="CS203" s="194" t="str">
        <f t="shared" si="575"/>
        <v/>
      </c>
      <c r="CT203" s="253" t="str">
        <f t="shared" si="576"/>
        <v/>
      </c>
      <c r="CW203" s="411"/>
      <c r="CX203" s="131" t="s">
        <v>22</v>
      </c>
      <c r="CY203" s="150"/>
      <c r="CZ203" s="151"/>
      <c r="DA203" s="152"/>
      <c r="DB203" s="153"/>
      <c r="DC203" s="154"/>
      <c r="DD203" s="154"/>
      <c r="DE203" s="155"/>
      <c r="DF203" s="156"/>
      <c r="DG203" s="156"/>
      <c r="DH203" s="156"/>
      <c r="DI203" s="268"/>
      <c r="DJ203" s="261" t="str">
        <f t="shared" si="577"/>
        <v/>
      </c>
      <c r="DK203" s="190" t="str">
        <f t="shared" si="578"/>
        <v/>
      </c>
      <c r="DL203" s="191" t="str">
        <f t="shared" si="579"/>
        <v/>
      </c>
      <c r="DM203" s="192" t="str">
        <f t="shared" si="580"/>
        <v/>
      </c>
      <c r="DN203" s="192" t="str">
        <f t="shared" si="581"/>
        <v/>
      </c>
      <c r="DO203" s="193" t="str">
        <f t="shared" si="582"/>
        <v/>
      </c>
      <c r="DP203" s="194" t="str">
        <f t="shared" si="583"/>
        <v/>
      </c>
      <c r="DQ203" s="194" t="str">
        <f t="shared" si="584"/>
        <v/>
      </c>
      <c r="DR203" s="194" t="str">
        <f t="shared" si="585"/>
        <v/>
      </c>
      <c r="DS203" s="253" t="str">
        <f t="shared" si="586"/>
        <v/>
      </c>
      <c r="DV203" s="411"/>
      <c r="DW203" s="131" t="s">
        <v>22</v>
      </c>
      <c r="DX203" s="150"/>
      <c r="DY203" s="151"/>
      <c r="DZ203" s="152"/>
      <c r="EA203" s="153"/>
      <c r="EB203" s="154"/>
      <c r="EC203" s="154"/>
      <c r="ED203" s="155"/>
      <c r="EE203" s="156"/>
      <c r="EF203" s="156"/>
      <c r="EG203" s="156"/>
      <c r="EH203" s="268"/>
      <c r="EI203" s="261" t="str">
        <f t="shared" si="587"/>
        <v/>
      </c>
      <c r="EJ203" s="190" t="str">
        <f t="shared" si="588"/>
        <v/>
      </c>
      <c r="EK203" s="191" t="str">
        <f t="shared" si="589"/>
        <v/>
      </c>
      <c r="EL203" s="192" t="str">
        <f t="shared" si="590"/>
        <v/>
      </c>
      <c r="EM203" s="192" t="str">
        <f t="shared" si="591"/>
        <v/>
      </c>
      <c r="EN203" s="193" t="str">
        <f t="shared" si="592"/>
        <v/>
      </c>
      <c r="EO203" s="194" t="str">
        <f t="shared" si="593"/>
        <v/>
      </c>
      <c r="EP203" s="194" t="str">
        <f t="shared" si="594"/>
        <v/>
      </c>
      <c r="EQ203" s="194" t="str">
        <f t="shared" si="595"/>
        <v/>
      </c>
      <c r="ER203" s="253" t="str">
        <f t="shared" si="596"/>
        <v/>
      </c>
    </row>
    <row r="204" spans="1:148">
      <c r="A204" s="408"/>
      <c r="B204" s="132" t="s">
        <v>23</v>
      </c>
      <c r="C204" s="157"/>
      <c r="D204" s="158"/>
      <c r="E204" s="159"/>
      <c r="F204" s="160"/>
      <c r="G204" s="161"/>
      <c r="H204" s="161"/>
      <c r="I204" s="162"/>
      <c r="J204" s="163"/>
      <c r="K204" s="163"/>
      <c r="L204" s="163"/>
      <c r="M204" s="269"/>
      <c r="N204" s="262" t="str">
        <f t="shared" si="537"/>
        <v/>
      </c>
      <c r="O204" s="195" t="str">
        <f t="shared" si="538"/>
        <v/>
      </c>
      <c r="P204" s="196" t="str">
        <f t="shared" si="539"/>
        <v/>
      </c>
      <c r="Q204" s="197" t="str">
        <f t="shared" si="540"/>
        <v/>
      </c>
      <c r="R204" s="197" t="str">
        <f t="shared" si="541"/>
        <v/>
      </c>
      <c r="S204" s="198" t="str">
        <f t="shared" si="542"/>
        <v/>
      </c>
      <c r="T204" s="199" t="str">
        <f t="shared" si="543"/>
        <v/>
      </c>
      <c r="U204" s="199" t="str">
        <f t="shared" si="544"/>
        <v/>
      </c>
      <c r="V204" s="199" t="str">
        <f t="shared" si="545"/>
        <v/>
      </c>
      <c r="W204" s="254" t="str">
        <f t="shared" si="546"/>
        <v/>
      </c>
      <c r="Z204" s="408"/>
      <c r="AA204" s="132" t="s">
        <v>23</v>
      </c>
      <c r="AB204" s="157"/>
      <c r="AC204" s="158"/>
      <c r="AD204" s="159"/>
      <c r="AE204" s="160"/>
      <c r="AF204" s="161"/>
      <c r="AG204" s="161"/>
      <c r="AH204" s="162"/>
      <c r="AI204" s="163"/>
      <c r="AJ204" s="163"/>
      <c r="AK204" s="163"/>
      <c r="AL204" s="269"/>
      <c r="AM204" s="262" t="str">
        <f t="shared" si="547"/>
        <v/>
      </c>
      <c r="AN204" s="195" t="str">
        <f t="shared" si="548"/>
        <v/>
      </c>
      <c r="AO204" s="196" t="str">
        <f t="shared" si="549"/>
        <v/>
      </c>
      <c r="AP204" s="197" t="str">
        <f t="shared" si="550"/>
        <v/>
      </c>
      <c r="AQ204" s="197" t="str">
        <f t="shared" si="551"/>
        <v/>
      </c>
      <c r="AR204" s="198" t="str">
        <f t="shared" si="552"/>
        <v/>
      </c>
      <c r="AS204" s="199" t="str">
        <f t="shared" si="553"/>
        <v/>
      </c>
      <c r="AT204" s="199" t="str">
        <f t="shared" si="554"/>
        <v/>
      </c>
      <c r="AU204" s="199" t="str">
        <f t="shared" si="555"/>
        <v/>
      </c>
      <c r="AV204" s="254" t="str">
        <f t="shared" si="556"/>
        <v/>
      </c>
      <c r="AY204" s="408"/>
      <c r="AZ204" s="132" t="s">
        <v>23</v>
      </c>
      <c r="BA204" s="157"/>
      <c r="BB204" s="158"/>
      <c r="BC204" s="159"/>
      <c r="BD204" s="160"/>
      <c r="BE204" s="161"/>
      <c r="BF204" s="161"/>
      <c r="BG204" s="162"/>
      <c r="BH204" s="163"/>
      <c r="BI204" s="163"/>
      <c r="BJ204" s="163"/>
      <c r="BK204" s="269"/>
      <c r="BL204" s="262" t="str">
        <f t="shared" si="557"/>
        <v/>
      </c>
      <c r="BM204" s="195" t="str">
        <f t="shared" si="558"/>
        <v/>
      </c>
      <c r="BN204" s="196" t="str">
        <f t="shared" si="559"/>
        <v/>
      </c>
      <c r="BO204" s="197" t="str">
        <f t="shared" si="560"/>
        <v/>
      </c>
      <c r="BP204" s="197" t="str">
        <f t="shared" si="561"/>
        <v/>
      </c>
      <c r="BQ204" s="198" t="str">
        <f t="shared" si="562"/>
        <v/>
      </c>
      <c r="BR204" s="199" t="str">
        <f t="shared" si="563"/>
        <v/>
      </c>
      <c r="BS204" s="199" t="str">
        <f t="shared" si="564"/>
        <v/>
      </c>
      <c r="BT204" s="199" t="str">
        <f t="shared" si="565"/>
        <v/>
      </c>
      <c r="BU204" s="254" t="str">
        <f t="shared" si="566"/>
        <v/>
      </c>
      <c r="BX204" s="408"/>
      <c r="BY204" s="132" t="s">
        <v>23</v>
      </c>
      <c r="BZ204" s="157"/>
      <c r="CA204" s="158"/>
      <c r="CB204" s="159"/>
      <c r="CC204" s="160"/>
      <c r="CD204" s="161"/>
      <c r="CE204" s="161"/>
      <c r="CF204" s="162"/>
      <c r="CG204" s="163"/>
      <c r="CH204" s="163"/>
      <c r="CI204" s="163"/>
      <c r="CJ204" s="269"/>
      <c r="CK204" s="262" t="str">
        <f t="shared" si="567"/>
        <v/>
      </c>
      <c r="CL204" s="195" t="str">
        <f t="shared" si="568"/>
        <v/>
      </c>
      <c r="CM204" s="196" t="str">
        <f t="shared" si="569"/>
        <v/>
      </c>
      <c r="CN204" s="197" t="str">
        <f t="shared" si="570"/>
        <v/>
      </c>
      <c r="CO204" s="197" t="str">
        <f t="shared" si="571"/>
        <v/>
      </c>
      <c r="CP204" s="198" t="str">
        <f t="shared" si="572"/>
        <v/>
      </c>
      <c r="CQ204" s="199" t="str">
        <f t="shared" si="573"/>
        <v/>
      </c>
      <c r="CR204" s="199" t="str">
        <f t="shared" si="574"/>
        <v/>
      </c>
      <c r="CS204" s="199" t="str">
        <f t="shared" si="575"/>
        <v/>
      </c>
      <c r="CT204" s="254" t="str">
        <f t="shared" si="576"/>
        <v/>
      </c>
      <c r="CW204" s="411"/>
      <c r="CX204" s="132" t="s">
        <v>23</v>
      </c>
      <c r="CY204" s="157"/>
      <c r="CZ204" s="158"/>
      <c r="DA204" s="159"/>
      <c r="DB204" s="160"/>
      <c r="DC204" s="161"/>
      <c r="DD204" s="161"/>
      <c r="DE204" s="162"/>
      <c r="DF204" s="163"/>
      <c r="DG204" s="163"/>
      <c r="DH204" s="163"/>
      <c r="DI204" s="269"/>
      <c r="DJ204" s="262" t="str">
        <f t="shared" si="577"/>
        <v/>
      </c>
      <c r="DK204" s="195" t="str">
        <f t="shared" si="578"/>
        <v/>
      </c>
      <c r="DL204" s="196" t="str">
        <f t="shared" si="579"/>
        <v/>
      </c>
      <c r="DM204" s="197" t="str">
        <f t="shared" si="580"/>
        <v/>
      </c>
      <c r="DN204" s="197" t="str">
        <f t="shared" si="581"/>
        <v/>
      </c>
      <c r="DO204" s="198" t="str">
        <f t="shared" si="582"/>
        <v/>
      </c>
      <c r="DP204" s="199" t="str">
        <f t="shared" si="583"/>
        <v/>
      </c>
      <c r="DQ204" s="199" t="str">
        <f t="shared" si="584"/>
        <v/>
      </c>
      <c r="DR204" s="199" t="str">
        <f t="shared" si="585"/>
        <v/>
      </c>
      <c r="DS204" s="254" t="str">
        <f t="shared" si="586"/>
        <v/>
      </c>
      <c r="DV204" s="411"/>
      <c r="DW204" s="132" t="s">
        <v>23</v>
      </c>
      <c r="DX204" s="157"/>
      <c r="DY204" s="158"/>
      <c r="DZ204" s="159"/>
      <c r="EA204" s="160"/>
      <c r="EB204" s="161"/>
      <c r="EC204" s="161"/>
      <c r="ED204" s="162"/>
      <c r="EE204" s="163"/>
      <c r="EF204" s="163"/>
      <c r="EG204" s="163"/>
      <c r="EH204" s="269"/>
      <c r="EI204" s="262" t="str">
        <f t="shared" si="587"/>
        <v/>
      </c>
      <c r="EJ204" s="195" t="str">
        <f t="shared" si="588"/>
        <v/>
      </c>
      <c r="EK204" s="196" t="str">
        <f t="shared" si="589"/>
        <v/>
      </c>
      <c r="EL204" s="197" t="str">
        <f t="shared" si="590"/>
        <v/>
      </c>
      <c r="EM204" s="197" t="str">
        <f t="shared" si="591"/>
        <v/>
      </c>
      <c r="EN204" s="198" t="str">
        <f t="shared" si="592"/>
        <v/>
      </c>
      <c r="EO204" s="199" t="str">
        <f t="shared" si="593"/>
        <v/>
      </c>
      <c r="EP204" s="199" t="str">
        <f t="shared" si="594"/>
        <v/>
      </c>
      <c r="EQ204" s="199" t="str">
        <f t="shared" si="595"/>
        <v/>
      </c>
      <c r="ER204" s="254" t="str">
        <f t="shared" si="596"/>
        <v/>
      </c>
    </row>
    <row r="205" spans="1:148">
      <c r="A205" s="408"/>
      <c r="B205" s="133" t="s">
        <v>24</v>
      </c>
      <c r="C205" s="164" t="str">
        <f t="shared" ref="C205:M205" si="609">IF(COUNT(C202:C204)=0,"",SUM(C202:C204))</f>
        <v/>
      </c>
      <c r="D205" s="165" t="str">
        <f t="shared" si="609"/>
        <v/>
      </c>
      <c r="E205" s="166" t="str">
        <f t="shared" si="609"/>
        <v/>
      </c>
      <c r="F205" s="167" t="str">
        <f t="shared" si="609"/>
        <v/>
      </c>
      <c r="G205" s="168" t="str">
        <f t="shared" si="609"/>
        <v/>
      </c>
      <c r="H205" s="168" t="str">
        <f t="shared" si="609"/>
        <v/>
      </c>
      <c r="I205" s="169" t="str">
        <f t="shared" si="609"/>
        <v/>
      </c>
      <c r="J205" s="170" t="str">
        <f t="shared" si="609"/>
        <v/>
      </c>
      <c r="K205" s="170" t="str">
        <f t="shared" si="609"/>
        <v/>
      </c>
      <c r="L205" s="170" t="str">
        <f t="shared" si="609"/>
        <v/>
      </c>
      <c r="M205" s="270" t="str">
        <f t="shared" si="609"/>
        <v/>
      </c>
      <c r="N205" s="263" t="str">
        <f t="shared" si="537"/>
        <v/>
      </c>
      <c r="O205" s="200" t="str">
        <f t="shared" si="538"/>
        <v/>
      </c>
      <c r="P205" s="201" t="str">
        <f t="shared" si="539"/>
        <v/>
      </c>
      <c r="Q205" s="202" t="str">
        <f t="shared" si="540"/>
        <v/>
      </c>
      <c r="R205" s="202" t="str">
        <f t="shared" si="541"/>
        <v/>
      </c>
      <c r="S205" s="203" t="str">
        <f t="shared" si="542"/>
        <v/>
      </c>
      <c r="T205" s="204" t="str">
        <f t="shared" si="543"/>
        <v/>
      </c>
      <c r="U205" s="204" t="str">
        <f t="shared" si="544"/>
        <v/>
      </c>
      <c r="V205" s="204" t="str">
        <f t="shared" si="545"/>
        <v/>
      </c>
      <c r="W205" s="255" t="str">
        <f t="shared" si="546"/>
        <v/>
      </c>
      <c r="Z205" s="408"/>
      <c r="AA205" s="133" t="s">
        <v>24</v>
      </c>
      <c r="AB205" s="164" t="str">
        <f t="shared" ref="AB205:AL205" si="610">IF(COUNT(AB202:AB204)=0,"",SUM(AB202:AB204))</f>
        <v/>
      </c>
      <c r="AC205" s="165" t="str">
        <f t="shared" si="610"/>
        <v/>
      </c>
      <c r="AD205" s="166" t="str">
        <f t="shared" si="610"/>
        <v/>
      </c>
      <c r="AE205" s="167" t="str">
        <f t="shared" si="610"/>
        <v/>
      </c>
      <c r="AF205" s="168" t="str">
        <f t="shared" si="610"/>
        <v/>
      </c>
      <c r="AG205" s="168" t="str">
        <f t="shared" si="610"/>
        <v/>
      </c>
      <c r="AH205" s="169" t="str">
        <f t="shared" si="610"/>
        <v/>
      </c>
      <c r="AI205" s="170" t="str">
        <f t="shared" si="610"/>
        <v/>
      </c>
      <c r="AJ205" s="170" t="str">
        <f t="shared" si="610"/>
        <v/>
      </c>
      <c r="AK205" s="170" t="str">
        <f t="shared" si="610"/>
        <v/>
      </c>
      <c r="AL205" s="270" t="str">
        <f t="shared" si="610"/>
        <v/>
      </c>
      <c r="AM205" s="263" t="str">
        <f t="shared" si="547"/>
        <v/>
      </c>
      <c r="AN205" s="200" t="str">
        <f t="shared" si="548"/>
        <v/>
      </c>
      <c r="AO205" s="201" t="str">
        <f t="shared" si="549"/>
        <v/>
      </c>
      <c r="AP205" s="202" t="str">
        <f t="shared" si="550"/>
        <v/>
      </c>
      <c r="AQ205" s="202" t="str">
        <f t="shared" si="551"/>
        <v/>
      </c>
      <c r="AR205" s="203" t="str">
        <f t="shared" si="552"/>
        <v/>
      </c>
      <c r="AS205" s="204" t="str">
        <f t="shared" si="553"/>
        <v/>
      </c>
      <c r="AT205" s="204" t="str">
        <f t="shared" si="554"/>
        <v/>
      </c>
      <c r="AU205" s="204" t="str">
        <f t="shared" si="555"/>
        <v/>
      </c>
      <c r="AV205" s="255" t="str">
        <f t="shared" si="556"/>
        <v/>
      </c>
      <c r="AY205" s="408"/>
      <c r="AZ205" s="133" t="s">
        <v>24</v>
      </c>
      <c r="BA205" s="164" t="str">
        <f t="shared" ref="BA205:BK205" si="611">IF(COUNT(BA202:BA204)=0,"",SUM(BA202:BA204))</f>
        <v/>
      </c>
      <c r="BB205" s="165" t="str">
        <f t="shared" si="611"/>
        <v/>
      </c>
      <c r="BC205" s="166" t="str">
        <f t="shared" si="611"/>
        <v/>
      </c>
      <c r="BD205" s="167" t="str">
        <f t="shared" si="611"/>
        <v/>
      </c>
      <c r="BE205" s="168" t="str">
        <f t="shared" si="611"/>
        <v/>
      </c>
      <c r="BF205" s="168" t="str">
        <f t="shared" si="611"/>
        <v/>
      </c>
      <c r="BG205" s="169" t="str">
        <f t="shared" si="611"/>
        <v/>
      </c>
      <c r="BH205" s="170" t="str">
        <f t="shared" si="611"/>
        <v/>
      </c>
      <c r="BI205" s="170" t="str">
        <f t="shared" si="611"/>
        <v/>
      </c>
      <c r="BJ205" s="170" t="str">
        <f t="shared" si="611"/>
        <v/>
      </c>
      <c r="BK205" s="270" t="str">
        <f t="shared" si="611"/>
        <v/>
      </c>
      <c r="BL205" s="263" t="str">
        <f t="shared" si="557"/>
        <v/>
      </c>
      <c r="BM205" s="200" t="str">
        <f t="shared" si="558"/>
        <v/>
      </c>
      <c r="BN205" s="201" t="str">
        <f t="shared" si="559"/>
        <v/>
      </c>
      <c r="BO205" s="202" t="str">
        <f t="shared" si="560"/>
        <v/>
      </c>
      <c r="BP205" s="202" t="str">
        <f t="shared" si="561"/>
        <v/>
      </c>
      <c r="BQ205" s="203" t="str">
        <f t="shared" si="562"/>
        <v/>
      </c>
      <c r="BR205" s="204" t="str">
        <f t="shared" si="563"/>
        <v/>
      </c>
      <c r="BS205" s="204" t="str">
        <f t="shared" si="564"/>
        <v/>
      </c>
      <c r="BT205" s="204" t="str">
        <f t="shared" si="565"/>
        <v/>
      </c>
      <c r="BU205" s="255" t="str">
        <f t="shared" si="566"/>
        <v/>
      </c>
      <c r="BX205" s="408"/>
      <c r="BY205" s="133" t="s">
        <v>24</v>
      </c>
      <c r="BZ205" s="164" t="str">
        <f t="shared" ref="BZ205:CJ205" si="612">IF(COUNT(BZ202:BZ204)=0,"",SUM(BZ202:BZ204))</f>
        <v/>
      </c>
      <c r="CA205" s="165" t="str">
        <f t="shared" si="612"/>
        <v/>
      </c>
      <c r="CB205" s="166" t="str">
        <f t="shared" si="612"/>
        <v/>
      </c>
      <c r="CC205" s="167" t="str">
        <f t="shared" si="612"/>
        <v/>
      </c>
      <c r="CD205" s="168" t="str">
        <f t="shared" si="612"/>
        <v/>
      </c>
      <c r="CE205" s="168" t="str">
        <f t="shared" si="612"/>
        <v/>
      </c>
      <c r="CF205" s="169" t="str">
        <f t="shared" si="612"/>
        <v/>
      </c>
      <c r="CG205" s="170" t="str">
        <f t="shared" si="612"/>
        <v/>
      </c>
      <c r="CH205" s="170" t="str">
        <f t="shared" si="612"/>
        <v/>
      </c>
      <c r="CI205" s="170" t="str">
        <f t="shared" si="612"/>
        <v/>
      </c>
      <c r="CJ205" s="270" t="str">
        <f t="shared" si="612"/>
        <v/>
      </c>
      <c r="CK205" s="263" t="str">
        <f t="shared" si="567"/>
        <v/>
      </c>
      <c r="CL205" s="200" t="str">
        <f t="shared" si="568"/>
        <v/>
      </c>
      <c r="CM205" s="201" t="str">
        <f t="shared" si="569"/>
        <v/>
      </c>
      <c r="CN205" s="202" t="str">
        <f t="shared" si="570"/>
        <v/>
      </c>
      <c r="CO205" s="202" t="str">
        <f t="shared" si="571"/>
        <v/>
      </c>
      <c r="CP205" s="203" t="str">
        <f t="shared" si="572"/>
        <v/>
      </c>
      <c r="CQ205" s="204" t="str">
        <f t="shared" si="573"/>
        <v/>
      </c>
      <c r="CR205" s="204" t="str">
        <f t="shared" si="574"/>
        <v/>
      </c>
      <c r="CS205" s="204" t="str">
        <f t="shared" si="575"/>
        <v/>
      </c>
      <c r="CT205" s="255" t="str">
        <f t="shared" si="576"/>
        <v/>
      </c>
      <c r="CW205" s="411"/>
      <c r="CX205" s="133" t="s">
        <v>24</v>
      </c>
      <c r="CY205" s="164" t="str">
        <f t="shared" ref="CY205:DI205" si="613">IF(COUNT(CY202:CY204)=0,"",SUM(CY202:CY204))</f>
        <v/>
      </c>
      <c r="CZ205" s="165" t="str">
        <f t="shared" si="613"/>
        <v/>
      </c>
      <c r="DA205" s="166" t="str">
        <f t="shared" si="613"/>
        <v/>
      </c>
      <c r="DB205" s="167" t="str">
        <f t="shared" si="613"/>
        <v/>
      </c>
      <c r="DC205" s="168" t="str">
        <f t="shared" si="613"/>
        <v/>
      </c>
      <c r="DD205" s="168" t="str">
        <f t="shared" si="613"/>
        <v/>
      </c>
      <c r="DE205" s="169" t="str">
        <f t="shared" si="613"/>
        <v/>
      </c>
      <c r="DF205" s="170" t="str">
        <f t="shared" si="613"/>
        <v/>
      </c>
      <c r="DG205" s="170" t="str">
        <f t="shared" si="613"/>
        <v/>
      </c>
      <c r="DH205" s="170" t="str">
        <f t="shared" si="613"/>
        <v/>
      </c>
      <c r="DI205" s="270" t="str">
        <f t="shared" si="613"/>
        <v/>
      </c>
      <c r="DJ205" s="263" t="str">
        <f t="shared" si="577"/>
        <v/>
      </c>
      <c r="DK205" s="200" t="str">
        <f t="shared" si="578"/>
        <v/>
      </c>
      <c r="DL205" s="201" t="str">
        <f t="shared" si="579"/>
        <v/>
      </c>
      <c r="DM205" s="202" t="str">
        <f t="shared" si="580"/>
        <v/>
      </c>
      <c r="DN205" s="202" t="str">
        <f t="shared" si="581"/>
        <v/>
      </c>
      <c r="DO205" s="203" t="str">
        <f t="shared" si="582"/>
        <v/>
      </c>
      <c r="DP205" s="204" t="str">
        <f t="shared" si="583"/>
        <v/>
      </c>
      <c r="DQ205" s="204" t="str">
        <f t="shared" si="584"/>
        <v/>
      </c>
      <c r="DR205" s="204" t="str">
        <f t="shared" si="585"/>
        <v/>
      </c>
      <c r="DS205" s="255" t="str">
        <f t="shared" si="586"/>
        <v/>
      </c>
      <c r="DV205" s="411"/>
      <c r="DW205" s="133" t="s">
        <v>24</v>
      </c>
      <c r="DX205" s="164" t="str">
        <f t="shared" ref="DX205:EH205" si="614">IF(COUNT(DX202:DX204)=0,"",SUM(DX202:DX204))</f>
        <v/>
      </c>
      <c r="DY205" s="165" t="str">
        <f t="shared" si="614"/>
        <v/>
      </c>
      <c r="DZ205" s="166" t="str">
        <f t="shared" si="614"/>
        <v/>
      </c>
      <c r="EA205" s="167" t="str">
        <f t="shared" si="614"/>
        <v/>
      </c>
      <c r="EB205" s="168" t="str">
        <f t="shared" si="614"/>
        <v/>
      </c>
      <c r="EC205" s="168" t="str">
        <f t="shared" si="614"/>
        <v/>
      </c>
      <c r="ED205" s="169" t="str">
        <f t="shared" si="614"/>
        <v/>
      </c>
      <c r="EE205" s="170" t="str">
        <f t="shared" si="614"/>
        <v/>
      </c>
      <c r="EF205" s="170" t="str">
        <f t="shared" si="614"/>
        <v/>
      </c>
      <c r="EG205" s="170" t="str">
        <f t="shared" si="614"/>
        <v/>
      </c>
      <c r="EH205" s="270" t="str">
        <f t="shared" si="614"/>
        <v/>
      </c>
      <c r="EI205" s="263" t="str">
        <f t="shared" si="587"/>
        <v/>
      </c>
      <c r="EJ205" s="200" t="str">
        <f t="shared" si="588"/>
        <v/>
      </c>
      <c r="EK205" s="201" t="str">
        <f t="shared" si="589"/>
        <v/>
      </c>
      <c r="EL205" s="202" t="str">
        <f t="shared" si="590"/>
        <v/>
      </c>
      <c r="EM205" s="202" t="str">
        <f t="shared" si="591"/>
        <v/>
      </c>
      <c r="EN205" s="203" t="str">
        <f t="shared" si="592"/>
        <v/>
      </c>
      <c r="EO205" s="204" t="str">
        <f t="shared" si="593"/>
        <v/>
      </c>
      <c r="EP205" s="204" t="str">
        <f t="shared" si="594"/>
        <v/>
      </c>
      <c r="EQ205" s="204" t="str">
        <f t="shared" si="595"/>
        <v/>
      </c>
      <c r="ER205" s="255" t="str">
        <f t="shared" si="596"/>
        <v/>
      </c>
    </row>
    <row r="206" spans="1:148">
      <c r="A206" s="408"/>
      <c r="B206" s="130" t="s">
        <v>25</v>
      </c>
      <c r="C206" s="171"/>
      <c r="D206" s="172"/>
      <c r="E206" s="173"/>
      <c r="F206" s="174"/>
      <c r="G206" s="175"/>
      <c r="H206" s="175"/>
      <c r="I206" s="176"/>
      <c r="J206" s="177"/>
      <c r="K206" s="177"/>
      <c r="L206" s="177"/>
      <c r="M206" s="271"/>
      <c r="N206" s="264" t="str">
        <f t="shared" si="537"/>
        <v/>
      </c>
      <c r="O206" s="205" t="str">
        <f t="shared" si="538"/>
        <v/>
      </c>
      <c r="P206" s="206" t="str">
        <f t="shared" si="539"/>
        <v/>
      </c>
      <c r="Q206" s="207" t="str">
        <f t="shared" si="540"/>
        <v/>
      </c>
      <c r="R206" s="207" t="str">
        <f t="shared" si="541"/>
        <v/>
      </c>
      <c r="S206" s="208" t="str">
        <f t="shared" si="542"/>
        <v/>
      </c>
      <c r="T206" s="209" t="str">
        <f t="shared" si="543"/>
        <v/>
      </c>
      <c r="U206" s="209" t="str">
        <f t="shared" si="544"/>
        <v/>
      </c>
      <c r="V206" s="209" t="str">
        <f t="shared" si="545"/>
        <v/>
      </c>
      <c r="W206" s="256" t="str">
        <f t="shared" si="546"/>
        <v/>
      </c>
      <c r="Z206" s="408"/>
      <c r="AA206" s="130" t="s">
        <v>25</v>
      </c>
      <c r="AB206" s="171"/>
      <c r="AC206" s="172"/>
      <c r="AD206" s="173"/>
      <c r="AE206" s="174"/>
      <c r="AF206" s="175"/>
      <c r="AG206" s="175"/>
      <c r="AH206" s="176"/>
      <c r="AI206" s="177"/>
      <c r="AJ206" s="177"/>
      <c r="AK206" s="177"/>
      <c r="AL206" s="271"/>
      <c r="AM206" s="264" t="str">
        <f t="shared" si="547"/>
        <v/>
      </c>
      <c r="AN206" s="205" t="str">
        <f t="shared" si="548"/>
        <v/>
      </c>
      <c r="AO206" s="206" t="str">
        <f t="shared" si="549"/>
        <v/>
      </c>
      <c r="AP206" s="207" t="str">
        <f t="shared" si="550"/>
        <v/>
      </c>
      <c r="AQ206" s="207" t="str">
        <f t="shared" si="551"/>
        <v/>
      </c>
      <c r="AR206" s="208" t="str">
        <f t="shared" si="552"/>
        <v/>
      </c>
      <c r="AS206" s="209" t="str">
        <f t="shared" si="553"/>
        <v/>
      </c>
      <c r="AT206" s="209" t="str">
        <f t="shared" si="554"/>
        <v/>
      </c>
      <c r="AU206" s="209" t="str">
        <f t="shared" si="555"/>
        <v/>
      </c>
      <c r="AV206" s="256" t="str">
        <f t="shared" si="556"/>
        <v/>
      </c>
      <c r="AY206" s="408"/>
      <c r="AZ206" s="130" t="s">
        <v>25</v>
      </c>
      <c r="BA206" s="171"/>
      <c r="BB206" s="172"/>
      <c r="BC206" s="173"/>
      <c r="BD206" s="174"/>
      <c r="BE206" s="175"/>
      <c r="BF206" s="175"/>
      <c r="BG206" s="176"/>
      <c r="BH206" s="177"/>
      <c r="BI206" s="177"/>
      <c r="BJ206" s="177"/>
      <c r="BK206" s="271"/>
      <c r="BL206" s="264" t="str">
        <f t="shared" si="557"/>
        <v/>
      </c>
      <c r="BM206" s="205" t="str">
        <f t="shared" si="558"/>
        <v/>
      </c>
      <c r="BN206" s="206" t="str">
        <f t="shared" si="559"/>
        <v/>
      </c>
      <c r="BO206" s="207" t="str">
        <f t="shared" si="560"/>
        <v/>
      </c>
      <c r="BP206" s="207" t="str">
        <f t="shared" si="561"/>
        <v/>
      </c>
      <c r="BQ206" s="208" t="str">
        <f t="shared" si="562"/>
        <v/>
      </c>
      <c r="BR206" s="209" t="str">
        <f t="shared" si="563"/>
        <v/>
      </c>
      <c r="BS206" s="209" t="str">
        <f t="shared" si="564"/>
        <v/>
      </c>
      <c r="BT206" s="209" t="str">
        <f t="shared" si="565"/>
        <v/>
      </c>
      <c r="BU206" s="256" t="str">
        <f t="shared" si="566"/>
        <v/>
      </c>
      <c r="BX206" s="408"/>
      <c r="BY206" s="130" t="s">
        <v>25</v>
      </c>
      <c r="BZ206" s="171"/>
      <c r="CA206" s="172"/>
      <c r="CB206" s="173"/>
      <c r="CC206" s="174"/>
      <c r="CD206" s="175"/>
      <c r="CE206" s="175"/>
      <c r="CF206" s="176"/>
      <c r="CG206" s="177"/>
      <c r="CH206" s="177"/>
      <c r="CI206" s="177"/>
      <c r="CJ206" s="271"/>
      <c r="CK206" s="264" t="str">
        <f t="shared" si="567"/>
        <v/>
      </c>
      <c r="CL206" s="205" t="str">
        <f t="shared" si="568"/>
        <v/>
      </c>
      <c r="CM206" s="206" t="str">
        <f t="shared" si="569"/>
        <v/>
      </c>
      <c r="CN206" s="207" t="str">
        <f t="shared" si="570"/>
        <v/>
      </c>
      <c r="CO206" s="207" t="str">
        <f t="shared" si="571"/>
        <v/>
      </c>
      <c r="CP206" s="208" t="str">
        <f t="shared" si="572"/>
        <v/>
      </c>
      <c r="CQ206" s="209" t="str">
        <f t="shared" si="573"/>
        <v/>
      </c>
      <c r="CR206" s="209" t="str">
        <f t="shared" si="574"/>
        <v/>
      </c>
      <c r="CS206" s="209" t="str">
        <f t="shared" si="575"/>
        <v/>
      </c>
      <c r="CT206" s="256" t="str">
        <f t="shared" si="576"/>
        <v/>
      </c>
      <c r="CW206" s="411"/>
      <c r="CX206" s="130" t="s">
        <v>25</v>
      </c>
      <c r="CY206" s="171"/>
      <c r="CZ206" s="172"/>
      <c r="DA206" s="173"/>
      <c r="DB206" s="174"/>
      <c r="DC206" s="175"/>
      <c r="DD206" s="175"/>
      <c r="DE206" s="176"/>
      <c r="DF206" s="177"/>
      <c r="DG206" s="177"/>
      <c r="DH206" s="177"/>
      <c r="DI206" s="271"/>
      <c r="DJ206" s="264" t="str">
        <f t="shared" si="577"/>
        <v/>
      </c>
      <c r="DK206" s="205" t="str">
        <f t="shared" si="578"/>
        <v/>
      </c>
      <c r="DL206" s="206" t="str">
        <f t="shared" si="579"/>
        <v/>
      </c>
      <c r="DM206" s="207" t="str">
        <f t="shared" si="580"/>
        <v/>
      </c>
      <c r="DN206" s="207" t="str">
        <f t="shared" si="581"/>
        <v/>
      </c>
      <c r="DO206" s="208" t="str">
        <f t="shared" si="582"/>
        <v/>
      </c>
      <c r="DP206" s="209" t="str">
        <f t="shared" si="583"/>
        <v/>
      </c>
      <c r="DQ206" s="209" t="str">
        <f t="shared" si="584"/>
        <v/>
      </c>
      <c r="DR206" s="209" t="str">
        <f t="shared" si="585"/>
        <v/>
      </c>
      <c r="DS206" s="256" t="str">
        <f t="shared" si="586"/>
        <v/>
      </c>
      <c r="DV206" s="411"/>
      <c r="DW206" s="130" t="s">
        <v>25</v>
      </c>
      <c r="DX206" s="171"/>
      <c r="DY206" s="172"/>
      <c r="DZ206" s="173"/>
      <c r="EA206" s="174"/>
      <c r="EB206" s="175"/>
      <c r="EC206" s="175"/>
      <c r="ED206" s="176"/>
      <c r="EE206" s="177"/>
      <c r="EF206" s="177"/>
      <c r="EG206" s="177"/>
      <c r="EH206" s="271"/>
      <c r="EI206" s="264" t="str">
        <f t="shared" si="587"/>
        <v/>
      </c>
      <c r="EJ206" s="205" t="str">
        <f t="shared" si="588"/>
        <v/>
      </c>
      <c r="EK206" s="206" t="str">
        <f t="shared" si="589"/>
        <v/>
      </c>
      <c r="EL206" s="207" t="str">
        <f t="shared" si="590"/>
        <v/>
      </c>
      <c r="EM206" s="207" t="str">
        <f t="shared" si="591"/>
        <v/>
      </c>
      <c r="EN206" s="208" t="str">
        <f t="shared" si="592"/>
        <v/>
      </c>
      <c r="EO206" s="209" t="str">
        <f t="shared" si="593"/>
        <v/>
      </c>
      <c r="EP206" s="209" t="str">
        <f t="shared" si="594"/>
        <v/>
      </c>
      <c r="EQ206" s="209" t="str">
        <f t="shared" si="595"/>
        <v/>
      </c>
      <c r="ER206" s="256" t="str">
        <f t="shared" si="596"/>
        <v/>
      </c>
    </row>
    <row r="207" spans="1:148">
      <c r="A207" s="408"/>
      <c r="B207" s="131" t="s">
        <v>26</v>
      </c>
      <c r="C207" s="150"/>
      <c r="D207" s="151"/>
      <c r="E207" s="152"/>
      <c r="F207" s="153"/>
      <c r="G207" s="154"/>
      <c r="H207" s="154"/>
      <c r="I207" s="155"/>
      <c r="J207" s="156"/>
      <c r="K207" s="156"/>
      <c r="L207" s="156"/>
      <c r="M207" s="268"/>
      <c r="N207" s="261" t="str">
        <f t="shared" si="537"/>
        <v/>
      </c>
      <c r="O207" s="190" t="str">
        <f t="shared" si="538"/>
        <v/>
      </c>
      <c r="P207" s="191" t="str">
        <f t="shared" si="539"/>
        <v/>
      </c>
      <c r="Q207" s="192" t="str">
        <f t="shared" si="540"/>
        <v/>
      </c>
      <c r="R207" s="192" t="str">
        <f t="shared" si="541"/>
        <v/>
      </c>
      <c r="S207" s="193" t="str">
        <f t="shared" si="542"/>
        <v/>
      </c>
      <c r="T207" s="194" t="str">
        <f t="shared" si="543"/>
        <v/>
      </c>
      <c r="U207" s="194" t="str">
        <f t="shared" si="544"/>
        <v/>
      </c>
      <c r="V207" s="194" t="str">
        <f t="shared" si="545"/>
        <v/>
      </c>
      <c r="W207" s="253" t="str">
        <f t="shared" si="546"/>
        <v/>
      </c>
      <c r="Z207" s="408"/>
      <c r="AA207" s="131" t="s">
        <v>26</v>
      </c>
      <c r="AB207" s="150"/>
      <c r="AC207" s="151"/>
      <c r="AD207" s="152"/>
      <c r="AE207" s="153"/>
      <c r="AF207" s="154"/>
      <c r="AG207" s="154"/>
      <c r="AH207" s="155"/>
      <c r="AI207" s="156"/>
      <c r="AJ207" s="156"/>
      <c r="AK207" s="156"/>
      <c r="AL207" s="268"/>
      <c r="AM207" s="261" t="str">
        <f t="shared" si="547"/>
        <v/>
      </c>
      <c r="AN207" s="190" t="str">
        <f t="shared" si="548"/>
        <v/>
      </c>
      <c r="AO207" s="191" t="str">
        <f t="shared" si="549"/>
        <v/>
      </c>
      <c r="AP207" s="192" t="str">
        <f t="shared" si="550"/>
        <v/>
      </c>
      <c r="AQ207" s="192" t="str">
        <f t="shared" si="551"/>
        <v/>
      </c>
      <c r="AR207" s="193" t="str">
        <f t="shared" si="552"/>
        <v/>
      </c>
      <c r="AS207" s="194" t="str">
        <f t="shared" si="553"/>
        <v/>
      </c>
      <c r="AT207" s="194" t="str">
        <f t="shared" si="554"/>
        <v/>
      </c>
      <c r="AU207" s="194" t="str">
        <f t="shared" si="555"/>
        <v/>
      </c>
      <c r="AV207" s="253" t="str">
        <f t="shared" si="556"/>
        <v/>
      </c>
      <c r="AY207" s="408"/>
      <c r="AZ207" s="131" t="s">
        <v>26</v>
      </c>
      <c r="BA207" s="150"/>
      <c r="BB207" s="151"/>
      <c r="BC207" s="152"/>
      <c r="BD207" s="153"/>
      <c r="BE207" s="154"/>
      <c r="BF207" s="154"/>
      <c r="BG207" s="155"/>
      <c r="BH207" s="156"/>
      <c r="BI207" s="156"/>
      <c r="BJ207" s="156"/>
      <c r="BK207" s="268"/>
      <c r="BL207" s="261" t="str">
        <f t="shared" si="557"/>
        <v/>
      </c>
      <c r="BM207" s="190" t="str">
        <f t="shared" si="558"/>
        <v/>
      </c>
      <c r="BN207" s="191" t="str">
        <f t="shared" si="559"/>
        <v/>
      </c>
      <c r="BO207" s="192" t="str">
        <f t="shared" si="560"/>
        <v/>
      </c>
      <c r="BP207" s="192" t="str">
        <f t="shared" si="561"/>
        <v/>
      </c>
      <c r="BQ207" s="193" t="str">
        <f t="shared" si="562"/>
        <v/>
      </c>
      <c r="BR207" s="194" t="str">
        <f t="shared" si="563"/>
        <v/>
      </c>
      <c r="BS207" s="194" t="str">
        <f t="shared" si="564"/>
        <v/>
      </c>
      <c r="BT207" s="194" t="str">
        <f t="shared" si="565"/>
        <v/>
      </c>
      <c r="BU207" s="253" t="str">
        <f t="shared" si="566"/>
        <v/>
      </c>
      <c r="BX207" s="408"/>
      <c r="BY207" s="131" t="s">
        <v>26</v>
      </c>
      <c r="BZ207" s="150"/>
      <c r="CA207" s="151"/>
      <c r="CB207" s="152"/>
      <c r="CC207" s="153"/>
      <c r="CD207" s="154"/>
      <c r="CE207" s="154"/>
      <c r="CF207" s="155"/>
      <c r="CG207" s="156"/>
      <c r="CH207" s="156"/>
      <c r="CI207" s="156"/>
      <c r="CJ207" s="268"/>
      <c r="CK207" s="261" t="str">
        <f t="shared" si="567"/>
        <v/>
      </c>
      <c r="CL207" s="190" t="str">
        <f t="shared" si="568"/>
        <v/>
      </c>
      <c r="CM207" s="191" t="str">
        <f t="shared" si="569"/>
        <v/>
      </c>
      <c r="CN207" s="192" t="str">
        <f t="shared" si="570"/>
        <v/>
      </c>
      <c r="CO207" s="192" t="str">
        <f t="shared" si="571"/>
        <v/>
      </c>
      <c r="CP207" s="193" t="str">
        <f t="shared" si="572"/>
        <v/>
      </c>
      <c r="CQ207" s="194" t="str">
        <f t="shared" si="573"/>
        <v/>
      </c>
      <c r="CR207" s="194" t="str">
        <f t="shared" si="574"/>
        <v/>
      </c>
      <c r="CS207" s="194" t="str">
        <f t="shared" si="575"/>
        <v/>
      </c>
      <c r="CT207" s="253" t="str">
        <f t="shared" si="576"/>
        <v/>
      </c>
      <c r="CW207" s="411"/>
      <c r="CX207" s="131" t="s">
        <v>26</v>
      </c>
      <c r="CY207" s="150"/>
      <c r="CZ207" s="151"/>
      <c r="DA207" s="152"/>
      <c r="DB207" s="153"/>
      <c r="DC207" s="154"/>
      <c r="DD207" s="154"/>
      <c r="DE207" s="155"/>
      <c r="DF207" s="156"/>
      <c r="DG207" s="156"/>
      <c r="DH207" s="156"/>
      <c r="DI207" s="268"/>
      <c r="DJ207" s="261" t="str">
        <f t="shared" si="577"/>
        <v/>
      </c>
      <c r="DK207" s="190" t="str">
        <f t="shared" si="578"/>
        <v/>
      </c>
      <c r="DL207" s="191" t="str">
        <f t="shared" si="579"/>
        <v/>
      </c>
      <c r="DM207" s="192" t="str">
        <f t="shared" si="580"/>
        <v/>
      </c>
      <c r="DN207" s="192" t="str">
        <f t="shared" si="581"/>
        <v/>
      </c>
      <c r="DO207" s="193" t="str">
        <f t="shared" si="582"/>
        <v/>
      </c>
      <c r="DP207" s="194" t="str">
        <f t="shared" si="583"/>
        <v/>
      </c>
      <c r="DQ207" s="194" t="str">
        <f t="shared" si="584"/>
        <v/>
      </c>
      <c r="DR207" s="194" t="str">
        <f t="shared" si="585"/>
        <v/>
      </c>
      <c r="DS207" s="253" t="str">
        <f t="shared" si="586"/>
        <v/>
      </c>
      <c r="DV207" s="411"/>
      <c r="DW207" s="131" t="s">
        <v>26</v>
      </c>
      <c r="DX207" s="150"/>
      <c r="DY207" s="151"/>
      <c r="DZ207" s="152"/>
      <c r="EA207" s="153"/>
      <c r="EB207" s="154"/>
      <c r="EC207" s="154"/>
      <c r="ED207" s="155"/>
      <c r="EE207" s="156"/>
      <c r="EF207" s="156"/>
      <c r="EG207" s="156"/>
      <c r="EH207" s="268"/>
      <c r="EI207" s="261" t="str">
        <f t="shared" si="587"/>
        <v/>
      </c>
      <c r="EJ207" s="190" t="str">
        <f t="shared" si="588"/>
        <v/>
      </c>
      <c r="EK207" s="191" t="str">
        <f t="shared" si="589"/>
        <v/>
      </c>
      <c r="EL207" s="192" t="str">
        <f t="shared" si="590"/>
        <v/>
      </c>
      <c r="EM207" s="192" t="str">
        <f t="shared" si="591"/>
        <v/>
      </c>
      <c r="EN207" s="193" t="str">
        <f t="shared" si="592"/>
        <v/>
      </c>
      <c r="EO207" s="194" t="str">
        <f t="shared" si="593"/>
        <v/>
      </c>
      <c r="EP207" s="194" t="str">
        <f t="shared" si="594"/>
        <v/>
      </c>
      <c r="EQ207" s="194" t="str">
        <f t="shared" si="595"/>
        <v/>
      </c>
      <c r="ER207" s="253" t="str">
        <f t="shared" si="596"/>
        <v/>
      </c>
    </row>
    <row r="208" spans="1:148">
      <c r="A208" s="408"/>
      <c r="B208" s="132" t="s">
        <v>27</v>
      </c>
      <c r="C208" s="157"/>
      <c r="D208" s="158"/>
      <c r="E208" s="159"/>
      <c r="F208" s="160"/>
      <c r="G208" s="161"/>
      <c r="H208" s="161"/>
      <c r="I208" s="162"/>
      <c r="J208" s="163"/>
      <c r="K208" s="163"/>
      <c r="L208" s="163"/>
      <c r="M208" s="269"/>
      <c r="N208" s="262" t="str">
        <f t="shared" si="537"/>
        <v/>
      </c>
      <c r="O208" s="195" t="str">
        <f t="shared" si="538"/>
        <v/>
      </c>
      <c r="P208" s="196" t="str">
        <f t="shared" si="539"/>
        <v/>
      </c>
      <c r="Q208" s="197" t="str">
        <f t="shared" si="540"/>
        <v/>
      </c>
      <c r="R208" s="197" t="str">
        <f t="shared" si="541"/>
        <v/>
      </c>
      <c r="S208" s="198" t="str">
        <f t="shared" si="542"/>
        <v/>
      </c>
      <c r="T208" s="199" t="str">
        <f t="shared" si="543"/>
        <v/>
      </c>
      <c r="U208" s="199" t="str">
        <f t="shared" si="544"/>
        <v/>
      </c>
      <c r="V208" s="199" t="str">
        <f t="shared" si="545"/>
        <v/>
      </c>
      <c r="W208" s="254" t="str">
        <f t="shared" si="546"/>
        <v/>
      </c>
      <c r="Z208" s="408"/>
      <c r="AA208" s="132" t="s">
        <v>27</v>
      </c>
      <c r="AB208" s="157"/>
      <c r="AC208" s="158"/>
      <c r="AD208" s="159"/>
      <c r="AE208" s="160"/>
      <c r="AF208" s="161"/>
      <c r="AG208" s="161"/>
      <c r="AH208" s="162"/>
      <c r="AI208" s="163"/>
      <c r="AJ208" s="163"/>
      <c r="AK208" s="163"/>
      <c r="AL208" s="269"/>
      <c r="AM208" s="262" t="str">
        <f t="shared" si="547"/>
        <v/>
      </c>
      <c r="AN208" s="195" t="str">
        <f t="shared" si="548"/>
        <v/>
      </c>
      <c r="AO208" s="196" t="str">
        <f t="shared" si="549"/>
        <v/>
      </c>
      <c r="AP208" s="197" t="str">
        <f t="shared" si="550"/>
        <v/>
      </c>
      <c r="AQ208" s="197" t="str">
        <f t="shared" si="551"/>
        <v/>
      </c>
      <c r="AR208" s="198" t="str">
        <f t="shared" si="552"/>
        <v/>
      </c>
      <c r="AS208" s="199" t="str">
        <f t="shared" si="553"/>
        <v/>
      </c>
      <c r="AT208" s="199" t="str">
        <f t="shared" si="554"/>
        <v/>
      </c>
      <c r="AU208" s="199" t="str">
        <f t="shared" si="555"/>
        <v/>
      </c>
      <c r="AV208" s="254" t="str">
        <f t="shared" si="556"/>
        <v/>
      </c>
      <c r="AY208" s="408"/>
      <c r="AZ208" s="132" t="s">
        <v>27</v>
      </c>
      <c r="BA208" s="157"/>
      <c r="BB208" s="158"/>
      <c r="BC208" s="159"/>
      <c r="BD208" s="160"/>
      <c r="BE208" s="161"/>
      <c r="BF208" s="161"/>
      <c r="BG208" s="162"/>
      <c r="BH208" s="163"/>
      <c r="BI208" s="163"/>
      <c r="BJ208" s="163"/>
      <c r="BK208" s="269"/>
      <c r="BL208" s="262" t="str">
        <f t="shared" si="557"/>
        <v/>
      </c>
      <c r="BM208" s="195" t="str">
        <f t="shared" si="558"/>
        <v/>
      </c>
      <c r="BN208" s="196" t="str">
        <f t="shared" si="559"/>
        <v/>
      </c>
      <c r="BO208" s="197" t="str">
        <f t="shared" si="560"/>
        <v/>
      </c>
      <c r="BP208" s="197" t="str">
        <f t="shared" si="561"/>
        <v/>
      </c>
      <c r="BQ208" s="198" t="str">
        <f t="shared" si="562"/>
        <v/>
      </c>
      <c r="BR208" s="199" t="str">
        <f t="shared" si="563"/>
        <v/>
      </c>
      <c r="BS208" s="199" t="str">
        <f t="shared" si="564"/>
        <v/>
      </c>
      <c r="BT208" s="199" t="str">
        <f t="shared" si="565"/>
        <v/>
      </c>
      <c r="BU208" s="254" t="str">
        <f t="shared" si="566"/>
        <v/>
      </c>
      <c r="BX208" s="408"/>
      <c r="BY208" s="132" t="s">
        <v>27</v>
      </c>
      <c r="BZ208" s="157"/>
      <c r="CA208" s="158"/>
      <c r="CB208" s="159"/>
      <c r="CC208" s="160"/>
      <c r="CD208" s="161"/>
      <c r="CE208" s="161"/>
      <c r="CF208" s="162"/>
      <c r="CG208" s="163"/>
      <c r="CH208" s="163"/>
      <c r="CI208" s="163"/>
      <c r="CJ208" s="269"/>
      <c r="CK208" s="262" t="str">
        <f t="shared" si="567"/>
        <v/>
      </c>
      <c r="CL208" s="195" t="str">
        <f t="shared" si="568"/>
        <v/>
      </c>
      <c r="CM208" s="196" t="str">
        <f t="shared" si="569"/>
        <v/>
      </c>
      <c r="CN208" s="197" t="str">
        <f t="shared" si="570"/>
        <v/>
      </c>
      <c r="CO208" s="197" t="str">
        <f t="shared" si="571"/>
        <v/>
      </c>
      <c r="CP208" s="198" t="str">
        <f t="shared" si="572"/>
        <v/>
      </c>
      <c r="CQ208" s="199" t="str">
        <f t="shared" si="573"/>
        <v/>
      </c>
      <c r="CR208" s="199" t="str">
        <f t="shared" si="574"/>
        <v/>
      </c>
      <c r="CS208" s="199" t="str">
        <f t="shared" si="575"/>
        <v/>
      </c>
      <c r="CT208" s="254" t="str">
        <f t="shared" si="576"/>
        <v/>
      </c>
      <c r="CW208" s="411"/>
      <c r="CX208" s="132" t="s">
        <v>27</v>
      </c>
      <c r="CY208" s="157"/>
      <c r="CZ208" s="158"/>
      <c r="DA208" s="159"/>
      <c r="DB208" s="160"/>
      <c r="DC208" s="161"/>
      <c r="DD208" s="161"/>
      <c r="DE208" s="162"/>
      <c r="DF208" s="163"/>
      <c r="DG208" s="163"/>
      <c r="DH208" s="163"/>
      <c r="DI208" s="269"/>
      <c r="DJ208" s="262" t="str">
        <f t="shared" si="577"/>
        <v/>
      </c>
      <c r="DK208" s="195" t="str">
        <f t="shared" si="578"/>
        <v/>
      </c>
      <c r="DL208" s="196" t="str">
        <f t="shared" si="579"/>
        <v/>
      </c>
      <c r="DM208" s="197" t="str">
        <f t="shared" si="580"/>
        <v/>
      </c>
      <c r="DN208" s="197" t="str">
        <f t="shared" si="581"/>
        <v/>
      </c>
      <c r="DO208" s="198" t="str">
        <f t="shared" si="582"/>
        <v/>
      </c>
      <c r="DP208" s="199" t="str">
        <f t="shared" si="583"/>
        <v/>
      </c>
      <c r="DQ208" s="199" t="str">
        <f t="shared" si="584"/>
        <v/>
      </c>
      <c r="DR208" s="199" t="str">
        <f t="shared" si="585"/>
        <v/>
      </c>
      <c r="DS208" s="254" t="str">
        <f t="shared" si="586"/>
        <v/>
      </c>
      <c r="DV208" s="411"/>
      <c r="DW208" s="132" t="s">
        <v>27</v>
      </c>
      <c r="DX208" s="157"/>
      <c r="DY208" s="158"/>
      <c r="DZ208" s="159"/>
      <c r="EA208" s="160"/>
      <c r="EB208" s="161"/>
      <c r="EC208" s="161"/>
      <c r="ED208" s="162"/>
      <c r="EE208" s="163"/>
      <c r="EF208" s="163"/>
      <c r="EG208" s="163"/>
      <c r="EH208" s="269"/>
      <c r="EI208" s="262" t="str">
        <f t="shared" si="587"/>
        <v/>
      </c>
      <c r="EJ208" s="195" t="str">
        <f t="shared" si="588"/>
        <v/>
      </c>
      <c r="EK208" s="196" t="str">
        <f t="shared" si="589"/>
        <v/>
      </c>
      <c r="EL208" s="197" t="str">
        <f t="shared" si="590"/>
        <v/>
      </c>
      <c r="EM208" s="197" t="str">
        <f t="shared" si="591"/>
        <v/>
      </c>
      <c r="EN208" s="198" t="str">
        <f t="shared" si="592"/>
        <v/>
      </c>
      <c r="EO208" s="199" t="str">
        <f t="shared" si="593"/>
        <v/>
      </c>
      <c r="EP208" s="199" t="str">
        <f t="shared" si="594"/>
        <v/>
      </c>
      <c r="EQ208" s="199" t="str">
        <f t="shared" si="595"/>
        <v/>
      </c>
      <c r="ER208" s="254" t="str">
        <f t="shared" si="596"/>
        <v/>
      </c>
    </row>
    <row r="209" spans="1:148">
      <c r="A209" s="408"/>
      <c r="B209" s="133" t="s">
        <v>28</v>
      </c>
      <c r="C209" s="164" t="str">
        <f t="shared" ref="C209:M209" si="615">IF(COUNT(C206:C208)=0,"",SUM(C206:C208))</f>
        <v/>
      </c>
      <c r="D209" s="165" t="str">
        <f t="shared" si="615"/>
        <v/>
      </c>
      <c r="E209" s="166" t="str">
        <f t="shared" si="615"/>
        <v/>
      </c>
      <c r="F209" s="167" t="str">
        <f t="shared" si="615"/>
        <v/>
      </c>
      <c r="G209" s="168" t="str">
        <f t="shared" si="615"/>
        <v/>
      </c>
      <c r="H209" s="168" t="str">
        <f t="shared" si="615"/>
        <v/>
      </c>
      <c r="I209" s="169" t="str">
        <f t="shared" si="615"/>
        <v/>
      </c>
      <c r="J209" s="170" t="str">
        <f t="shared" si="615"/>
        <v/>
      </c>
      <c r="K209" s="170" t="str">
        <f t="shared" si="615"/>
        <v/>
      </c>
      <c r="L209" s="170" t="str">
        <f t="shared" si="615"/>
        <v/>
      </c>
      <c r="M209" s="270" t="str">
        <f t="shared" si="615"/>
        <v/>
      </c>
      <c r="N209" s="263" t="str">
        <f t="shared" si="537"/>
        <v/>
      </c>
      <c r="O209" s="200" t="str">
        <f t="shared" si="538"/>
        <v/>
      </c>
      <c r="P209" s="201" t="str">
        <f t="shared" si="539"/>
        <v/>
      </c>
      <c r="Q209" s="202" t="str">
        <f t="shared" si="540"/>
        <v/>
      </c>
      <c r="R209" s="202" t="str">
        <f t="shared" si="541"/>
        <v/>
      </c>
      <c r="S209" s="203" t="str">
        <f t="shared" si="542"/>
        <v/>
      </c>
      <c r="T209" s="204" t="str">
        <f t="shared" si="543"/>
        <v/>
      </c>
      <c r="U209" s="204" t="str">
        <f t="shared" si="544"/>
        <v/>
      </c>
      <c r="V209" s="204" t="str">
        <f t="shared" si="545"/>
        <v/>
      </c>
      <c r="W209" s="255" t="str">
        <f t="shared" si="546"/>
        <v/>
      </c>
      <c r="Z209" s="408"/>
      <c r="AA209" s="133" t="s">
        <v>28</v>
      </c>
      <c r="AB209" s="164" t="str">
        <f t="shared" ref="AB209:AL209" si="616">IF(COUNT(AB206:AB208)=0,"",SUM(AB206:AB208))</f>
        <v/>
      </c>
      <c r="AC209" s="165" t="str">
        <f t="shared" si="616"/>
        <v/>
      </c>
      <c r="AD209" s="166" t="str">
        <f t="shared" si="616"/>
        <v/>
      </c>
      <c r="AE209" s="167" t="str">
        <f t="shared" si="616"/>
        <v/>
      </c>
      <c r="AF209" s="168" t="str">
        <f t="shared" si="616"/>
        <v/>
      </c>
      <c r="AG209" s="168" t="str">
        <f t="shared" si="616"/>
        <v/>
      </c>
      <c r="AH209" s="169" t="str">
        <f t="shared" si="616"/>
        <v/>
      </c>
      <c r="AI209" s="170" t="str">
        <f t="shared" si="616"/>
        <v/>
      </c>
      <c r="AJ209" s="170" t="str">
        <f t="shared" si="616"/>
        <v/>
      </c>
      <c r="AK209" s="170" t="str">
        <f t="shared" si="616"/>
        <v/>
      </c>
      <c r="AL209" s="270" t="str">
        <f t="shared" si="616"/>
        <v/>
      </c>
      <c r="AM209" s="263" t="str">
        <f t="shared" si="547"/>
        <v/>
      </c>
      <c r="AN209" s="200" t="str">
        <f t="shared" si="548"/>
        <v/>
      </c>
      <c r="AO209" s="201" t="str">
        <f t="shared" si="549"/>
        <v/>
      </c>
      <c r="AP209" s="202" t="str">
        <f t="shared" si="550"/>
        <v/>
      </c>
      <c r="AQ209" s="202" t="str">
        <f t="shared" si="551"/>
        <v/>
      </c>
      <c r="AR209" s="203" t="str">
        <f t="shared" si="552"/>
        <v/>
      </c>
      <c r="AS209" s="204" t="str">
        <f t="shared" si="553"/>
        <v/>
      </c>
      <c r="AT209" s="204" t="str">
        <f t="shared" si="554"/>
        <v/>
      </c>
      <c r="AU209" s="204" t="str">
        <f t="shared" si="555"/>
        <v/>
      </c>
      <c r="AV209" s="255" t="str">
        <f t="shared" si="556"/>
        <v/>
      </c>
      <c r="AY209" s="408"/>
      <c r="AZ209" s="133" t="s">
        <v>28</v>
      </c>
      <c r="BA209" s="164" t="str">
        <f t="shared" ref="BA209:BK209" si="617">IF(COUNT(BA206:BA208)=0,"",SUM(BA206:BA208))</f>
        <v/>
      </c>
      <c r="BB209" s="165" t="str">
        <f t="shared" si="617"/>
        <v/>
      </c>
      <c r="BC209" s="166" t="str">
        <f t="shared" si="617"/>
        <v/>
      </c>
      <c r="BD209" s="167" t="str">
        <f t="shared" si="617"/>
        <v/>
      </c>
      <c r="BE209" s="168" t="str">
        <f t="shared" si="617"/>
        <v/>
      </c>
      <c r="BF209" s="168" t="str">
        <f t="shared" si="617"/>
        <v/>
      </c>
      <c r="BG209" s="169" t="str">
        <f t="shared" si="617"/>
        <v/>
      </c>
      <c r="BH209" s="170" t="str">
        <f t="shared" si="617"/>
        <v/>
      </c>
      <c r="BI209" s="170" t="str">
        <f t="shared" si="617"/>
        <v/>
      </c>
      <c r="BJ209" s="170" t="str">
        <f t="shared" si="617"/>
        <v/>
      </c>
      <c r="BK209" s="270" t="str">
        <f t="shared" si="617"/>
        <v/>
      </c>
      <c r="BL209" s="263" t="str">
        <f t="shared" si="557"/>
        <v/>
      </c>
      <c r="BM209" s="200" t="str">
        <f t="shared" si="558"/>
        <v/>
      </c>
      <c r="BN209" s="201" t="str">
        <f t="shared" si="559"/>
        <v/>
      </c>
      <c r="BO209" s="202" t="str">
        <f t="shared" si="560"/>
        <v/>
      </c>
      <c r="BP209" s="202" t="str">
        <f t="shared" si="561"/>
        <v/>
      </c>
      <c r="BQ209" s="203" t="str">
        <f t="shared" si="562"/>
        <v/>
      </c>
      <c r="BR209" s="204" t="str">
        <f t="shared" si="563"/>
        <v/>
      </c>
      <c r="BS209" s="204" t="str">
        <f t="shared" si="564"/>
        <v/>
      </c>
      <c r="BT209" s="204" t="str">
        <f t="shared" si="565"/>
        <v/>
      </c>
      <c r="BU209" s="255" t="str">
        <f t="shared" si="566"/>
        <v/>
      </c>
      <c r="BX209" s="408"/>
      <c r="BY209" s="133" t="s">
        <v>28</v>
      </c>
      <c r="BZ209" s="164" t="str">
        <f t="shared" ref="BZ209:CJ209" si="618">IF(COUNT(BZ206:BZ208)=0,"",SUM(BZ206:BZ208))</f>
        <v/>
      </c>
      <c r="CA209" s="165" t="str">
        <f t="shared" si="618"/>
        <v/>
      </c>
      <c r="CB209" s="166" t="str">
        <f t="shared" si="618"/>
        <v/>
      </c>
      <c r="CC209" s="167" t="str">
        <f t="shared" si="618"/>
        <v/>
      </c>
      <c r="CD209" s="168" t="str">
        <f t="shared" si="618"/>
        <v/>
      </c>
      <c r="CE209" s="168" t="str">
        <f t="shared" si="618"/>
        <v/>
      </c>
      <c r="CF209" s="169" t="str">
        <f t="shared" si="618"/>
        <v/>
      </c>
      <c r="CG209" s="170" t="str">
        <f t="shared" si="618"/>
        <v/>
      </c>
      <c r="CH209" s="170" t="str">
        <f t="shared" si="618"/>
        <v/>
      </c>
      <c r="CI209" s="170" t="str">
        <f t="shared" si="618"/>
        <v/>
      </c>
      <c r="CJ209" s="270" t="str">
        <f t="shared" si="618"/>
        <v/>
      </c>
      <c r="CK209" s="263" t="str">
        <f t="shared" si="567"/>
        <v/>
      </c>
      <c r="CL209" s="200" t="str">
        <f t="shared" si="568"/>
        <v/>
      </c>
      <c r="CM209" s="201" t="str">
        <f t="shared" si="569"/>
        <v/>
      </c>
      <c r="CN209" s="202" t="str">
        <f t="shared" si="570"/>
        <v/>
      </c>
      <c r="CO209" s="202" t="str">
        <f t="shared" si="571"/>
        <v/>
      </c>
      <c r="CP209" s="203" t="str">
        <f t="shared" si="572"/>
        <v/>
      </c>
      <c r="CQ209" s="204" t="str">
        <f t="shared" si="573"/>
        <v/>
      </c>
      <c r="CR209" s="204" t="str">
        <f t="shared" si="574"/>
        <v/>
      </c>
      <c r="CS209" s="204" t="str">
        <f t="shared" si="575"/>
        <v/>
      </c>
      <c r="CT209" s="255" t="str">
        <f t="shared" si="576"/>
        <v/>
      </c>
      <c r="CW209" s="411"/>
      <c r="CX209" s="133" t="s">
        <v>28</v>
      </c>
      <c r="CY209" s="164" t="str">
        <f t="shared" ref="CY209:DI209" si="619">IF(COUNT(CY206:CY208)=0,"",SUM(CY206:CY208))</f>
        <v/>
      </c>
      <c r="CZ209" s="165" t="str">
        <f t="shared" si="619"/>
        <v/>
      </c>
      <c r="DA209" s="166" t="str">
        <f t="shared" si="619"/>
        <v/>
      </c>
      <c r="DB209" s="167" t="str">
        <f t="shared" si="619"/>
        <v/>
      </c>
      <c r="DC209" s="168" t="str">
        <f t="shared" si="619"/>
        <v/>
      </c>
      <c r="DD209" s="168" t="str">
        <f t="shared" si="619"/>
        <v/>
      </c>
      <c r="DE209" s="169" t="str">
        <f t="shared" si="619"/>
        <v/>
      </c>
      <c r="DF209" s="170" t="str">
        <f t="shared" si="619"/>
        <v/>
      </c>
      <c r="DG209" s="170" t="str">
        <f t="shared" si="619"/>
        <v/>
      </c>
      <c r="DH209" s="170" t="str">
        <f t="shared" si="619"/>
        <v/>
      </c>
      <c r="DI209" s="270" t="str">
        <f t="shared" si="619"/>
        <v/>
      </c>
      <c r="DJ209" s="263" t="str">
        <f t="shared" si="577"/>
        <v/>
      </c>
      <c r="DK209" s="200" t="str">
        <f t="shared" si="578"/>
        <v/>
      </c>
      <c r="DL209" s="201" t="str">
        <f t="shared" si="579"/>
        <v/>
      </c>
      <c r="DM209" s="202" t="str">
        <f t="shared" si="580"/>
        <v/>
      </c>
      <c r="DN209" s="202" t="str">
        <f t="shared" si="581"/>
        <v/>
      </c>
      <c r="DO209" s="203" t="str">
        <f t="shared" si="582"/>
        <v/>
      </c>
      <c r="DP209" s="204" t="str">
        <f t="shared" si="583"/>
        <v/>
      </c>
      <c r="DQ209" s="204" t="str">
        <f t="shared" si="584"/>
        <v/>
      </c>
      <c r="DR209" s="204" t="str">
        <f t="shared" si="585"/>
        <v/>
      </c>
      <c r="DS209" s="255" t="str">
        <f t="shared" si="586"/>
        <v/>
      </c>
      <c r="DV209" s="411"/>
      <c r="DW209" s="133" t="s">
        <v>28</v>
      </c>
      <c r="DX209" s="164" t="str">
        <f t="shared" ref="DX209:EH209" si="620">IF(COUNT(DX206:DX208)=0,"",SUM(DX206:DX208))</f>
        <v/>
      </c>
      <c r="DY209" s="165" t="str">
        <f t="shared" si="620"/>
        <v/>
      </c>
      <c r="DZ209" s="166" t="str">
        <f t="shared" si="620"/>
        <v/>
      </c>
      <c r="EA209" s="167" t="str">
        <f t="shared" si="620"/>
        <v/>
      </c>
      <c r="EB209" s="168" t="str">
        <f t="shared" si="620"/>
        <v/>
      </c>
      <c r="EC209" s="168" t="str">
        <f t="shared" si="620"/>
        <v/>
      </c>
      <c r="ED209" s="169" t="str">
        <f t="shared" si="620"/>
        <v/>
      </c>
      <c r="EE209" s="170" t="str">
        <f t="shared" si="620"/>
        <v/>
      </c>
      <c r="EF209" s="170" t="str">
        <f t="shared" si="620"/>
        <v/>
      </c>
      <c r="EG209" s="170" t="str">
        <f t="shared" si="620"/>
        <v/>
      </c>
      <c r="EH209" s="270" t="str">
        <f t="shared" si="620"/>
        <v/>
      </c>
      <c r="EI209" s="263" t="str">
        <f t="shared" si="587"/>
        <v/>
      </c>
      <c r="EJ209" s="200" t="str">
        <f t="shared" si="588"/>
        <v/>
      </c>
      <c r="EK209" s="201" t="str">
        <f t="shared" si="589"/>
        <v/>
      </c>
      <c r="EL209" s="202" t="str">
        <f t="shared" si="590"/>
        <v/>
      </c>
      <c r="EM209" s="202" t="str">
        <f t="shared" si="591"/>
        <v/>
      </c>
      <c r="EN209" s="203" t="str">
        <f t="shared" si="592"/>
        <v/>
      </c>
      <c r="EO209" s="204" t="str">
        <f t="shared" si="593"/>
        <v/>
      </c>
      <c r="EP209" s="204" t="str">
        <f t="shared" si="594"/>
        <v/>
      </c>
      <c r="EQ209" s="204" t="str">
        <f t="shared" si="595"/>
        <v/>
      </c>
      <c r="ER209" s="255" t="str">
        <f t="shared" si="596"/>
        <v/>
      </c>
    </row>
    <row r="210" spans="1:148" ht="14.5" thickBot="1">
      <c r="A210" s="409"/>
      <c r="B210" s="134" t="s">
        <v>55</v>
      </c>
      <c r="C210" s="178">
        <f t="shared" ref="C210:M210" si="621">SUM(C209,C205,C201,C197)</f>
        <v>4544838.194000016</v>
      </c>
      <c r="D210" s="179">
        <f t="shared" si="621"/>
        <v>4167585.6980000697</v>
      </c>
      <c r="E210" s="180">
        <f t="shared" si="621"/>
        <v>350324.1369999965</v>
      </c>
      <c r="F210" s="181">
        <f t="shared" si="621"/>
        <v>237080.93799999857</v>
      </c>
      <c r="G210" s="182">
        <f t="shared" si="621"/>
        <v>237080.93799999857</v>
      </c>
      <c r="H210" s="182">
        <f t="shared" si="621"/>
        <v>0</v>
      </c>
      <c r="I210" s="183">
        <f t="shared" si="621"/>
        <v>113244.21800000017</v>
      </c>
      <c r="J210" s="184">
        <f t="shared" si="621"/>
        <v>97872.885000000533</v>
      </c>
      <c r="K210" s="184">
        <f t="shared" si="621"/>
        <v>229.56399999999982</v>
      </c>
      <c r="L210" s="184">
        <f t="shared" si="621"/>
        <v>15142.034999999894</v>
      </c>
      <c r="M210" s="272">
        <f t="shared" si="621"/>
        <v>3349.5090000000018</v>
      </c>
      <c r="N210" s="265">
        <f t="shared" si="537"/>
        <v>0.91699319537976387</v>
      </c>
      <c r="O210" s="210">
        <f t="shared" si="538"/>
        <v>7.7081762220376923E-2</v>
      </c>
      <c r="P210" s="211">
        <f t="shared" si="539"/>
        <v>5.2164879777895509E-2</v>
      </c>
      <c r="Q210" s="212">
        <f t="shared" si="540"/>
        <v>5.2164879777895509E-2</v>
      </c>
      <c r="R210" s="212">
        <f t="shared" si="541"/>
        <v>0</v>
      </c>
      <c r="S210" s="213">
        <f t="shared" si="542"/>
        <v>2.4917106652884234E-2</v>
      </c>
      <c r="T210" s="214">
        <f t="shared" si="543"/>
        <v>2.1534954782154822E-2</v>
      </c>
      <c r="U210" s="214">
        <f t="shared" si="544"/>
        <v>5.0510929146622776E-5</v>
      </c>
      <c r="V210" s="214">
        <f t="shared" si="545"/>
        <v>3.3316994695190773E-3</v>
      </c>
      <c r="W210" s="257">
        <f t="shared" si="546"/>
        <v>7.3699191412841532E-4</v>
      </c>
      <c r="Z210" s="409"/>
      <c r="AA210" s="134" t="s">
        <v>55</v>
      </c>
      <c r="AB210" s="178">
        <f t="shared" ref="AB210:AL210" si="622">SUM(AB209,AB205,AB201,AB197)</f>
        <v>3706918.3570000473</v>
      </c>
      <c r="AC210" s="179">
        <f t="shared" si="622"/>
        <v>3485039.3350000624</v>
      </c>
      <c r="AD210" s="180">
        <f t="shared" si="622"/>
        <v>203762.49699999945</v>
      </c>
      <c r="AE210" s="181">
        <f t="shared" si="622"/>
        <v>105956.66000000006</v>
      </c>
      <c r="AF210" s="182">
        <f t="shared" si="622"/>
        <v>105956.66000000006</v>
      </c>
      <c r="AG210" s="182">
        <f t="shared" si="622"/>
        <v>0</v>
      </c>
      <c r="AH210" s="183">
        <f t="shared" si="622"/>
        <v>97806.190000000031</v>
      </c>
      <c r="AI210" s="184">
        <f t="shared" si="622"/>
        <v>85409.528000000573</v>
      </c>
      <c r="AJ210" s="184">
        <f t="shared" si="622"/>
        <v>0.72100000000000009</v>
      </c>
      <c r="AK210" s="184">
        <f t="shared" si="622"/>
        <v>12396.13600000002</v>
      </c>
      <c r="AL210" s="272">
        <f t="shared" si="622"/>
        <v>373.20800000000003</v>
      </c>
      <c r="AM210" s="265">
        <f t="shared" si="547"/>
        <v>0.94014461592309029</v>
      </c>
      <c r="AN210" s="210">
        <f t="shared" si="548"/>
        <v>5.4968164220617295E-2</v>
      </c>
      <c r="AO210" s="211">
        <f t="shared" si="549"/>
        <v>2.8583488978092621E-2</v>
      </c>
      <c r="AP210" s="212">
        <f t="shared" si="550"/>
        <v>2.8583488978092621E-2</v>
      </c>
      <c r="AQ210" s="212">
        <f t="shared" si="551"/>
        <v>0</v>
      </c>
      <c r="AR210" s="213">
        <f t="shared" si="552"/>
        <v>2.6384770469871664E-2</v>
      </c>
      <c r="AS210" s="214">
        <f t="shared" si="553"/>
        <v>2.3040574346266749E-2</v>
      </c>
      <c r="AT210" s="214">
        <f t="shared" si="554"/>
        <v>1.9450118145668964E-7</v>
      </c>
      <c r="AU210" s="214">
        <f t="shared" si="555"/>
        <v>3.3440542267653352E-3</v>
      </c>
      <c r="AV210" s="257">
        <f t="shared" si="556"/>
        <v>1.0067877521371461E-4</v>
      </c>
      <c r="AY210" s="409"/>
      <c r="AZ210" s="134" t="s">
        <v>55</v>
      </c>
      <c r="BA210" s="178">
        <f t="shared" ref="BA210:BK210" si="623">SUM(BA209,BA205,BA201,BA197)</f>
        <v>837919.83699999901</v>
      </c>
      <c r="BB210" s="179">
        <f t="shared" si="623"/>
        <v>682546.36299999489</v>
      </c>
      <c r="BC210" s="180">
        <f t="shared" si="623"/>
        <v>146561.64000000007</v>
      </c>
      <c r="BD210" s="181">
        <f t="shared" si="623"/>
        <v>131124.27800000005</v>
      </c>
      <c r="BE210" s="182">
        <f t="shared" si="623"/>
        <v>131124.27800000005</v>
      </c>
      <c r="BF210" s="182">
        <f t="shared" si="623"/>
        <v>0</v>
      </c>
      <c r="BG210" s="183">
        <f t="shared" si="623"/>
        <v>15438.027999999966</v>
      </c>
      <c r="BH210" s="184">
        <f t="shared" si="623"/>
        <v>12463.356999999975</v>
      </c>
      <c r="BI210" s="184">
        <f t="shared" si="623"/>
        <v>228.84299999999982</v>
      </c>
      <c r="BJ210" s="184">
        <f t="shared" si="623"/>
        <v>2745.8989999999994</v>
      </c>
      <c r="BK210" s="272">
        <f t="shared" si="623"/>
        <v>2976.3010000000022</v>
      </c>
      <c r="BL210" s="265">
        <f t="shared" si="557"/>
        <v>0.81457238850402791</v>
      </c>
      <c r="BM210" s="210">
        <f t="shared" si="558"/>
        <v>0.17491129046990236</v>
      </c>
      <c r="BN210" s="211">
        <f t="shared" si="559"/>
        <v>0.15648785505480306</v>
      </c>
      <c r="BO210" s="212">
        <f t="shared" si="560"/>
        <v>0.15648785505480306</v>
      </c>
      <c r="BP210" s="212">
        <f t="shared" si="561"/>
        <v>0</v>
      </c>
      <c r="BQ210" s="213">
        <f t="shared" si="562"/>
        <v>1.8424230240535508E-2</v>
      </c>
      <c r="BR210" s="214">
        <f t="shared" si="563"/>
        <v>1.4874163911219098E-2</v>
      </c>
      <c r="BS210" s="214">
        <f t="shared" si="564"/>
        <v>2.7310846443178322E-4</v>
      </c>
      <c r="BT210" s="214">
        <f t="shared" si="565"/>
        <v>3.2770425985272416E-3</v>
      </c>
      <c r="BU210" s="257">
        <f t="shared" si="566"/>
        <v>3.5520116228015806E-3</v>
      </c>
      <c r="BX210" s="409"/>
      <c r="BY210" s="134" t="s">
        <v>55</v>
      </c>
      <c r="BZ210" s="178">
        <f t="shared" ref="BZ210:CJ210" si="624">SUM(BZ209,BZ205,BZ201,BZ197)</f>
        <v>187733.22000000102</v>
      </c>
      <c r="CA210" s="179">
        <f t="shared" si="624"/>
        <v>171142.706000003</v>
      </c>
      <c r="CB210" s="180">
        <f t="shared" si="624"/>
        <v>13359.621000000023</v>
      </c>
      <c r="CC210" s="181">
        <f t="shared" si="624"/>
        <v>6040.818000000012</v>
      </c>
      <c r="CD210" s="182">
        <f t="shared" si="624"/>
        <v>6040.818000000012</v>
      </c>
      <c r="CE210" s="182">
        <f t="shared" si="624"/>
        <v>0</v>
      </c>
      <c r="CF210" s="183">
        <f t="shared" si="624"/>
        <v>7318.8370000000068</v>
      </c>
      <c r="CG210" s="184">
        <f t="shared" si="624"/>
        <v>5454.028999999995</v>
      </c>
      <c r="CH210" s="184">
        <f t="shared" si="624"/>
        <v>0.42000000000000015</v>
      </c>
      <c r="CI210" s="184">
        <f t="shared" si="624"/>
        <v>1864.390000000001</v>
      </c>
      <c r="CJ210" s="272">
        <f t="shared" si="624"/>
        <v>67.945999999999998</v>
      </c>
      <c r="CK210" s="265">
        <f t="shared" si="567"/>
        <v>0.91162718031471512</v>
      </c>
      <c r="CL210" s="210">
        <f t="shared" si="568"/>
        <v>7.1162796866745009E-2</v>
      </c>
      <c r="CM210" s="211">
        <f t="shared" si="569"/>
        <v>3.2177672124304793E-2</v>
      </c>
      <c r="CN210" s="212">
        <f t="shared" si="570"/>
        <v>3.2177672124304793E-2</v>
      </c>
      <c r="CO210" s="212">
        <f t="shared" si="571"/>
        <v>0</v>
      </c>
      <c r="CP210" s="213">
        <f t="shared" si="572"/>
        <v>3.8985305850504068E-2</v>
      </c>
      <c r="CQ210" s="214">
        <f t="shared" si="573"/>
        <v>2.9052018603846274E-2</v>
      </c>
      <c r="CR210" s="214">
        <f t="shared" si="574"/>
        <v>2.2372172596837038E-6</v>
      </c>
      <c r="CS210" s="214">
        <f t="shared" si="575"/>
        <v>9.9310606828135733E-3</v>
      </c>
      <c r="CT210" s="257">
        <f t="shared" si="576"/>
        <v>3.6192848553921161E-4</v>
      </c>
      <c r="CW210" s="412"/>
      <c r="CX210" s="134" t="s">
        <v>55</v>
      </c>
      <c r="CY210" s="178">
        <f t="shared" ref="CY210:DI210" si="625">SUM(CY209,CY205,CY201,CY197)</f>
        <v>167664.18400000126</v>
      </c>
      <c r="CZ210" s="179">
        <f t="shared" si="625"/>
        <v>155557.01999999984</v>
      </c>
      <c r="DA210" s="180">
        <f t="shared" si="625"/>
        <v>11236.93500000004</v>
      </c>
      <c r="DB210" s="181">
        <f t="shared" si="625"/>
        <v>4301.9550000000063</v>
      </c>
      <c r="DC210" s="182">
        <f t="shared" si="625"/>
        <v>4301.9550000000063</v>
      </c>
      <c r="DD210" s="182">
        <f t="shared" si="625"/>
        <v>0</v>
      </c>
      <c r="DE210" s="183">
        <f t="shared" si="625"/>
        <v>6934.9640000000109</v>
      </c>
      <c r="DF210" s="184">
        <f t="shared" si="625"/>
        <v>5163.9249999999975</v>
      </c>
      <c r="DG210" s="184">
        <f t="shared" si="625"/>
        <v>0</v>
      </c>
      <c r="DH210" s="184">
        <f t="shared" si="625"/>
        <v>1771.0410000000004</v>
      </c>
      <c r="DI210" s="272">
        <f t="shared" si="625"/>
        <v>39.785000000000004</v>
      </c>
      <c r="DJ210" s="265">
        <f t="shared" si="577"/>
        <v>0.9277892051172878</v>
      </c>
      <c r="DK210" s="210">
        <f t="shared" si="578"/>
        <v>6.7020485424602996E-2</v>
      </c>
      <c r="DL210" s="211">
        <f t="shared" si="579"/>
        <v>2.565816322465133E-2</v>
      </c>
      <c r="DM210" s="212">
        <f t="shared" si="580"/>
        <v>2.565816322465133E-2</v>
      </c>
      <c r="DN210" s="212">
        <f t="shared" si="581"/>
        <v>0</v>
      </c>
      <c r="DO210" s="213">
        <f t="shared" si="582"/>
        <v>4.1362226771103114E-2</v>
      </c>
      <c r="DP210" s="214">
        <f t="shared" si="583"/>
        <v>3.0799213504059751E-2</v>
      </c>
      <c r="DQ210" s="214">
        <f t="shared" si="584"/>
        <v>0</v>
      </c>
      <c r="DR210" s="214">
        <f t="shared" si="585"/>
        <v>1.0563025195649341E-2</v>
      </c>
      <c r="DS210" s="257">
        <f t="shared" si="586"/>
        <v>2.3728979589343724E-4</v>
      </c>
      <c r="DV210" s="412"/>
      <c r="DW210" s="134" t="s">
        <v>55</v>
      </c>
      <c r="DX210" s="178">
        <f t="shared" ref="DX210:EH210" si="626">SUM(DX209,DX205,DX201,DX197)</f>
        <v>20069.036</v>
      </c>
      <c r="DY210" s="179">
        <f t="shared" si="626"/>
        <v>15585.685999999987</v>
      </c>
      <c r="DZ210" s="180">
        <f t="shared" si="626"/>
        <v>2122.6860000000001</v>
      </c>
      <c r="EA210" s="181">
        <f t="shared" si="626"/>
        <v>1738.8629999999971</v>
      </c>
      <c r="EB210" s="182">
        <f t="shared" si="626"/>
        <v>1738.8629999999971</v>
      </c>
      <c r="EC210" s="182">
        <f t="shared" si="626"/>
        <v>0</v>
      </c>
      <c r="ED210" s="183">
        <f t="shared" si="626"/>
        <v>383.87300000000027</v>
      </c>
      <c r="EE210" s="184">
        <f t="shared" si="626"/>
        <v>290.10400000000016</v>
      </c>
      <c r="EF210" s="184">
        <f t="shared" si="626"/>
        <v>0.42000000000000015</v>
      </c>
      <c r="EG210" s="184">
        <f t="shared" si="626"/>
        <v>93.349000000000146</v>
      </c>
      <c r="EH210" s="272">
        <f t="shared" si="626"/>
        <v>28.161000000000005</v>
      </c>
      <c r="EI210" s="265">
        <f t="shared" si="587"/>
        <v>0.77660361962577507</v>
      </c>
      <c r="EJ210" s="210">
        <f t="shared" si="588"/>
        <v>0.10576920585522893</v>
      </c>
      <c r="EK210" s="211">
        <f t="shared" si="589"/>
        <v>8.6644071992296845E-2</v>
      </c>
      <c r="EL210" s="212">
        <f t="shared" si="590"/>
        <v>8.6644071992296845E-2</v>
      </c>
      <c r="EM210" s="212">
        <f t="shared" si="591"/>
        <v>0</v>
      </c>
      <c r="EN210" s="213">
        <f t="shared" si="592"/>
        <v>1.9127625263116788E-2</v>
      </c>
      <c r="EO210" s="214">
        <f t="shared" si="593"/>
        <v>1.4455303184467862E-2</v>
      </c>
      <c r="EP210" s="214">
        <f t="shared" si="594"/>
        <v>2.0927761552672494E-5</v>
      </c>
      <c r="EQ210" s="214">
        <f t="shared" si="595"/>
        <v>4.6513943170962543E-3</v>
      </c>
      <c r="ER210" s="257">
        <f t="shared" si="596"/>
        <v>1.4032064121066903E-3</v>
      </c>
    </row>
    <row r="212" spans="1:148">
      <c r="A212" t="s">
        <v>345</v>
      </c>
    </row>
    <row r="213" spans="1:148">
      <c r="A213" t="s">
        <v>343</v>
      </c>
    </row>
    <row r="214" spans="1:148">
      <c r="A214" t="s">
        <v>344</v>
      </c>
    </row>
    <row r="215" spans="1:148" ht="14.5">
      <c r="A215" s="258" t="s">
        <v>346</v>
      </c>
    </row>
  </sheetData>
  <mergeCells count="172">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6" t="s">
        <v>393</v>
      </c>
      <c r="B3" s="437"/>
      <c r="C3" s="433" t="s">
        <v>0</v>
      </c>
      <c r="D3" s="434"/>
      <c r="E3" s="434"/>
      <c r="F3" s="435"/>
      <c r="G3" s="433" t="s">
        <v>9</v>
      </c>
      <c r="H3" s="434"/>
      <c r="I3" s="434"/>
      <c r="J3" s="435"/>
      <c r="K3" s="433" t="s">
        <v>394</v>
      </c>
      <c r="L3" s="434"/>
      <c r="M3" s="434"/>
      <c r="N3" s="435"/>
      <c r="O3" s="433" t="s">
        <v>376</v>
      </c>
      <c r="P3" s="434"/>
      <c r="Q3" s="434"/>
      <c r="R3" s="435"/>
      <c r="S3" s="433" t="s">
        <v>378</v>
      </c>
      <c r="T3" s="434"/>
      <c r="U3" s="434"/>
      <c r="V3" s="435"/>
      <c r="W3" s="433" t="s">
        <v>377</v>
      </c>
      <c r="X3" s="434"/>
      <c r="Y3" s="434"/>
      <c r="Z3" s="435"/>
      <c r="AC3" s="436" t="s">
        <v>395</v>
      </c>
      <c r="AD3" s="437"/>
      <c r="AE3" s="433" t="s">
        <v>0</v>
      </c>
      <c r="AF3" s="434"/>
      <c r="AG3" s="434"/>
      <c r="AH3" s="435"/>
      <c r="AI3" s="433" t="s">
        <v>9</v>
      </c>
      <c r="AJ3" s="434"/>
      <c r="AK3" s="434"/>
      <c r="AL3" s="435"/>
      <c r="AM3" s="433" t="s">
        <v>394</v>
      </c>
      <c r="AN3" s="434"/>
      <c r="AO3" s="434"/>
      <c r="AP3" s="435"/>
      <c r="AQ3" s="433" t="s">
        <v>376</v>
      </c>
      <c r="AR3" s="434"/>
      <c r="AS3" s="434"/>
      <c r="AT3" s="435"/>
      <c r="AU3" s="433" t="s">
        <v>378</v>
      </c>
      <c r="AV3" s="434"/>
      <c r="AW3" s="434"/>
      <c r="AX3" s="435"/>
      <c r="AY3" s="433" t="s">
        <v>377</v>
      </c>
      <c r="AZ3" s="434"/>
      <c r="BA3" s="434"/>
      <c r="BB3" s="435"/>
      <c r="BE3" s="436" t="s">
        <v>396</v>
      </c>
      <c r="BF3" s="437"/>
      <c r="BG3" s="433" t="s">
        <v>0</v>
      </c>
      <c r="BH3" s="434"/>
      <c r="BI3" s="434"/>
      <c r="BJ3" s="435"/>
      <c r="BK3" s="433" t="s">
        <v>9</v>
      </c>
      <c r="BL3" s="434"/>
      <c r="BM3" s="434"/>
      <c r="BN3" s="435"/>
      <c r="BO3" s="433" t="s">
        <v>394</v>
      </c>
      <c r="BP3" s="434"/>
      <c r="BQ3" s="434"/>
      <c r="BR3" s="435"/>
      <c r="BS3" s="433" t="s">
        <v>376</v>
      </c>
      <c r="BT3" s="434"/>
      <c r="BU3" s="434"/>
      <c r="BV3" s="435"/>
      <c r="BW3" s="433" t="s">
        <v>378</v>
      </c>
      <c r="BX3" s="434"/>
      <c r="BY3" s="434"/>
      <c r="BZ3" s="435"/>
      <c r="CA3" s="433" t="s">
        <v>377</v>
      </c>
      <c r="CB3" s="434"/>
      <c r="CC3" s="434"/>
      <c r="CD3" s="435"/>
    </row>
    <row r="4" spans="1:82" ht="75.5" thickBot="1">
      <c r="A4" s="438"/>
      <c r="B4" s="439"/>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8"/>
      <c r="AD4" s="439"/>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8"/>
      <c r="BF4" s="439"/>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07">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07">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07">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08"/>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08"/>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08"/>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08"/>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08"/>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08"/>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408"/>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08"/>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08"/>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08"/>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08"/>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08"/>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08"/>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08"/>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08"/>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08"/>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08"/>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08"/>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408"/>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08"/>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08"/>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08"/>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08"/>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08"/>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08"/>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08"/>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08"/>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08"/>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08"/>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08"/>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408"/>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08"/>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08"/>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08"/>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08"/>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08"/>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08"/>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08"/>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08"/>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08"/>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08"/>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08"/>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408"/>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08"/>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08"/>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409"/>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09"/>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09"/>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433</v>
      </c>
    </row>
    <row r="23" spans="1:82" ht="14.5" thickBot="1"/>
    <row r="24" spans="1:82" ht="19" thickBot="1">
      <c r="A24" s="436" t="s">
        <v>393</v>
      </c>
      <c r="B24" s="437"/>
      <c r="C24" s="433" t="s">
        <v>0</v>
      </c>
      <c r="D24" s="434"/>
      <c r="E24" s="434"/>
      <c r="F24" s="435"/>
      <c r="G24" s="433" t="s">
        <v>9</v>
      </c>
      <c r="H24" s="434"/>
      <c r="I24" s="434"/>
      <c r="J24" s="435"/>
      <c r="K24" s="433" t="s">
        <v>394</v>
      </c>
      <c r="L24" s="434"/>
      <c r="M24" s="434"/>
      <c r="N24" s="435"/>
      <c r="O24" s="433" t="s">
        <v>376</v>
      </c>
      <c r="P24" s="434"/>
      <c r="Q24" s="434"/>
      <c r="R24" s="435"/>
      <c r="S24" s="433" t="s">
        <v>378</v>
      </c>
      <c r="T24" s="434"/>
      <c r="U24" s="434"/>
      <c r="V24" s="435"/>
      <c r="W24" s="433" t="s">
        <v>377</v>
      </c>
      <c r="X24" s="434"/>
      <c r="Y24" s="434"/>
      <c r="Z24" s="435"/>
      <c r="AC24" s="436" t="s">
        <v>395</v>
      </c>
      <c r="AD24" s="437"/>
      <c r="AE24" s="433" t="s">
        <v>0</v>
      </c>
      <c r="AF24" s="434"/>
      <c r="AG24" s="434"/>
      <c r="AH24" s="435"/>
      <c r="AI24" s="433" t="s">
        <v>9</v>
      </c>
      <c r="AJ24" s="434"/>
      <c r="AK24" s="434"/>
      <c r="AL24" s="435"/>
      <c r="AM24" s="433" t="s">
        <v>394</v>
      </c>
      <c r="AN24" s="434"/>
      <c r="AO24" s="434"/>
      <c r="AP24" s="435"/>
      <c r="AQ24" s="433" t="s">
        <v>376</v>
      </c>
      <c r="AR24" s="434"/>
      <c r="AS24" s="434"/>
      <c r="AT24" s="435"/>
      <c r="AU24" s="433" t="s">
        <v>378</v>
      </c>
      <c r="AV24" s="434"/>
      <c r="AW24" s="434"/>
      <c r="AX24" s="435"/>
      <c r="AY24" s="433" t="s">
        <v>377</v>
      </c>
      <c r="AZ24" s="434"/>
      <c r="BA24" s="434"/>
      <c r="BB24" s="435"/>
      <c r="BE24" s="436" t="s">
        <v>396</v>
      </c>
      <c r="BF24" s="437"/>
      <c r="BG24" s="433" t="s">
        <v>0</v>
      </c>
      <c r="BH24" s="434"/>
      <c r="BI24" s="434"/>
      <c r="BJ24" s="435"/>
      <c r="BK24" s="433" t="s">
        <v>9</v>
      </c>
      <c r="BL24" s="434"/>
      <c r="BM24" s="434"/>
      <c r="BN24" s="435"/>
      <c r="BO24" s="433" t="s">
        <v>394</v>
      </c>
      <c r="BP24" s="434"/>
      <c r="BQ24" s="434"/>
      <c r="BR24" s="435"/>
      <c r="BS24" s="433" t="s">
        <v>376</v>
      </c>
      <c r="BT24" s="434"/>
      <c r="BU24" s="434"/>
      <c r="BV24" s="435"/>
      <c r="BW24" s="433" t="s">
        <v>378</v>
      </c>
      <c r="BX24" s="434"/>
      <c r="BY24" s="434"/>
      <c r="BZ24" s="435"/>
      <c r="CA24" s="433" t="s">
        <v>377</v>
      </c>
      <c r="CB24" s="434"/>
      <c r="CC24" s="434"/>
      <c r="CD24" s="435"/>
    </row>
    <row r="25" spans="1:82" ht="75.5" thickBot="1">
      <c r="A25" s="438"/>
      <c r="B25" s="439"/>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8"/>
      <c r="AD25" s="439"/>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8"/>
      <c r="BF25" s="439"/>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07">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07">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07">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08"/>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08"/>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08"/>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08"/>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08"/>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08"/>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408"/>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08"/>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08"/>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08"/>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08"/>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08"/>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08"/>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08"/>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08"/>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08"/>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08"/>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08"/>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408"/>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08"/>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08"/>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08"/>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08"/>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08"/>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08"/>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08"/>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08"/>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08"/>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08"/>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08"/>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408"/>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08"/>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08"/>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08"/>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08"/>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08"/>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08"/>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08"/>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08"/>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08"/>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08"/>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08"/>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408"/>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08"/>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08"/>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409"/>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09"/>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09"/>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434</v>
      </c>
    </row>
    <row r="44" spans="1:82" ht="14.5" thickBot="1"/>
    <row r="45" spans="1:82" ht="19" thickBot="1">
      <c r="A45" s="436" t="s">
        <v>393</v>
      </c>
      <c r="B45" s="437"/>
      <c r="C45" s="433" t="s">
        <v>0</v>
      </c>
      <c r="D45" s="434"/>
      <c r="E45" s="434"/>
      <c r="F45" s="435"/>
      <c r="G45" s="433" t="s">
        <v>9</v>
      </c>
      <c r="H45" s="434"/>
      <c r="I45" s="434"/>
      <c r="J45" s="435"/>
      <c r="K45" s="433" t="s">
        <v>394</v>
      </c>
      <c r="L45" s="434"/>
      <c r="M45" s="434"/>
      <c r="N45" s="435"/>
      <c r="O45" s="433" t="s">
        <v>376</v>
      </c>
      <c r="P45" s="434"/>
      <c r="Q45" s="434"/>
      <c r="R45" s="435"/>
      <c r="S45" s="433" t="s">
        <v>378</v>
      </c>
      <c r="T45" s="434"/>
      <c r="U45" s="434"/>
      <c r="V45" s="435"/>
      <c r="W45" s="433" t="s">
        <v>377</v>
      </c>
      <c r="X45" s="434"/>
      <c r="Y45" s="434"/>
      <c r="Z45" s="435"/>
      <c r="AC45" s="436" t="s">
        <v>395</v>
      </c>
      <c r="AD45" s="437"/>
      <c r="AE45" s="433" t="s">
        <v>0</v>
      </c>
      <c r="AF45" s="434"/>
      <c r="AG45" s="434"/>
      <c r="AH45" s="435"/>
      <c r="AI45" s="433" t="s">
        <v>9</v>
      </c>
      <c r="AJ45" s="434"/>
      <c r="AK45" s="434"/>
      <c r="AL45" s="435"/>
      <c r="AM45" s="433" t="s">
        <v>394</v>
      </c>
      <c r="AN45" s="434"/>
      <c r="AO45" s="434"/>
      <c r="AP45" s="435"/>
      <c r="AQ45" s="433" t="s">
        <v>376</v>
      </c>
      <c r="AR45" s="434"/>
      <c r="AS45" s="434"/>
      <c r="AT45" s="435"/>
      <c r="AU45" s="433" t="s">
        <v>378</v>
      </c>
      <c r="AV45" s="434"/>
      <c r="AW45" s="434"/>
      <c r="AX45" s="435"/>
      <c r="AY45" s="433" t="s">
        <v>377</v>
      </c>
      <c r="AZ45" s="434"/>
      <c r="BA45" s="434"/>
      <c r="BB45" s="435"/>
      <c r="BE45" s="436" t="s">
        <v>396</v>
      </c>
      <c r="BF45" s="437"/>
      <c r="BG45" s="433" t="s">
        <v>0</v>
      </c>
      <c r="BH45" s="434"/>
      <c r="BI45" s="434"/>
      <c r="BJ45" s="435"/>
      <c r="BK45" s="433" t="s">
        <v>9</v>
      </c>
      <c r="BL45" s="434"/>
      <c r="BM45" s="434"/>
      <c r="BN45" s="435"/>
      <c r="BO45" s="433" t="s">
        <v>394</v>
      </c>
      <c r="BP45" s="434"/>
      <c r="BQ45" s="434"/>
      <c r="BR45" s="435"/>
      <c r="BS45" s="433" t="s">
        <v>376</v>
      </c>
      <c r="BT45" s="434"/>
      <c r="BU45" s="434"/>
      <c r="BV45" s="435"/>
      <c r="BW45" s="433" t="s">
        <v>378</v>
      </c>
      <c r="BX45" s="434"/>
      <c r="BY45" s="434"/>
      <c r="BZ45" s="435"/>
      <c r="CA45" s="433" t="s">
        <v>377</v>
      </c>
      <c r="CB45" s="434"/>
      <c r="CC45" s="434"/>
      <c r="CD45" s="435"/>
    </row>
    <row r="46" spans="1:82" ht="75.5" thickBot="1">
      <c r="A46" s="438"/>
      <c r="B46" s="439"/>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8"/>
      <c r="AD46" s="439"/>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8"/>
      <c r="BF46" s="439"/>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07">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07">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07">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08"/>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08"/>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08"/>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08"/>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08"/>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08"/>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408"/>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08"/>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08"/>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08"/>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08"/>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08"/>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08"/>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08"/>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08"/>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08"/>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08"/>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08"/>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408"/>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08"/>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08"/>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08"/>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08"/>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08"/>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08"/>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08"/>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08"/>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08"/>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08"/>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08"/>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408"/>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08"/>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08"/>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08"/>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08"/>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08"/>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08"/>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08"/>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08"/>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08"/>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08"/>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08"/>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c r="A62" s="408"/>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08"/>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08"/>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4.5" thickBot="1">
      <c r="A63" s="409"/>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09"/>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09"/>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397</v>
      </c>
    </row>
    <row r="65" spans="1:82" ht="14.5" thickBot="1"/>
    <row r="66" spans="1:82" ht="19" thickBot="1">
      <c r="A66" s="436" t="s">
        <v>393</v>
      </c>
      <c r="B66" s="437"/>
      <c r="C66" s="433" t="s">
        <v>0</v>
      </c>
      <c r="D66" s="434"/>
      <c r="E66" s="434"/>
      <c r="F66" s="435"/>
      <c r="G66" s="433" t="s">
        <v>9</v>
      </c>
      <c r="H66" s="434"/>
      <c r="I66" s="434"/>
      <c r="J66" s="435"/>
      <c r="K66" s="433" t="s">
        <v>394</v>
      </c>
      <c r="L66" s="434"/>
      <c r="M66" s="434"/>
      <c r="N66" s="435"/>
      <c r="O66" s="433" t="s">
        <v>376</v>
      </c>
      <c r="P66" s="434"/>
      <c r="Q66" s="434"/>
      <c r="R66" s="435"/>
      <c r="S66" s="433" t="s">
        <v>378</v>
      </c>
      <c r="T66" s="434"/>
      <c r="U66" s="434"/>
      <c r="V66" s="435"/>
      <c r="W66" s="433" t="s">
        <v>377</v>
      </c>
      <c r="X66" s="434"/>
      <c r="Y66" s="434"/>
      <c r="Z66" s="435"/>
      <c r="AC66" s="436" t="s">
        <v>395</v>
      </c>
      <c r="AD66" s="437"/>
      <c r="AE66" s="433" t="s">
        <v>0</v>
      </c>
      <c r="AF66" s="434"/>
      <c r="AG66" s="434"/>
      <c r="AH66" s="435"/>
      <c r="AI66" s="433" t="s">
        <v>9</v>
      </c>
      <c r="AJ66" s="434"/>
      <c r="AK66" s="434"/>
      <c r="AL66" s="435"/>
      <c r="AM66" s="433" t="s">
        <v>394</v>
      </c>
      <c r="AN66" s="434"/>
      <c r="AO66" s="434"/>
      <c r="AP66" s="435"/>
      <c r="AQ66" s="433" t="s">
        <v>376</v>
      </c>
      <c r="AR66" s="434"/>
      <c r="AS66" s="434"/>
      <c r="AT66" s="435"/>
      <c r="AU66" s="433" t="s">
        <v>378</v>
      </c>
      <c r="AV66" s="434"/>
      <c r="AW66" s="434"/>
      <c r="AX66" s="435"/>
      <c r="AY66" s="433" t="s">
        <v>377</v>
      </c>
      <c r="AZ66" s="434"/>
      <c r="BA66" s="434"/>
      <c r="BB66" s="435"/>
      <c r="BE66" s="436" t="s">
        <v>396</v>
      </c>
      <c r="BF66" s="437"/>
      <c r="BG66" s="433" t="s">
        <v>0</v>
      </c>
      <c r="BH66" s="434"/>
      <c r="BI66" s="434"/>
      <c r="BJ66" s="435"/>
      <c r="BK66" s="433" t="s">
        <v>9</v>
      </c>
      <c r="BL66" s="434"/>
      <c r="BM66" s="434"/>
      <c r="BN66" s="435"/>
      <c r="BO66" s="433" t="s">
        <v>394</v>
      </c>
      <c r="BP66" s="434"/>
      <c r="BQ66" s="434"/>
      <c r="BR66" s="435"/>
      <c r="BS66" s="433" t="s">
        <v>376</v>
      </c>
      <c r="BT66" s="434"/>
      <c r="BU66" s="434"/>
      <c r="BV66" s="435"/>
      <c r="BW66" s="433" t="s">
        <v>378</v>
      </c>
      <c r="BX66" s="434"/>
      <c r="BY66" s="434"/>
      <c r="BZ66" s="435"/>
      <c r="CA66" s="433" t="s">
        <v>377</v>
      </c>
      <c r="CB66" s="434"/>
      <c r="CC66" s="434"/>
      <c r="CD66" s="435"/>
    </row>
    <row r="67" spans="1:82" ht="75.5" thickBot="1">
      <c r="A67" s="438"/>
      <c r="B67" s="439"/>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8"/>
      <c r="AD67" s="439"/>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8"/>
      <c r="BF67" s="439"/>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07">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07">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07">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08"/>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08"/>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08"/>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08"/>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08"/>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08"/>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408"/>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08"/>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08"/>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08"/>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08"/>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08"/>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08"/>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08"/>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08"/>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08"/>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08"/>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08"/>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408"/>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08"/>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08"/>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08"/>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08"/>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08"/>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08"/>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08"/>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08"/>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08"/>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08"/>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08"/>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408"/>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08"/>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08"/>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08"/>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08"/>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08"/>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08"/>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08"/>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08"/>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08"/>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08"/>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08"/>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408"/>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08"/>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08"/>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409"/>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09"/>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09"/>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398</v>
      </c>
    </row>
    <row r="86" spans="1:82" ht="14.5" thickBot="1"/>
    <row r="87" spans="1:82" ht="19" thickBot="1">
      <c r="A87" s="436" t="s">
        <v>393</v>
      </c>
      <c r="B87" s="437"/>
      <c r="C87" s="433" t="s">
        <v>0</v>
      </c>
      <c r="D87" s="434"/>
      <c r="E87" s="434"/>
      <c r="F87" s="435"/>
      <c r="G87" s="433" t="s">
        <v>9</v>
      </c>
      <c r="H87" s="434"/>
      <c r="I87" s="434"/>
      <c r="J87" s="435"/>
      <c r="K87" s="433" t="s">
        <v>394</v>
      </c>
      <c r="L87" s="434"/>
      <c r="M87" s="434"/>
      <c r="N87" s="435"/>
      <c r="O87" s="433" t="s">
        <v>376</v>
      </c>
      <c r="P87" s="434"/>
      <c r="Q87" s="434"/>
      <c r="R87" s="435"/>
      <c r="S87" s="433" t="s">
        <v>378</v>
      </c>
      <c r="T87" s="434"/>
      <c r="U87" s="434"/>
      <c r="V87" s="435"/>
      <c r="W87" s="433" t="s">
        <v>377</v>
      </c>
      <c r="X87" s="434"/>
      <c r="Y87" s="434"/>
      <c r="Z87" s="435"/>
      <c r="AC87" s="436" t="s">
        <v>395</v>
      </c>
      <c r="AD87" s="437"/>
      <c r="AE87" s="433" t="s">
        <v>0</v>
      </c>
      <c r="AF87" s="434"/>
      <c r="AG87" s="434"/>
      <c r="AH87" s="435"/>
      <c r="AI87" s="433" t="s">
        <v>9</v>
      </c>
      <c r="AJ87" s="434"/>
      <c r="AK87" s="434"/>
      <c r="AL87" s="435"/>
      <c r="AM87" s="433" t="s">
        <v>394</v>
      </c>
      <c r="AN87" s="434"/>
      <c r="AO87" s="434"/>
      <c r="AP87" s="435"/>
      <c r="AQ87" s="433" t="s">
        <v>376</v>
      </c>
      <c r="AR87" s="434"/>
      <c r="AS87" s="434"/>
      <c r="AT87" s="435"/>
      <c r="AU87" s="433" t="s">
        <v>378</v>
      </c>
      <c r="AV87" s="434"/>
      <c r="AW87" s="434"/>
      <c r="AX87" s="435"/>
      <c r="AY87" s="433" t="s">
        <v>377</v>
      </c>
      <c r="AZ87" s="434"/>
      <c r="BA87" s="434"/>
      <c r="BB87" s="435"/>
      <c r="BE87" s="436" t="s">
        <v>396</v>
      </c>
      <c r="BF87" s="437"/>
      <c r="BG87" s="433" t="s">
        <v>0</v>
      </c>
      <c r="BH87" s="434"/>
      <c r="BI87" s="434"/>
      <c r="BJ87" s="435"/>
      <c r="BK87" s="433" t="s">
        <v>9</v>
      </c>
      <c r="BL87" s="434"/>
      <c r="BM87" s="434"/>
      <c r="BN87" s="435"/>
      <c r="BO87" s="433" t="s">
        <v>394</v>
      </c>
      <c r="BP87" s="434"/>
      <c r="BQ87" s="434"/>
      <c r="BR87" s="435"/>
      <c r="BS87" s="433" t="s">
        <v>376</v>
      </c>
      <c r="BT87" s="434"/>
      <c r="BU87" s="434"/>
      <c r="BV87" s="435"/>
      <c r="BW87" s="433" t="s">
        <v>378</v>
      </c>
      <c r="BX87" s="434"/>
      <c r="BY87" s="434"/>
      <c r="BZ87" s="435"/>
      <c r="CA87" s="433" t="s">
        <v>377</v>
      </c>
      <c r="CB87" s="434"/>
      <c r="CC87" s="434"/>
      <c r="CD87" s="435"/>
    </row>
    <row r="88" spans="1:82" ht="75.5" thickBot="1">
      <c r="A88" s="438"/>
      <c r="B88" s="439"/>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8"/>
      <c r="AD88" s="439"/>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8"/>
      <c r="BF88" s="439"/>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07">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07">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07">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08"/>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08"/>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08"/>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08"/>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08"/>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08"/>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408"/>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08"/>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08"/>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08"/>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08"/>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08"/>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08"/>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08"/>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08"/>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08"/>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08"/>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08"/>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408"/>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08"/>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08"/>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08"/>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08"/>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08"/>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08"/>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08"/>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08"/>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08"/>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08"/>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08"/>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408"/>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08"/>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08"/>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08"/>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08"/>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08"/>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08"/>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08"/>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08"/>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08"/>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08"/>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08"/>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408"/>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08"/>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08"/>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409"/>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09"/>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09"/>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399</v>
      </c>
    </row>
    <row r="107" spans="1:82" ht="14.5" thickBot="1"/>
    <row r="108" spans="1:82" ht="19" thickBot="1">
      <c r="A108" s="436" t="s">
        <v>393</v>
      </c>
      <c r="B108" s="437"/>
      <c r="C108" s="433" t="s">
        <v>0</v>
      </c>
      <c r="D108" s="434"/>
      <c r="E108" s="434"/>
      <c r="F108" s="435"/>
      <c r="G108" s="433" t="s">
        <v>9</v>
      </c>
      <c r="H108" s="434"/>
      <c r="I108" s="434"/>
      <c r="J108" s="435"/>
      <c r="K108" s="433" t="s">
        <v>394</v>
      </c>
      <c r="L108" s="434"/>
      <c r="M108" s="434"/>
      <c r="N108" s="435"/>
      <c r="O108" s="433" t="s">
        <v>376</v>
      </c>
      <c r="P108" s="434"/>
      <c r="Q108" s="434"/>
      <c r="R108" s="435"/>
      <c r="S108" s="433" t="s">
        <v>378</v>
      </c>
      <c r="T108" s="434"/>
      <c r="U108" s="434"/>
      <c r="V108" s="435"/>
      <c r="W108" s="433" t="s">
        <v>377</v>
      </c>
      <c r="X108" s="434"/>
      <c r="Y108" s="434"/>
      <c r="Z108" s="435"/>
      <c r="AC108" s="436" t="s">
        <v>395</v>
      </c>
      <c r="AD108" s="437"/>
      <c r="AE108" s="433" t="s">
        <v>0</v>
      </c>
      <c r="AF108" s="434"/>
      <c r="AG108" s="434"/>
      <c r="AH108" s="435"/>
      <c r="AI108" s="433" t="s">
        <v>9</v>
      </c>
      <c r="AJ108" s="434"/>
      <c r="AK108" s="434"/>
      <c r="AL108" s="435"/>
      <c r="AM108" s="433" t="s">
        <v>394</v>
      </c>
      <c r="AN108" s="434"/>
      <c r="AO108" s="434"/>
      <c r="AP108" s="435"/>
      <c r="AQ108" s="433" t="s">
        <v>376</v>
      </c>
      <c r="AR108" s="434"/>
      <c r="AS108" s="434"/>
      <c r="AT108" s="435"/>
      <c r="AU108" s="433" t="s">
        <v>378</v>
      </c>
      <c r="AV108" s="434"/>
      <c r="AW108" s="434"/>
      <c r="AX108" s="435"/>
      <c r="AY108" s="433" t="s">
        <v>377</v>
      </c>
      <c r="AZ108" s="434"/>
      <c r="BA108" s="434"/>
      <c r="BB108" s="435"/>
      <c r="BE108" s="436" t="s">
        <v>396</v>
      </c>
      <c r="BF108" s="437"/>
      <c r="BG108" s="433" t="s">
        <v>0</v>
      </c>
      <c r="BH108" s="434"/>
      <c r="BI108" s="434"/>
      <c r="BJ108" s="435"/>
      <c r="BK108" s="433" t="s">
        <v>9</v>
      </c>
      <c r="BL108" s="434"/>
      <c r="BM108" s="434"/>
      <c r="BN108" s="435"/>
      <c r="BO108" s="433" t="s">
        <v>394</v>
      </c>
      <c r="BP108" s="434"/>
      <c r="BQ108" s="434"/>
      <c r="BR108" s="435"/>
      <c r="BS108" s="433" t="s">
        <v>376</v>
      </c>
      <c r="BT108" s="434"/>
      <c r="BU108" s="434"/>
      <c r="BV108" s="435"/>
      <c r="BW108" s="433" t="s">
        <v>378</v>
      </c>
      <c r="BX108" s="434"/>
      <c r="BY108" s="434"/>
      <c r="BZ108" s="435"/>
      <c r="CA108" s="433" t="s">
        <v>377</v>
      </c>
      <c r="CB108" s="434"/>
      <c r="CC108" s="434"/>
      <c r="CD108" s="435"/>
    </row>
    <row r="109" spans="1:82" ht="75.5" thickBot="1">
      <c r="A109" s="438"/>
      <c r="B109" s="439"/>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8"/>
      <c r="AD109" s="439"/>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8"/>
      <c r="BF109" s="439"/>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07">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07">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07">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08"/>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08"/>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08"/>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08"/>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08"/>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08"/>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408"/>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08"/>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08"/>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08"/>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08"/>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08"/>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08"/>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08"/>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08"/>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08"/>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08"/>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08"/>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408"/>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08"/>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08"/>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08"/>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08"/>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08"/>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08"/>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08"/>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08"/>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08"/>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08"/>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08"/>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408"/>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08"/>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08"/>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08"/>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08"/>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08"/>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08"/>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08"/>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08"/>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08"/>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08"/>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08"/>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408"/>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08"/>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08"/>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409"/>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09"/>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09"/>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400</v>
      </c>
    </row>
    <row r="128" spans="1:82" ht="14.5" thickBot="1"/>
    <row r="129" spans="1:82" ht="19" thickBot="1">
      <c r="A129" s="436" t="s">
        <v>393</v>
      </c>
      <c r="B129" s="437"/>
      <c r="C129" s="433" t="s">
        <v>0</v>
      </c>
      <c r="D129" s="434"/>
      <c r="E129" s="434"/>
      <c r="F129" s="435"/>
      <c r="G129" s="433" t="s">
        <v>9</v>
      </c>
      <c r="H129" s="434"/>
      <c r="I129" s="434"/>
      <c r="J129" s="435"/>
      <c r="K129" s="433" t="s">
        <v>394</v>
      </c>
      <c r="L129" s="434"/>
      <c r="M129" s="434"/>
      <c r="N129" s="435"/>
      <c r="O129" s="433" t="s">
        <v>376</v>
      </c>
      <c r="P129" s="434"/>
      <c r="Q129" s="434"/>
      <c r="R129" s="435"/>
      <c r="S129" s="433" t="s">
        <v>378</v>
      </c>
      <c r="T129" s="434"/>
      <c r="U129" s="434"/>
      <c r="V129" s="435"/>
      <c r="W129" s="433" t="s">
        <v>377</v>
      </c>
      <c r="X129" s="434"/>
      <c r="Y129" s="434"/>
      <c r="Z129" s="435"/>
      <c r="AC129" s="436" t="s">
        <v>395</v>
      </c>
      <c r="AD129" s="437"/>
      <c r="AE129" s="433" t="s">
        <v>0</v>
      </c>
      <c r="AF129" s="434"/>
      <c r="AG129" s="434"/>
      <c r="AH129" s="435"/>
      <c r="AI129" s="433" t="s">
        <v>9</v>
      </c>
      <c r="AJ129" s="434"/>
      <c r="AK129" s="434"/>
      <c r="AL129" s="435"/>
      <c r="AM129" s="433" t="s">
        <v>394</v>
      </c>
      <c r="AN129" s="434"/>
      <c r="AO129" s="434"/>
      <c r="AP129" s="435"/>
      <c r="AQ129" s="433" t="s">
        <v>376</v>
      </c>
      <c r="AR129" s="434"/>
      <c r="AS129" s="434"/>
      <c r="AT129" s="435"/>
      <c r="AU129" s="433" t="s">
        <v>378</v>
      </c>
      <c r="AV129" s="434"/>
      <c r="AW129" s="434"/>
      <c r="AX129" s="435"/>
      <c r="AY129" s="433" t="s">
        <v>377</v>
      </c>
      <c r="AZ129" s="434"/>
      <c r="BA129" s="434"/>
      <c r="BB129" s="435"/>
      <c r="BE129" s="436" t="s">
        <v>396</v>
      </c>
      <c r="BF129" s="437"/>
      <c r="BG129" s="433" t="s">
        <v>0</v>
      </c>
      <c r="BH129" s="434"/>
      <c r="BI129" s="434"/>
      <c r="BJ129" s="435"/>
      <c r="BK129" s="433" t="s">
        <v>9</v>
      </c>
      <c r="BL129" s="434"/>
      <c r="BM129" s="434"/>
      <c r="BN129" s="435"/>
      <c r="BO129" s="433" t="s">
        <v>394</v>
      </c>
      <c r="BP129" s="434"/>
      <c r="BQ129" s="434"/>
      <c r="BR129" s="435"/>
      <c r="BS129" s="433" t="s">
        <v>376</v>
      </c>
      <c r="BT129" s="434"/>
      <c r="BU129" s="434"/>
      <c r="BV129" s="435"/>
      <c r="BW129" s="433" t="s">
        <v>378</v>
      </c>
      <c r="BX129" s="434"/>
      <c r="BY129" s="434"/>
      <c r="BZ129" s="435"/>
      <c r="CA129" s="433" t="s">
        <v>377</v>
      </c>
      <c r="CB129" s="434"/>
      <c r="CC129" s="434"/>
      <c r="CD129" s="435"/>
    </row>
    <row r="130" spans="1:82" ht="75.5" thickBot="1">
      <c r="A130" s="438"/>
      <c r="B130" s="439"/>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8"/>
      <c r="AD130" s="439"/>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8"/>
      <c r="BF130" s="439"/>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10">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07">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07">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11"/>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08"/>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08"/>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11"/>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08"/>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08"/>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c r="A134" s="411"/>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08"/>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08"/>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11"/>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08"/>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08"/>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11"/>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08"/>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08"/>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11"/>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08"/>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08"/>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c r="A138" s="411"/>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08"/>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08"/>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11"/>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08"/>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08"/>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11"/>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08"/>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08"/>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11"/>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08"/>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08"/>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c r="A142" s="411"/>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08"/>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08"/>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11"/>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08"/>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08"/>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11"/>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08"/>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08"/>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11"/>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08"/>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08"/>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c r="A146" s="411"/>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08"/>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08"/>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4.5" thickBot="1">
      <c r="A147" s="412"/>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09"/>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09"/>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435</v>
      </c>
    </row>
    <row r="149" spans="1:82" ht="14.5" thickBot="1"/>
    <row r="150" spans="1:82" ht="19" thickBot="1">
      <c r="A150" s="436" t="s">
        <v>393</v>
      </c>
      <c r="B150" s="437"/>
      <c r="C150" s="433" t="s">
        <v>0</v>
      </c>
      <c r="D150" s="434"/>
      <c r="E150" s="434"/>
      <c r="F150" s="435"/>
      <c r="G150" s="433" t="s">
        <v>9</v>
      </c>
      <c r="H150" s="434"/>
      <c r="I150" s="434"/>
      <c r="J150" s="435"/>
      <c r="K150" s="433" t="s">
        <v>394</v>
      </c>
      <c r="L150" s="434"/>
      <c r="M150" s="434"/>
      <c r="N150" s="435"/>
      <c r="O150" s="433" t="s">
        <v>376</v>
      </c>
      <c r="P150" s="434"/>
      <c r="Q150" s="434"/>
      <c r="R150" s="435"/>
      <c r="S150" s="433" t="s">
        <v>378</v>
      </c>
      <c r="T150" s="434"/>
      <c r="U150" s="434"/>
      <c r="V150" s="435"/>
      <c r="W150" s="433" t="s">
        <v>377</v>
      </c>
      <c r="X150" s="434"/>
      <c r="Y150" s="434"/>
      <c r="Z150" s="435"/>
      <c r="AC150" s="436" t="s">
        <v>395</v>
      </c>
      <c r="AD150" s="437"/>
      <c r="AE150" s="433" t="s">
        <v>0</v>
      </c>
      <c r="AF150" s="434"/>
      <c r="AG150" s="434"/>
      <c r="AH150" s="435"/>
      <c r="AI150" s="433" t="s">
        <v>9</v>
      </c>
      <c r="AJ150" s="434"/>
      <c r="AK150" s="434"/>
      <c r="AL150" s="435"/>
      <c r="AM150" s="433" t="s">
        <v>394</v>
      </c>
      <c r="AN150" s="434"/>
      <c r="AO150" s="434"/>
      <c r="AP150" s="435"/>
      <c r="AQ150" s="433" t="s">
        <v>376</v>
      </c>
      <c r="AR150" s="434"/>
      <c r="AS150" s="434"/>
      <c r="AT150" s="435"/>
      <c r="AU150" s="433" t="s">
        <v>378</v>
      </c>
      <c r="AV150" s="434"/>
      <c r="AW150" s="434"/>
      <c r="AX150" s="435"/>
      <c r="AY150" s="433" t="s">
        <v>377</v>
      </c>
      <c r="AZ150" s="434"/>
      <c r="BA150" s="434"/>
      <c r="BB150" s="435"/>
      <c r="BE150" s="436" t="s">
        <v>396</v>
      </c>
      <c r="BF150" s="437"/>
      <c r="BG150" s="433" t="s">
        <v>0</v>
      </c>
      <c r="BH150" s="434"/>
      <c r="BI150" s="434"/>
      <c r="BJ150" s="435"/>
      <c r="BK150" s="433" t="s">
        <v>9</v>
      </c>
      <c r="BL150" s="434"/>
      <c r="BM150" s="434"/>
      <c r="BN150" s="435"/>
      <c r="BO150" s="433" t="s">
        <v>394</v>
      </c>
      <c r="BP150" s="434"/>
      <c r="BQ150" s="434"/>
      <c r="BR150" s="435"/>
      <c r="BS150" s="433" t="s">
        <v>376</v>
      </c>
      <c r="BT150" s="434"/>
      <c r="BU150" s="434"/>
      <c r="BV150" s="435"/>
      <c r="BW150" s="433" t="s">
        <v>378</v>
      </c>
      <c r="BX150" s="434"/>
      <c r="BY150" s="434"/>
      <c r="BZ150" s="435"/>
      <c r="CA150" s="433" t="s">
        <v>377</v>
      </c>
      <c r="CB150" s="434"/>
      <c r="CC150" s="434"/>
      <c r="CD150" s="435"/>
    </row>
    <row r="151" spans="1:82" ht="75.5" thickBot="1">
      <c r="A151" s="438"/>
      <c r="B151" s="439"/>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8"/>
      <c r="AD151" s="439"/>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8"/>
      <c r="BF151" s="439"/>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07">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07">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07">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08"/>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08"/>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08"/>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08"/>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08"/>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08"/>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c r="A155" s="408"/>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08"/>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08"/>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08"/>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08"/>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08"/>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08"/>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08"/>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08"/>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08"/>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08"/>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08"/>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c r="A159" s="408"/>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08"/>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08"/>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08"/>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08"/>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08"/>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08"/>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08"/>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08"/>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08"/>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08"/>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08"/>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c r="A163" s="408"/>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08"/>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08"/>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08"/>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08"/>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08"/>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08"/>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08"/>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08"/>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08"/>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08"/>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08"/>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c r="A167" s="408"/>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08"/>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08"/>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4.5" thickBot="1">
      <c r="A168" s="409"/>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09"/>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09"/>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439</v>
      </c>
    </row>
    <row r="170" spans="1:82" ht="14.5" thickBot="1"/>
    <row r="171" spans="1:82" ht="19" thickBot="1">
      <c r="A171" s="436" t="s">
        <v>393</v>
      </c>
      <c r="B171" s="437"/>
      <c r="C171" s="433" t="s">
        <v>0</v>
      </c>
      <c r="D171" s="434"/>
      <c r="E171" s="434"/>
      <c r="F171" s="435"/>
      <c r="G171" s="433" t="s">
        <v>9</v>
      </c>
      <c r="H171" s="434"/>
      <c r="I171" s="434"/>
      <c r="J171" s="435"/>
      <c r="K171" s="433" t="s">
        <v>394</v>
      </c>
      <c r="L171" s="434"/>
      <c r="M171" s="434"/>
      <c r="N171" s="435"/>
      <c r="O171" s="433" t="s">
        <v>376</v>
      </c>
      <c r="P171" s="434"/>
      <c r="Q171" s="434"/>
      <c r="R171" s="435"/>
      <c r="S171" s="433" t="s">
        <v>378</v>
      </c>
      <c r="T171" s="434"/>
      <c r="U171" s="434"/>
      <c r="V171" s="435"/>
      <c r="W171" s="433" t="s">
        <v>377</v>
      </c>
      <c r="X171" s="434"/>
      <c r="Y171" s="434"/>
      <c r="Z171" s="435"/>
      <c r="AC171" s="436" t="s">
        <v>395</v>
      </c>
      <c r="AD171" s="437"/>
      <c r="AE171" s="433" t="s">
        <v>0</v>
      </c>
      <c r="AF171" s="434"/>
      <c r="AG171" s="434"/>
      <c r="AH171" s="435"/>
      <c r="AI171" s="433" t="s">
        <v>9</v>
      </c>
      <c r="AJ171" s="434"/>
      <c r="AK171" s="434"/>
      <c r="AL171" s="435"/>
      <c r="AM171" s="433" t="s">
        <v>394</v>
      </c>
      <c r="AN171" s="434"/>
      <c r="AO171" s="434"/>
      <c r="AP171" s="435"/>
      <c r="AQ171" s="433" t="s">
        <v>376</v>
      </c>
      <c r="AR171" s="434"/>
      <c r="AS171" s="434"/>
      <c r="AT171" s="435"/>
      <c r="AU171" s="433" t="s">
        <v>378</v>
      </c>
      <c r="AV171" s="434"/>
      <c r="AW171" s="434"/>
      <c r="AX171" s="435"/>
      <c r="AY171" s="433" t="s">
        <v>377</v>
      </c>
      <c r="AZ171" s="434"/>
      <c r="BA171" s="434"/>
      <c r="BB171" s="435"/>
      <c r="BE171" s="436" t="s">
        <v>396</v>
      </c>
      <c r="BF171" s="437"/>
      <c r="BG171" s="433" t="s">
        <v>0</v>
      </c>
      <c r="BH171" s="434"/>
      <c r="BI171" s="434"/>
      <c r="BJ171" s="435"/>
      <c r="BK171" s="433" t="s">
        <v>9</v>
      </c>
      <c r="BL171" s="434"/>
      <c r="BM171" s="434"/>
      <c r="BN171" s="435"/>
      <c r="BO171" s="433" t="s">
        <v>394</v>
      </c>
      <c r="BP171" s="434"/>
      <c r="BQ171" s="434"/>
      <c r="BR171" s="435"/>
      <c r="BS171" s="433" t="s">
        <v>376</v>
      </c>
      <c r="BT171" s="434"/>
      <c r="BU171" s="434"/>
      <c r="BV171" s="435"/>
      <c r="BW171" s="433" t="s">
        <v>378</v>
      </c>
      <c r="BX171" s="434"/>
      <c r="BY171" s="434"/>
      <c r="BZ171" s="435"/>
      <c r="CA171" s="433" t="s">
        <v>377</v>
      </c>
      <c r="CB171" s="434"/>
      <c r="CC171" s="434"/>
      <c r="CD171" s="435"/>
    </row>
    <row r="172" spans="1:82" ht="75.5" thickBot="1">
      <c r="A172" s="438"/>
      <c r="B172" s="439"/>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8"/>
      <c r="AD172" s="439"/>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8"/>
      <c r="BF172" s="439"/>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07">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07">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07">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08"/>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08"/>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08"/>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08"/>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08"/>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08"/>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c r="A176" s="408"/>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08"/>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08"/>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08"/>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08"/>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08"/>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08"/>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08"/>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08"/>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08"/>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08"/>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08"/>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c r="A180" s="408"/>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08"/>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08"/>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08"/>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08"/>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08"/>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08"/>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08"/>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08"/>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08"/>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08"/>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08"/>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c r="A184" s="408"/>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08"/>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08"/>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08"/>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08"/>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v>1404</v>
      </c>
      <c r="AR185" s="172">
        <v>1404</v>
      </c>
      <c r="AS185" s="172">
        <v>0</v>
      </c>
      <c r="AT185" s="333">
        <f t="shared" si="1148"/>
        <v>0</v>
      </c>
      <c r="AU185" s="171">
        <v>36091</v>
      </c>
      <c r="AV185" s="172">
        <v>36091</v>
      </c>
      <c r="AW185" s="172">
        <v>0</v>
      </c>
      <c r="AX185" s="333">
        <f t="shared" si="1149"/>
        <v>0</v>
      </c>
      <c r="AY185" s="336">
        <f t="shared" ref="AY185:AY187" si="1283">IF(COUNT(AE185,AI185,AM185,AQ185,AU185)&lt;5,"",SUM(AE185,AI185,AM185,AQ185,AU185))</f>
        <v>325948.19399998535</v>
      </c>
      <c r="AZ185" s="175">
        <f t="shared" ref="AZ185:AZ187" si="1284">IF(COUNT(AF185,AJ185,AN185,AR185,AV185)&lt;5,"",SUM(AF185,AJ185,AN185,AR185,AV185))</f>
        <v>260263.80799999286</v>
      </c>
      <c r="BA185" s="175">
        <f t="shared" ref="BA185:BA187" si="1285">IF(COUNT(AG185,AK185,AO185,AS185,AW185)&lt;5,"",SUM(AG185,AK185,AO185,AS185,AW185))</f>
        <v>62531.534000000291</v>
      </c>
      <c r="BB185" s="333">
        <f t="shared" si="1153"/>
        <v>0.19184500835124463</v>
      </c>
      <c r="BE185" s="408"/>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f t="shared" ref="BS185:BS187" si="1295">IF(COUNT(O185, AQ185)&lt;2, "", O185+AQ185)</f>
        <v>49348.394834500003</v>
      </c>
      <c r="BT185" s="338">
        <f t="shared" ref="BT185:BT187" si="1296">IF(COUNT(P185, AR185)&lt;2, "", P185+AR185)</f>
        <v>49348.394834500003</v>
      </c>
      <c r="BU185" s="338">
        <f t="shared" ref="BU185:BU187" si="1297">IF(COUNT(Q185, AS185)&lt;2, "", Q185+AS185)</f>
        <v>0</v>
      </c>
      <c r="BV185" s="333">
        <f t="shared" si="1169"/>
        <v>0</v>
      </c>
      <c r="BW185" s="337">
        <f t="shared" ref="BW185:BW187" si="1298">IF(COUNT(S185, AU185)&lt;2, "", S185+AU185)</f>
        <v>88488.599788499996</v>
      </c>
      <c r="BX185" s="338">
        <f t="shared" ref="BX185:BX187" si="1299">IF(COUNT(T185, AV185)&lt;2, "", T185+AV185)</f>
        <v>88488.599788499996</v>
      </c>
      <c r="BY185" s="338">
        <f t="shared" ref="BY185:BY187" si="1300">IF(COUNT(U185, AW185)&lt;2, "", U185+AW185)</f>
        <v>0</v>
      </c>
      <c r="BZ185" s="333">
        <f t="shared" si="1173"/>
        <v>0</v>
      </c>
      <c r="CA185" s="336">
        <f t="shared" ref="CA185:CA187" si="1301">IF(COUNT(BG185,BK185,BO185,BS185,BW185)&lt;5,"",SUM(BG185,BK185,BO185,BS185,BW185))</f>
        <v>1649345.6511229938</v>
      </c>
      <c r="CB185" s="175">
        <f t="shared" ref="CB185:CB187" si="1302">IF(COUNT(BH185,BL185,BP185,BT185,BX185)&lt;5,"",SUM(BH185,BL185,BP185,BT185,BX185))</f>
        <v>1447004.0751230044</v>
      </c>
      <c r="CC185" s="175">
        <f t="shared" ref="CC185:CC187" si="1303">IF(COUNT(BI185,BM185,BQ185,BU185,BY185)&lt;5,"",SUM(BI185,BM185,BQ185,BU185,BY185))</f>
        <v>192994.2044999995</v>
      </c>
      <c r="CD185" s="333">
        <f t="shared" si="1177"/>
        <v>0.11701258882187314</v>
      </c>
    </row>
    <row r="186" spans="1:82">
      <c r="A186" s="408"/>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08"/>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v>1114</v>
      </c>
      <c r="AR186" s="151">
        <v>1114</v>
      </c>
      <c r="AS186" s="151">
        <v>0</v>
      </c>
      <c r="AT186" s="318">
        <f t="shared" si="1148"/>
        <v>0</v>
      </c>
      <c r="AU186" s="150">
        <v>35649</v>
      </c>
      <c r="AV186" s="151">
        <v>35649</v>
      </c>
      <c r="AW186" s="151">
        <v>0</v>
      </c>
      <c r="AX186" s="318">
        <f t="shared" si="1149"/>
        <v>0</v>
      </c>
      <c r="AY186" s="321">
        <f t="shared" si="1283"/>
        <v>259786.30699999921</v>
      </c>
      <c r="AZ186" s="154">
        <f t="shared" si="1284"/>
        <v>214737.78699999678</v>
      </c>
      <c r="BA186" s="154">
        <f t="shared" si="1285"/>
        <v>42350.418000000216</v>
      </c>
      <c r="BB186" s="318">
        <f t="shared" si="1153"/>
        <v>0.16302020875950304</v>
      </c>
      <c r="BE186" s="408"/>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f t="shared" si="1295"/>
        <v>52798.069900749775</v>
      </c>
      <c r="BT186" s="323">
        <f t="shared" si="1296"/>
        <v>52798.069900749775</v>
      </c>
      <c r="BU186" s="323">
        <f t="shared" si="1297"/>
        <v>0</v>
      </c>
      <c r="BV186" s="318">
        <f t="shared" si="1169"/>
        <v>0</v>
      </c>
      <c r="BW186" s="322">
        <f t="shared" si="1298"/>
        <v>94845.60164524999</v>
      </c>
      <c r="BX186" s="323">
        <f t="shared" si="1299"/>
        <v>94845.60164524999</v>
      </c>
      <c r="BY186" s="323">
        <f t="shared" si="1300"/>
        <v>0</v>
      </c>
      <c r="BZ186" s="318">
        <f t="shared" si="1173"/>
        <v>0</v>
      </c>
      <c r="CA186" s="321">
        <f t="shared" si="1301"/>
        <v>1375532.5595459775</v>
      </c>
      <c r="CB186" s="154">
        <f t="shared" si="1302"/>
        <v>1241939.312545992</v>
      </c>
      <c r="CC186" s="154">
        <f t="shared" si="1303"/>
        <v>126081.6165000004</v>
      </c>
      <c r="CD186" s="318">
        <f t="shared" si="1177"/>
        <v>9.166021961822278E-2</v>
      </c>
    </row>
    <row r="187" spans="1:82">
      <c r="A187" s="408"/>
      <c r="B187" s="132" t="s">
        <v>27</v>
      </c>
      <c r="C187" s="157">
        <v>1454796.4429999902</v>
      </c>
      <c r="D187" s="158">
        <v>1288129.9109999735</v>
      </c>
      <c r="E187" s="158">
        <v>158629.33599999789</v>
      </c>
      <c r="F187" s="324">
        <f t="shared" si="1136"/>
        <v>0.10903885334836426</v>
      </c>
      <c r="G187" s="157">
        <v>17805.593000000907</v>
      </c>
      <c r="H187" s="158">
        <v>16186.500000000577</v>
      </c>
      <c r="I187" s="158">
        <v>1522.3089999999911</v>
      </c>
      <c r="J187" s="324">
        <f t="shared" si="1137"/>
        <v>8.5496113496467852E-2</v>
      </c>
      <c r="K187" s="157">
        <v>21501.462500000001</v>
      </c>
      <c r="L187" s="158">
        <v>19990.681</v>
      </c>
      <c r="M187" s="158">
        <v>1682.2439999999999</v>
      </c>
      <c r="N187" s="324">
        <f t="shared" si="1138"/>
        <v>7.823858493346672E-2</v>
      </c>
      <c r="O187" s="157">
        <v>92385.970740000004</v>
      </c>
      <c r="P187" s="158">
        <v>92385.970740000004</v>
      </c>
      <c r="Q187" s="158">
        <v>0</v>
      </c>
      <c r="R187" s="324">
        <f t="shared" si="1139"/>
        <v>0</v>
      </c>
      <c r="S187" s="157">
        <v>50141.356020000007</v>
      </c>
      <c r="T187" s="158">
        <v>50141.356020000007</v>
      </c>
      <c r="U187" s="158">
        <v>0</v>
      </c>
      <c r="V187" s="324">
        <f t="shared" si="1140"/>
        <v>0</v>
      </c>
      <c r="W187" s="327">
        <f t="shared" si="1280"/>
        <v>1636630.825259991</v>
      </c>
      <c r="X187" s="161">
        <f t="shared" si="1281"/>
        <v>1466834.4187599742</v>
      </c>
      <c r="Y187" s="161">
        <f t="shared" si="1282"/>
        <v>161833.88899999787</v>
      </c>
      <c r="Z187" s="324">
        <f t="shared" si="1144"/>
        <v>9.8882342005436288E-2</v>
      </c>
      <c r="AC187" s="408"/>
      <c r="AD187" s="132" t="s">
        <v>27</v>
      </c>
      <c r="AE187" s="157">
        <v>381977.03000000113</v>
      </c>
      <c r="AF187" s="158">
        <v>231403.6130000001</v>
      </c>
      <c r="AG187" s="158">
        <v>146686.80699999962</v>
      </c>
      <c r="AH187" s="324">
        <f t="shared" si="1145"/>
        <v>0.38401996842584796</v>
      </c>
      <c r="AI187" s="157">
        <v>2798.6369999999615</v>
      </c>
      <c r="AJ187" s="158">
        <v>1220.1350000000014</v>
      </c>
      <c r="AK187" s="158">
        <v>609.16699999999844</v>
      </c>
      <c r="AL187" s="324">
        <f t="shared" si="1146"/>
        <v>0.21766559936140586</v>
      </c>
      <c r="AM187" s="157">
        <v>0</v>
      </c>
      <c r="AN187" s="158">
        <v>0</v>
      </c>
      <c r="AO187" s="158">
        <v>0</v>
      </c>
      <c r="AP187" s="324">
        <f t="shared" si="1147"/>
        <v>0</v>
      </c>
      <c r="AQ187" s="157">
        <v>1696</v>
      </c>
      <c r="AR187" s="158">
        <v>1696</v>
      </c>
      <c r="AS187" s="158">
        <v>0</v>
      </c>
      <c r="AT187" s="324">
        <f t="shared" si="1148"/>
        <v>0</v>
      </c>
      <c r="AU187" s="157">
        <v>37073</v>
      </c>
      <c r="AV187" s="158">
        <v>37073</v>
      </c>
      <c r="AW187" s="158">
        <v>0</v>
      </c>
      <c r="AX187" s="324">
        <f t="shared" si="1149"/>
        <v>0</v>
      </c>
      <c r="AY187" s="327">
        <f t="shared" si="1283"/>
        <v>423544.66700000112</v>
      </c>
      <c r="AZ187" s="161">
        <f t="shared" si="1284"/>
        <v>271392.74800000014</v>
      </c>
      <c r="BA187" s="161">
        <f t="shared" si="1285"/>
        <v>147295.97399999961</v>
      </c>
      <c r="BB187" s="324">
        <f t="shared" si="1153"/>
        <v>0.34776963441260667</v>
      </c>
      <c r="BE187" s="408"/>
      <c r="BF187" s="132" t="s">
        <v>27</v>
      </c>
      <c r="BG187" s="328">
        <f t="shared" si="1286"/>
        <v>1836773.4729999914</v>
      </c>
      <c r="BH187" s="329">
        <f t="shared" si="1287"/>
        <v>1519533.5239999737</v>
      </c>
      <c r="BI187" s="329">
        <f t="shared" si="1288"/>
        <v>305316.14299999748</v>
      </c>
      <c r="BJ187" s="324">
        <f t="shared" si="1157"/>
        <v>0.16622416835176002</v>
      </c>
      <c r="BK187" s="328">
        <f t="shared" si="1289"/>
        <v>20604.230000000869</v>
      </c>
      <c r="BL187" s="329">
        <f t="shared" si="1290"/>
        <v>17406.635000000577</v>
      </c>
      <c r="BM187" s="329">
        <f t="shared" si="1291"/>
        <v>2131.4759999999897</v>
      </c>
      <c r="BN187" s="324">
        <f t="shared" si="1161"/>
        <v>0.10344846664980442</v>
      </c>
      <c r="BO187" s="328">
        <f t="shared" si="1292"/>
        <v>21501.462500000001</v>
      </c>
      <c r="BP187" s="329">
        <f t="shared" si="1293"/>
        <v>19990.681</v>
      </c>
      <c r="BQ187" s="329">
        <f t="shared" si="1294"/>
        <v>1682.2439999999999</v>
      </c>
      <c r="BR187" s="324">
        <f t="shared" si="1165"/>
        <v>7.823858493346672E-2</v>
      </c>
      <c r="BS187" s="328">
        <f t="shared" si="1295"/>
        <v>94081.970740000004</v>
      </c>
      <c r="BT187" s="329">
        <f t="shared" si="1296"/>
        <v>94081.970740000004</v>
      </c>
      <c r="BU187" s="329">
        <f t="shared" si="1297"/>
        <v>0</v>
      </c>
      <c r="BV187" s="324">
        <f t="shared" si="1169"/>
        <v>0</v>
      </c>
      <c r="BW187" s="328">
        <f t="shared" si="1298"/>
        <v>87214.356020000007</v>
      </c>
      <c r="BX187" s="329">
        <f t="shared" si="1299"/>
        <v>87214.356020000007</v>
      </c>
      <c r="BY187" s="329">
        <f t="shared" si="1300"/>
        <v>0</v>
      </c>
      <c r="BZ187" s="324">
        <f t="shared" si="1173"/>
        <v>0</v>
      </c>
      <c r="CA187" s="327">
        <f t="shared" si="1301"/>
        <v>2060175.4922599923</v>
      </c>
      <c r="CB187" s="161">
        <f t="shared" si="1302"/>
        <v>1738227.1667599743</v>
      </c>
      <c r="CC187" s="161">
        <f t="shared" si="1303"/>
        <v>309129.86299999745</v>
      </c>
      <c r="CD187" s="324">
        <f t="shared" si="1177"/>
        <v>0.1500502574471872</v>
      </c>
    </row>
    <row r="188" spans="1:82">
      <c r="A188" s="408"/>
      <c r="B188" s="133" t="s">
        <v>28</v>
      </c>
      <c r="C188" s="330">
        <f t="shared" ref="C188:E188" si="1304">IF(COUNT(C185:C187)=0,"",SUM(C185:C187))</f>
        <v>3552789.8289999841</v>
      </c>
      <c r="D188" s="168">
        <f t="shared" si="1304"/>
        <v>3164762.6049999874</v>
      </c>
      <c r="E188" s="168">
        <f t="shared" si="1304"/>
        <v>368984.49199999729</v>
      </c>
      <c r="F188" s="331">
        <f t="shared" si="1136"/>
        <v>0.10385767516787128</v>
      </c>
      <c r="G188" s="330">
        <f t="shared" ref="G188:I188" si="1305">IF(COUNT(G185:G187)=0,"",SUM(G185:G187))</f>
        <v>96402.919999993974</v>
      </c>
      <c r="H188" s="168">
        <f t="shared" si="1305"/>
        <v>91885.695999993739</v>
      </c>
      <c r="I188" s="168">
        <f t="shared" si="1305"/>
        <v>4233.375999999982</v>
      </c>
      <c r="J188" s="331">
        <f t="shared" si="1137"/>
        <v>4.3913358641006379E-2</v>
      </c>
      <c r="K188" s="330">
        <f t="shared" ref="K188:M188" si="1306">IF(COUNT(K185:K187)=0,"",SUM(K185:K187))</f>
        <v>72831.793000000005</v>
      </c>
      <c r="L188" s="168">
        <f t="shared" si="1306"/>
        <v>70377.917499999996</v>
      </c>
      <c r="M188" s="168">
        <f t="shared" si="1306"/>
        <v>2809.89</v>
      </c>
      <c r="N188" s="331">
        <f t="shared" si="1138"/>
        <v>3.8580541330350056E-2</v>
      </c>
      <c r="O188" s="330">
        <f t="shared" ref="O188:Q188" si="1307">IF(COUNT(O185:O187)=0,"",SUM(O185:O187))</f>
        <v>192014.43547524977</v>
      </c>
      <c r="P188" s="168">
        <f t="shared" si="1307"/>
        <v>192014.43547524977</v>
      </c>
      <c r="Q188" s="168">
        <f t="shared" si="1307"/>
        <v>0</v>
      </c>
      <c r="R188" s="331">
        <f t="shared" si="1139"/>
        <v>0</v>
      </c>
      <c r="S188" s="330">
        <f t="shared" ref="S188:U188" si="1308">IF(COUNT(S185:S187)=0,"",SUM(S185:S187))</f>
        <v>161735.55745374999</v>
      </c>
      <c r="T188" s="168">
        <f t="shared" si="1308"/>
        <v>161735.55745374999</v>
      </c>
      <c r="U188" s="168">
        <f t="shared" si="1308"/>
        <v>0</v>
      </c>
      <c r="V188" s="331">
        <f t="shared" si="1140"/>
        <v>0</v>
      </c>
      <c r="W188" s="332">
        <f t="shared" ref="W188:Y188" si="1309">IF(COUNT(W185:W187)=0,"",SUM(W185:W187))</f>
        <v>4075774.5349289775</v>
      </c>
      <c r="X188" s="167">
        <f t="shared" si="1309"/>
        <v>3680776.2114289813</v>
      </c>
      <c r="Y188" s="167">
        <f t="shared" si="1309"/>
        <v>376027.75799999724</v>
      </c>
      <c r="Z188" s="331">
        <f t="shared" si="1144"/>
        <v>9.2259214727771918E-2</v>
      </c>
      <c r="AC188" s="408"/>
      <c r="AD188" s="133" t="s">
        <v>28</v>
      </c>
      <c r="AE188" s="330">
        <f t="shared" ref="AE188:AG188" si="1310">IF(COUNT(AE185:AE187)=0,"",SUM(AE185:AE187))</f>
        <v>881605.46399998572</v>
      </c>
      <c r="AF188" s="168">
        <f t="shared" si="1310"/>
        <v>622853.58599998977</v>
      </c>
      <c r="AG188" s="168">
        <f t="shared" si="1310"/>
        <v>250281.62700000012</v>
      </c>
      <c r="AH188" s="331">
        <f t="shared" si="1145"/>
        <v>0.28389300794987382</v>
      </c>
      <c r="AI188" s="330">
        <f t="shared" ref="AI188:AK188" si="1311">IF(COUNT(AI185:AI187)=0,"",SUM(AI185:AI187))</f>
        <v>14646.70400000002</v>
      </c>
      <c r="AJ188" s="168">
        <f t="shared" si="1311"/>
        <v>10513.757000000023</v>
      </c>
      <c r="AK188" s="168">
        <f t="shared" si="1311"/>
        <v>1896.2989999999963</v>
      </c>
      <c r="AL188" s="331">
        <f t="shared" si="1146"/>
        <v>0.12946933316874526</v>
      </c>
      <c r="AM188" s="330">
        <f t="shared" ref="AM188:AO188" si="1312">IF(COUNT(AM185:AM187)=0,"",SUM(AM185:AM187))</f>
        <v>0</v>
      </c>
      <c r="AN188" s="168">
        <f t="shared" si="1312"/>
        <v>0</v>
      </c>
      <c r="AO188" s="168">
        <f t="shared" si="1312"/>
        <v>0</v>
      </c>
      <c r="AP188" s="331">
        <f t="shared" si="1147"/>
        <v>0</v>
      </c>
      <c r="AQ188" s="330">
        <f t="shared" ref="AQ188:AS188" si="1313">IF(COUNT(AQ185:AQ187)=0,"",SUM(AQ185:AQ187))</f>
        <v>4214</v>
      </c>
      <c r="AR188" s="168">
        <f t="shared" si="1313"/>
        <v>4214</v>
      </c>
      <c r="AS188" s="168">
        <f t="shared" si="1313"/>
        <v>0</v>
      </c>
      <c r="AT188" s="331">
        <f t="shared" si="1148"/>
        <v>0</v>
      </c>
      <c r="AU188" s="330">
        <f t="shared" ref="AU188:AW188" si="1314">IF(COUNT(AU185:AU187)=0,"",SUM(AU185:AU187))</f>
        <v>108813</v>
      </c>
      <c r="AV188" s="168">
        <f t="shared" si="1314"/>
        <v>108813</v>
      </c>
      <c r="AW188" s="168">
        <f t="shared" si="1314"/>
        <v>0</v>
      </c>
      <c r="AX188" s="331">
        <f t="shared" si="1149"/>
        <v>0</v>
      </c>
      <c r="AY188" s="332">
        <f t="shared" ref="AY188:BA188" si="1315">IF(COUNT(AY185:AY187)=0,"",SUM(AY185:AY187))</f>
        <v>1009279.1679999856</v>
      </c>
      <c r="AZ188" s="167">
        <f t="shared" si="1315"/>
        <v>746394.34299998975</v>
      </c>
      <c r="BA188" s="167">
        <f t="shared" si="1315"/>
        <v>252177.92600000012</v>
      </c>
      <c r="BB188" s="331">
        <f t="shared" si="1153"/>
        <v>0.24985943829567253</v>
      </c>
      <c r="BE188" s="408"/>
      <c r="BF188" s="133" t="s">
        <v>28</v>
      </c>
      <c r="BG188" s="330">
        <f t="shared" ref="BG188:BI188" si="1316">IF(COUNT(BG185:BG187)=0,"",SUM(BG185:BG187))</f>
        <v>4434395.2929999698</v>
      </c>
      <c r="BH188" s="168">
        <f t="shared" si="1316"/>
        <v>3787616.1909999773</v>
      </c>
      <c r="BI188" s="168">
        <f t="shared" si="1316"/>
        <v>619266.11899999739</v>
      </c>
      <c r="BJ188" s="331">
        <f t="shared" si="1157"/>
        <v>0.13965063511084724</v>
      </c>
      <c r="BK188" s="330">
        <f t="shared" ref="BK188:BM188" si="1317">IF(COUNT(BK185:BK187)=0,"",SUM(BK185:BK187))</f>
        <v>111049.62399999399</v>
      </c>
      <c r="BL188" s="168">
        <f t="shared" si="1317"/>
        <v>102399.45299999377</v>
      </c>
      <c r="BM188" s="168">
        <f t="shared" si="1317"/>
        <v>6129.6749999999793</v>
      </c>
      <c r="BN188" s="331">
        <f t="shared" si="1161"/>
        <v>5.519762048001451E-2</v>
      </c>
      <c r="BO188" s="330">
        <f t="shared" ref="BO188:BQ188" si="1318">IF(COUNT(BO185:BO187)=0,"",SUM(BO185:BO187))</f>
        <v>72831.793000000005</v>
      </c>
      <c r="BP188" s="168">
        <f t="shared" si="1318"/>
        <v>70377.917499999996</v>
      </c>
      <c r="BQ188" s="168">
        <f t="shared" si="1318"/>
        <v>2809.89</v>
      </c>
      <c r="BR188" s="331">
        <f t="shared" si="1165"/>
        <v>3.8580541330350056E-2</v>
      </c>
      <c r="BS188" s="330">
        <f t="shared" ref="BS188:BU188" si="1319">IF(COUNT(BS185:BS187)=0,"",SUM(BS185:BS187))</f>
        <v>196228.43547524977</v>
      </c>
      <c r="BT188" s="168">
        <f t="shared" si="1319"/>
        <v>196228.43547524977</v>
      </c>
      <c r="BU188" s="168">
        <f t="shared" si="1319"/>
        <v>0</v>
      </c>
      <c r="BV188" s="331">
        <f t="shared" si="1169"/>
        <v>0</v>
      </c>
      <c r="BW188" s="330">
        <f t="shared" ref="BW188:BY188" si="1320">IF(COUNT(BW185:BW187)=0,"",SUM(BW185:BW187))</f>
        <v>270548.55745374999</v>
      </c>
      <c r="BX188" s="168">
        <f t="shared" si="1320"/>
        <v>270548.55745374999</v>
      </c>
      <c r="BY188" s="168">
        <f t="shared" si="1320"/>
        <v>0</v>
      </c>
      <c r="BZ188" s="331">
        <f t="shared" si="1173"/>
        <v>0</v>
      </c>
      <c r="CA188" s="332">
        <f t="shared" ref="CA188:CC188" si="1321">IF(COUNT(CA185:CA187)=0,"",SUM(CA185:CA187))</f>
        <v>5085053.702928964</v>
      </c>
      <c r="CB188" s="167">
        <f t="shared" si="1321"/>
        <v>4427170.5544289704</v>
      </c>
      <c r="CC188" s="167">
        <f t="shared" si="1321"/>
        <v>628205.68399999733</v>
      </c>
      <c r="CD188" s="331">
        <f t="shared" si="1177"/>
        <v>0.12353963609826857</v>
      </c>
    </row>
    <row r="189" spans="1:82" ht="14.5" thickBot="1">
      <c r="A189" s="409"/>
      <c r="B189" s="134" t="s">
        <v>55</v>
      </c>
      <c r="C189" s="339">
        <f t="shared" ref="C189:E189" si="1322">SUM(C188,C184,C180,C176)</f>
        <v>12478079.579000065</v>
      </c>
      <c r="D189" s="181">
        <f t="shared" si="1322"/>
        <v>11145075.364999987</v>
      </c>
      <c r="E189" s="181">
        <f t="shared" si="1322"/>
        <v>1266239.1669999897</v>
      </c>
      <c r="F189" s="340">
        <f t="shared" si="1136"/>
        <v>0.10147708699750577</v>
      </c>
      <c r="G189" s="339">
        <f t="shared" ref="G189:I189" si="1323">SUM(G188,G184,G180,G176)</f>
        <v>737680.54699999315</v>
      </c>
      <c r="H189" s="181">
        <f t="shared" si="1323"/>
        <v>694325.61199999542</v>
      </c>
      <c r="I189" s="181">
        <f t="shared" si="1323"/>
        <v>39401.457000000104</v>
      </c>
      <c r="J189" s="340">
        <f t="shared" si="1137"/>
        <v>5.3412628488359024E-2</v>
      </c>
      <c r="K189" s="339">
        <f t="shared" ref="K189:M189" si="1324">SUM(K188,K184,K180,K176)</f>
        <v>298734.96100000001</v>
      </c>
      <c r="L189" s="181">
        <f t="shared" si="1324"/>
        <v>290586.39</v>
      </c>
      <c r="M189" s="181">
        <f t="shared" si="1324"/>
        <v>8758.1810000000005</v>
      </c>
      <c r="N189" s="340">
        <f t="shared" si="1138"/>
        <v>2.9317562868043424E-2</v>
      </c>
      <c r="O189" s="339">
        <f t="shared" ref="O189:Q189" si="1325">SUM(O188,O184,O180,O176)</f>
        <v>758325.50852274941</v>
      </c>
      <c r="P189" s="181">
        <f t="shared" si="1325"/>
        <v>758325.50852274941</v>
      </c>
      <c r="Q189" s="181">
        <f t="shared" si="1325"/>
        <v>0</v>
      </c>
      <c r="R189" s="340">
        <f t="shared" si="1139"/>
        <v>0</v>
      </c>
      <c r="S189" s="339">
        <f t="shared" ref="S189:U189" si="1326">SUM(S188,S184,S180,S176)</f>
        <v>605564.02062499977</v>
      </c>
      <c r="T189" s="181">
        <f t="shared" si="1326"/>
        <v>605564.02062499977</v>
      </c>
      <c r="U189" s="181">
        <f t="shared" si="1326"/>
        <v>0</v>
      </c>
      <c r="V189" s="340">
        <f t="shared" si="1140"/>
        <v>0</v>
      </c>
      <c r="W189" s="339">
        <f t="shared" ref="W189:Y189" si="1327">SUM(W188,W184,W180,W176)</f>
        <v>14878384.616147805</v>
      </c>
      <c r="X189" s="181">
        <f t="shared" si="1327"/>
        <v>13493876.896147734</v>
      </c>
      <c r="Y189" s="181">
        <f t="shared" si="1327"/>
        <v>1314398.8049999897</v>
      </c>
      <c r="Z189" s="340">
        <f t="shared" si="1144"/>
        <v>8.8342843588909967E-2</v>
      </c>
      <c r="AC189" s="409"/>
      <c r="AD189" s="134" t="s">
        <v>55</v>
      </c>
      <c r="AE189" s="339">
        <f t="shared" ref="AE189:AG189" si="1328">SUM(AE188,AE184,AE180,AE176)</f>
        <v>3091750.2729999581</v>
      </c>
      <c r="AF189" s="181">
        <f t="shared" si="1328"/>
        <v>2143118.5799999745</v>
      </c>
      <c r="AG189" s="181">
        <f t="shared" si="1328"/>
        <v>915175.56799999624</v>
      </c>
      <c r="AH189" s="340">
        <f t="shared" si="1145"/>
        <v>0.29600565608165746</v>
      </c>
      <c r="AI189" s="339">
        <f t="shared" ref="AI189:AK189" si="1329">SUM(AI188,AI184,AI180,AI176)</f>
        <v>130710.96100000053</v>
      </c>
      <c r="AJ189" s="181">
        <f t="shared" si="1329"/>
        <v>103524.57600000009</v>
      </c>
      <c r="AK189" s="181">
        <f t="shared" si="1329"/>
        <v>22103.775999999994</v>
      </c>
      <c r="AL189" s="340">
        <f t="shared" si="1146"/>
        <v>0.16910422684444884</v>
      </c>
      <c r="AM189" s="339">
        <f t="shared" ref="AM189:AO189" si="1330">SUM(AM188,AM184,AM180,AM176)</f>
        <v>0</v>
      </c>
      <c r="AN189" s="181">
        <f t="shared" si="1330"/>
        <v>0</v>
      </c>
      <c r="AO189" s="181">
        <f t="shared" si="1330"/>
        <v>0</v>
      </c>
      <c r="AP189" s="340">
        <f t="shared" si="1147"/>
        <v>0</v>
      </c>
      <c r="AQ189" s="339">
        <f t="shared" ref="AQ189:AS189" si="1331">SUM(AQ188,AQ184,AQ180,AQ176)</f>
        <v>14428</v>
      </c>
      <c r="AR189" s="181">
        <f t="shared" si="1331"/>
        <v>14428</v>
      </c>
      <c r="AS189" s="181">
        <f t="shared" si="1331"/>
        <v>0</v>
      </c>
      <c r="AT189" s="340">
        <f t="shared" si="1148"/>
        <v>0</v>
      </c>
      <c r="AU189" s="339">
        <f t="shared" ref="AU189:AW189" si="1332">SUM(AU188,AU184,AU180,AU176)</f>
        <v>431702</v>
      </c>
      <c r="AV189" s="181">
        <f t="shared" si="1332"/>
        <v>431702</v>
      </c>
      <c r="AW189" s="181">
        <f t="shared" si="1332"/>
        <v>0</v>
      </c>
      <c r="AX189" s="340">
        <f t="shared" si="1149"/>
        <v>0</v>
      </c>
      <c r="AY189" s="339">
        <f t="shared" ref="AY189:BA189" si="1333">SUM(AY188,AY184,AY180,AY176)</f>
        <v>3668591.2339999587</v>
      </c>
      <c r="AZ189" s="181">
        <f t="shared" si="1333"/>
        <v>2692773.1559999743</v>
      </c>
      <c r="BA189" s="181">
        <f t="shared" si="1333"/>
        <v>937279.34399999632</v>
      </c>
      <c r="BB189" s="340">
        <f t="shared" si="1153"/>
        <v>0.25548753846256583</v>
      </c>
      <c r="BE189" s="409"/>
      <c r="BF189" s="134" t="s">
        <v>55</v>
      </c>
      <c r="BG189" s="339">
        <f t="shared" ref="BG189:BI189" si="1334">SUM(BG188,BG184,BG180,BG176)</f>
        <v>15569829.852000022</v>
      </c>
      <c r="BH189" s="181">
        <f t="shared" si="1334"/>
        <v>13288193.944999963</v>
      </c>
      <c r="BI189" s="181">
        <f t="shared" si="1334"/>
        <v>2181414.7349999859</v>
      </c>
      <c r="BJ189" s="340">
        <f t="shared" si="1157"/>
        <v>0.14010523915389944</v>
      </c>
      <c r="BK189" s="339">
        <f t="shared" ref="BK189:BM189" si="1335">SUM(BK188,BK184,BK180,BK176)</f>
        <v>868391.50799999374</v>
      </c>
      <c r="BL189" s="181">
        <f t="shared" si="1335"/>
        <v>797850.18799999554</v>
      </c>
      <c r="BM189" s="181">
        <f t="shared" si="1335"/>
        <v>61505.233000000102</v>
      </c>
      <c r="BN189" s="340">
        <f t="shared" si="1161"/>
        <v>7.0826617295756122E-2</v>
      </c>
      <c r="BO189" s="339">
        <f t="shared" ref="BO189:BQ189" si="1336">SUM(BO188,BO184,BO180,BO176)</f>
        <v>298734.96100000001</v>
      </c>
      <c r="BP189" s="181">
        <f t="shared" si="1336"/>
        <v>290586.39</v>
      </c>
      <c r="BQ189" s="181">
        <f t="shared" si="1336"/>
        <v>8758.1810000000005</v>
      </c>
      <c r="BR189" s="340">
        <f t="shared" si="1165"/>
        <v>2.9317562868043424E-2</v>
      </c>
      <c r="BS189" s="339">
        <f t="shared" ref="BS189:BU189" si="1337">SUM(BS188,BS184,BS180,BS176)</f>
        <v>772753.50852274941</v>
      </c>
      <c r="BT189" s="181">
        <f t="shared" si="1337"/>
        <v>772753.50852274941</v>
      </c>
      <c r="BU189" s="181">
        <f t="shared" si="1337"/>
        <v>0</v>
      </c>
      <c r="BV189" s="340">
        <f t="shared" si="1169"/>
        <v>0</v>
      </c>
      <c r="BW189" s="339">
        <f t="shared" ref="BW189:BY189" si="1338">SUM(BW188,BW184,BW180,BW176)</f>
        <v>1037266.0206249997</v>
      </c>
      <c r="BX189" s="181">
        <f t="shared" si="1338"/>
        <v>1037266.0206249997</v>
      </c>
      <c r="BY189" s="181">
        <f t="shared" si="1338"/>
        <v>0</v>
      </c>
      <c r="BZ189" s="340">
        <f t="shared" si="1173"/>
        <v>0</v>
      </c>
      <c r="CA189" s="339">
        <f t="shared" ref="CA189:CC189" si="1339">SUM(CA188,CA184,CA180,CA176)</f>
        <v>18546975.850147769</v>
      </c>
      <c r="CB189" s="181">
        <f t="shared" si="1339"/>
        <v>16186650.052147705</v>
      </c>
      <c r="CC189" s="181">
        <f t="shared" si="1339"/>
        <v>2251678.1489999858</v>
      </c>
      <c r="CD189" s="340">
        <f t="shared" si="1177"/>
        <v>0.1214040589254364</v>
      </c>
    </row>
    <row r="190" spans="1:82">
      <c r="A190" t="s">
        <v>436</v>
      </c>
    </row>
    <row r="191" spans="1:82">
      <c r="A191" s="341" t="s">
        <v>401</v>
      </c>
    </row>
    <row r="192" spans="1:82" ht="14.5" thickBot="1"/>
    <row r="193" spans="1:82" ht="19" thickBot="1">
      <c r="A193" s="436" t="s">
        <v>393</v>
      </c>
      <c r="B193" s="437"/>
      <c r="C193" s="433" t="s">
        <v>0</v>
      </c>
      <c r="D193" s="434"/>
      <c r="E193" s="434"/>
      <c r="F193" s="435"/>
      <c r="G193" s="433" t="s">
        <v>9</v>
      </c>
      <c r="H193" s="434"/>
      <c r="I193" s="434"/>
      <c r="J193" s="435"/>
      <c r="K193" s="433" t="s">
        <v>394</v>
      </c>
      <c r="L193" s="434"/>
      <c r="M193" s="434"/>
      <c r="N193" s="435"/>
      <c r="O193" s="433" t="s">
        <v>376</v>
      </c>
      <c r="P193" s="434"/>
      <c r="Q193" s="434"/>
      <c r="R193" s="435"/>
      <c r="S193" s="433" t="s">
        <v>378</v>
      </c>
      <c r="T193" s="434"/>
      <c r="U193" s="434"/>
      <c r="V193" s="435"/>
      <c r="W193" s="433" t="s">
        <v>377</v>
      </c>
      <c r="X193" s="434"/>
      <c r="Y193" s="434"/>
      <c r="Z193" s="435"/>
      <c r="AC193" s="436" t="s">
        <v>395</v>
      </c>
      <c r="AD193" s="437"/>
      <c r="AE193" s="433" t="s">
        <v>0</v>
      </c>
      <c r="AF193" s="434"/>
      <c r="AG193" s="434"/>
      <c r="AH193" s="435"/>
      <c r="AI193" s="433" t="s">
        <v>9</v>
      </c>
      <c r="AJ193" s="434"/>
      <c r="AK193" s="434"/>
      <c r="AL193" s="435"/>
      <c r="AM193" s="433" t="s">
        <v>394</v>
      </c>
      <c r="AN193" s="434"/>
      <c r="AO193" s="434"/>
      <c r="AP193" s="435"/>
      <c r="AQ193" s="433" t="s">
        <v>376</v>
      </c>
      <c r="AR193" s="434"/>
      <c r="AS193" s="434"/>
      <c r="AT193" s="435"/>
      <c r="AU193" s="433" t="s">
        <v>378</v>
      </c>
      <c r="AV193" s="434"/>
      <c r="AW193" s="434"/>
      <c r="AX193" s="435"/>
      <c r="AY193" s="433" t="s">
        <v>377</v>
      </c>
      <c r="AZ193" s="434"/>
      <c r="BA193" s="434"/>
      <c r="BB193" s="435"/>
      <c r="BE193" s="436" t="s">
        <v>396</v>
      </c>
      <c r="BF193" s="437"/>
      <c r="BG193" s="433" t="s">
        <v>0</v>
      </c>
      <c r="BH193" s="434"/>
      <c r="BI193" s="434"/>
      <c r="BJ193" s="435"/>
      <c r="BK193" s="433" t="s">
        <v>9</v>
      </c>
      <c r="BL193" s="434"/>
      <c r="BM193" s="434"/>
      <c r="BN193" s="435"/>
      <c r="BO193" s="433" t="s">
        <v>394</v>
      </c>
      <c r="BP193" s="434"/>
      <c r="BQ193" s="434"/>
      <c r="BR193" s="435"/>
      <c r="BS193" s="433" t="s">
        <v>376</v>
      </c>
      <c r="BT193" s="434"/>
      <c r="BU193" s="434"/>
      <c r="BV193" s="435"/>
      <c r="BW193" s="433" t="s">
        <v>378</v>
      </c>
      <c r="BX193" s="434"/>
      <c r="BY193" s="434"/>
      <c r="BZ193" s="435"/>
      <c r="CA193" s="433" t="s">
        <v>377</v>
      </c>
      <c r="CB193" s="434"/>
      <c r="CC193" s="434"/>
      <c r="CD193" s="435"/>
    </row>
    <row r="194" spans="1:82" ht="75.5" thickBot="1">
      <c r="A194" s="438"/>
      <c r="B194" s="439"/>
      <c r="C194" s="309" t="s">
        <v>52</v>
      </c>
      <c r="D194" s="310" t="s">
        <v>53</v>
      </c>
      <c r="E194" s="310" t="s">
        <v>51</v>
      </c>
      <c r="F194" s="311" t="s">
        <v>51</v>
      </c>
      <c r="G194" s="309" t="s">
        <v>52</v>
      </c>
      <c r="H194" s="310" t="s">
        <v>53</v>
      </c>
      <c r="I194" s="310" t="s">
        <v>51</v>
      </c>
      <c r="J194" s="311" t="s">
        <v>51</v>
      </c>
      <c r="K194" s="309" t="s">
        <v>52</v>
      </c>
      <c r="L194" s="310" t="s">
        <v>53</v>
      </c>
      <c r="M194" s="310" t="s">
        <v>51</v>
      </c>
      <c r="N194" s="311" t="s">
        <v>51</v>
      </c>
      <c r="O194" s="309" t="s">
        <v>52</v>
      </c>
      <c r="P194" s="310" t="s">
        <v>53</v>
      </c>
      <c r="Q194" s="310" t="s">
        <v>51</v>
      </c>
      <c r="R194" s="311" t="s">
        <v>51</v>
      </c>
      <c r="S194" s="309" t="s">
        <v>52</v>
      </c>
      <c r="T194" s="310" t="s">
        <v>53</v>
      </c>
      <c r="U194" s="310" t="s">
        <v>51</v>
      </c>
      <c r="V194" s="311" t="s">
        <v>51</v>
      </c>
      <c r="W194" s="309" t="s">
        <v>52</v>
      </c>
      <c r="X194" s="310" t="s">
        <v>53</v>
      </c>
      <c r="Y194" s="310" t="s">
        <v>51</v>
      </c>
      <c r="Z194" s="311" t="s">
        <v>51</v>
      </c>
      <c r="AC194" s="438"/>
      <c r="AD194" s="439"/>
      <c r="AE194" s="309" t="s">
        <v>52</v>
      </c>
      <c r="AF194" s="310" t="s">
        <v>53</v>
      </c>
      <c r="AG194" s="310" t="s">
        <v>51</v>
      </c>
      <c r="AH194" s="311" t="s">
        <v>51</v>
      </c>
      <c r="AI194" s="309" t="s">
        <v>52</v>
      </c>
      <c r="AJ194" s="310" t="s">
        <v>53</v>
      </c>
      <c r="AK194" s="310" t="s">
        <v>51</v>
      </c>
      <c r="AL194" s="311" t="s">
        <v>51</v>
      </c>
      <c r="AM194" s="309" t="s">
        <v>52</v>
      </c>
      <c r="AN194" s="310" t="s">
        <v>53</v>
      </c>
      <c r="AO194" s="310" t="s">
        <v>51</v>
      </c>
      <c r="AP194" s="311" t="s">
        <v>51</v>
      </c>
      <c r="AQ194" s="309" t="s">
        <v>52</v>
      </c>
      <c r="AR194" s="310" t="s">
        <v>53</v>
      </c>
      <c r="AS194" s="310" t="s">
        <v>51</v>
      </c>
      <c r="AT194" s="311" t="s">
        <v>51</v>
      </c>
      <c r="AU194" s="309" t="s">
        <v>52</v>
      </c>
      <c r="AV194" s="310" t="s">
        <v>53</v>
      </c>
      <c r="AW194" s="310" t="s">
        <v>51</v>
      </c>
      <c r="AX194" s="311" t="s">
        <v>51</v>
      </c>
      <c r="AY194" s="309" t="s">
        <v>52</v>
      </c>
      <c r="AZ194" s="310" t="s">
        <v>53</v>
      </c>
      <c r="BA194" s="310" t="s">
        <v>51</v>
      </c>
      <c r="BB194" s="311" t="s">
        <v>51</v>
      </c>
      <c r="BE194" s="438"/>
      <c r="BF194" s="439"/>
      <c r="BG194" s="309" t="s">
        <v>52</v>
      </c>
      <c r="BH194" s="310" t="s">
        <v>53</v>
      </c>
      <c r="BI194" s="310" t="s">
        <v>51</v>
      </c>
      <c r="BJ194" s="311" t="s">
        <v>51</v>
      </c>
      <c r="BK194" s="309" t="s">
        <v>52</v>
      </c>
      <c r="BL194" s="310" t="s">
        <v>53</v>
      </c>
      <c r="BM194" s="310" t="s">
        <v>51</v>
      </c>
      <c r="BN194" s="311" t="s">
        <v>51</v>
      </c>
      <c r="BO194" s="309" t="s">
        <v>52</v>
      </c>
      <c r="BP194" s="310" t="s">
        <v>53</v>
      </c>
      <c r="BQ194" s="310" t="s">
        <v>51</v>
      </c>
      <c r="BR194" s="311" t="s">
        <v>51</v>
      </c>
      <c r="BS194" s="309" t="s">
        <v>52</v>
      </c>
      <c r="BT194" s="310" t="s">
        <v>53</v>
      </c>
      <c r="BU194" s="310" t="s">
        <v>51</v>
      </c>
      <c r="BV194" s="311" t="s">
        <v>51</v>
      </c>
      <c r="BW194" s="309" t="s">
        <v>52</v>
      </c>
      <c r="BX194" s="310" t="s">
        <v>53</v>
      </c>
      <c r="BY194" s="310" t="s">
        <v>51</v>
      </c>
      <c r="BZ194" s="311" t="s">
        <v>51</v>
      </c>
      <c r="CA194" s="309" t="s">
        <v>52</v>
      </c>
      <c r="CB194" s="310" t="s">
        <v>53</v>
      </c>
      <c r="CC194" s="310" t="s">
        <v>51</v>
      </c>
      <c r="CD194" s="311" t="s">
        <v>51</v>
      </c>
    </row>
    <row r="195" spans="1:82">
      <c r="A195" s="407">
        <v>2025</v>
      </c>
      <c r="B195" s="135" t="s">
        <v>13</v>
      </c>
      <c r="C195" s="143">
        <v>1134273.941000052</v>
      </c>
      <c r="D195" s="144">
        <v>1077207.7280000548</v>
      </c>
      <c r="E195" s="144">
        <v>51833.29899999941</v>
      </c>
      <c r="F195" s="312">
        <f t="shared" ref="F195:F211" si="1340">IF(AND(ISNUMBER(C195),ISNUMBER(E195)), IF(C195=0, 0, E195/C195), "")</f>
        <v>4.5697337412424106E-2</v>
      </c>
      <c r="G195" s="143">
        <v>30251.703000001497</v>
      </c>
      <c r="H195" s="144">
        <v>29140.521000001329</v>
      </c>
      <c r="I195" s="144">
        <v>1061.1079999999972</v>
      </c>
      <c r="J195" s="312">
        <f t="shared" ref="J195:J211" si="1341">IF(AND(ISNUMBER(G195),ISNUMBER(I195)), IF(G195=0, 0, I195/G195), "")</f>
        <v>3.5075975722753353E-2</v>
      </c>
      <c r="K195" s="143">
        <v>27915.5625</v>
      </c>
      <c r="L195" s="144">
        <v>26832.048999999999</v>
      </c>
      <c r="M195" s="144">
        <v>936.49699999999996</v>
      </c>
      <c r="N195" s="312">
        <f t="shared" ref="N195:N211" si="1342">IF(AND(ISNUMBER(K195),ISNUMBER(M195)), IF(K195=0, 0, M195/K195), "")</f>
        <v>3.3547488072289425E-2</v>
      </c>
      <c r="O195" s="143">
        <v>87299.673865249584</v>
      </c>
      <c r="P195" s="144">
        <v>87299.673865249584</v>
      </c>
      <c r="Q195" s="144">
        <v>0</v>
      </c>
      <c r="R195" s="312">
        <f t="shared" ref="R195:R211" si="1343">IF(AND(ISNUMBER(O195),ISNUMBER(Q195)), IF(O195=0, 0, Q195/O195), "")</f>
        <v>0</v>
      </c>
      <c r="S195" s="143">
        <v>67357.640564749978</v>
      </c>
      <c r="T195" s="144">
        <v>67357.640564749978</v>
      </c>
      <c r="U195" s="144">
        <v>0</v>
      </c>
      <c r="V195" s="312">
        <f t="shared" ref="V195:V211" si="1344">IF(AND(ISNUMBER(S195),ISNUMBER(U195)), IF(S195=0, 0, U195/S195), "")</f>
        <v>0</v>
      </c>
      <c r="W195" s="315">
        <f t="shared" ref="W195:W197" si="1345">IF(COUNT(C195,G195,K195,O195,S195)&lt;5,"",SUM(C195,G195,K195,O195,S195))</f>
        <v>1347098.5209300532</v>
      </c>
      <c r="X195" s="147">
        <f t="shared" ref="X195:X197" si="1346">IF(COUNT(D195,H195,L195,P195,T195)&lt;5,"",SUM(D195,H195,L195,P195,T195))</f>
        <v>1287837.6124300559</v>
      </c>
      <c r="Y195" s="147">
        <f t="shared" ref="Y195:Y197" si="1347">IF(COUNT(E195,I195,M195,Q195,U195)&lt;5,"",SUM(E195,I195,M195,Q195,U195))</f>
        <v>53830.903999999413</v>
      </c>
      <c r="Z195" s="312">
        <f t="shared" ref="Z195:Z211" si="1348">IF(AND(ISNUMBER(W195),ISNUMBER(Y195)), IF(W195=0, 0, Y195/W195), "")</f>
        <v>3.9960628835694886E-2</v>
      </c>
      <c r="AC195" s="407">
        <v>2025</v>
      </c>
      <c r="AD195" s="135" t="s">
        <v>13</v>
      </c>
      <c r="AE195" s="143">
        <v>235908.37299999886</v>
      </c>
      <c r="AF195" s="144">
        <v>198725.54799999989</v>
      </c>
      <c r="AG195" s="144">
        <v>35490.462000000029</v>
      </c>
      <c r="AH195" s="312">
        <f t="shared" ref="AH195:AH211" si="1349">IF(AND(ISNUMBER(AE195),ISNUMBER(AG195)), IF(AE195=0, 0, AG195/AE195), "")</f>
        <v>0.15044172255810606</v>
      </c>
      <c r="AI195" s="143">
        <v>3504.4389999999976</v>
      </c>
      <c r="AJ195" s="144">
        <v>2466.9949999999935</v>
      </c>
      <c r="AK195" s="144">
        <v>379.13399999999933</v>
      </c>
      <c r="AL195" s="312">
        <f t="shared" ref="AL195:AL211" si="1350">IF(AND(ISNUMBER(AI195),ISNUMBER(AK195)), IF(AI195=0, 0, AK195/AI195), "")</f>
        <v>0.10818678824199811</v>
      </c>
      <c r="AM195" s="143">
        <v>0</v>
      </c>
      <c r="AN195" s="144">
        <v>0</v>
      </c>
      <c r="AO195" s="144">
        <v>0</v>
      </c>
      <c r="AP195" s="312">
        <f t="shared" ref="AP195:AP211" si="1351">IF(AND(ISNUMBER(AM195),ISNUMBER(AO195)), IF(AM195=0, 0, AO195/AM195), "")</f>
        <v>0</v>
      </c>
      <c r="AQ195" s="143">
        <v>1546</v>
      </c>
      <c r="AR195" s="144">
        <v>1546</v>
      </c>
      <c r="AS195" s="144">
        <v>0</v>
      </c>
      <c r="AT195" s="312">
        <f t="shared" ref="AT195:AT211" si="1352">IF(AND(ISNUMBER(AQ195),ISNUMBER(AS195)), IF(AQ195=0, 0, AS195/AQ195), "")</f>
        <v>0</v>
      </c>
      <c r="AU195" s="143">
        <v>31898</v>
      </c>
      <c r="AV195" s="144">
        <v>31898</v>
      </c>
      <c r="AW195" s="144">
        <v>0</v>
      </c>
      <c r="AX195" s="312">
        <f t="shared" ref="AX195:AX211" si="1353">IF(AND(ISNUMBER(AU195),ISNUMBER(AW195)), IF(AU195=0, 0, AW195/AU195), "")</f>
        <v>0</v>
      </c>
      <c r="AY195" s="315">
        <f t="shared" ref="AY195:AY197" si="1354">IF(COUNT(AE195,AI195,AM195,AQ195,AU195)&lt;5,"",SUM(AE195,AI195,AM195,AQ195,AU195))</f>
        <v>272856.81199999887</v>
      </c>
      <c r="AZ195" s="147">
        <f t="shared" ref="AZ195:AZ197" si="1355">IF(COUNT(AF195,AJ195,AN195,AR195,AV195)&lt;5,"",SUM(AF195,AJ195,AN195,AR195,AV195))</f>
        <v>234636.54299999989</v>
      </c>
      <c r="BA195" s="147">
        <f t="shared" ref="BA195:BA197" si="1356">IF(COUNT(AG195,AK195,AO195,AS195,AW195)&lt;5,"",SUM(AG195,AK195,AO195,AS195,AW195))</f>
        <v>35869.596000000027</v>
      </c>
      <c r="BB195" s="312">
        <f t="shared" ref="BB195:BB211" si="1357">IF(AND(ISNUMBER(AY195),ISNUMBER(BA195)), IF(AY195=0, 0, BA195/AY195), "")</f>
        <v>0.1314594117591617</v>
      </c>
      <c r="BE195" s="407">
        <v>2025</v>
      </c>
      <c r="BF195" s="135" t="s">
        <v>13</v>
      </c>
      <c r="BG195" s="316">
        <f t="shared" ref="BG195:BG197" si="1358">IF(COUNT(C195, AE195)&lt;2, "", C195+AE195)</f>
        <v>1370182.314000051</v>
      </c>
      <c r="BH195" s="317">
        <f t="shared" ref="BH195:BH197" si="1359">IF(COUNT(D195, AF195)&lt;2, "", D195+AF195)</f>
        <v>1275933.2760000548</v>
      </c>
      <c r="BI195" s="317">
        <f t="shared" ref="BI195:BI197" si="1360">IF(COUNT(E195, AG195)&lt;2, "", E195+AG195)</f>
        <v>87323.760999999446</v>
      </c>
      <c r="BJ195" s="312">
        <f t="shared" ref="BJ195:BJ211" si="1361">IF(AND(ISNUMBER(BG195),ISNUMBER(BI195)), IF(BG195=0, 0, BI195/BG195), "")</f>
        <v>6.3731490406608915E-2</v>
      </c>
      <c r="BK195" s="316">
        <f t="shared" ref="BK195:BK197" si="1362">IF(COUNT(G195, AI195)&lt;2, "", G195+AI195)</f>
        <v>33756.142000001491</v>
      </c>
      <c r="BL195" s="317">
        <f t="shared" ref="BL195:BL197" si="1363">IF(COUNT(H195, AJ195)&lt;2, "", H195+AJ195)</f>
        <v>31607.51600000132</v>
      </c>
      <c r="BM195" s="317">
        <f t="shared" ref="BM195:BM197" si="1364">IF(COUNT(I195, AK195)&lt;2, "", I195+AK195)</f>
        <v>1440.2419999999966</v>
      </c>
      <c r="BN195" s="312">
        <f t="shared" ref="BN195:BN211" si="1365">IF(AND(ISNUMBER(BK195),ISNUMBER(BM195)), IF(BK195=0, 0, BM195/BK195), "")</f>
        <v>4.2666072443940217E-2</v>
      </c>
      <c r="BO195" s="316">
        <f t="shared" ref="BO195:BO197" si="1366">IF(COUNT(K195, AM195)&lt;2, "", K195+AM195)</f>
        <v>27915.5625</v>
      </c>
      <c r="BP195" s="317">
        <f t="shared" ref="BP195:BP197" si="1367">IF(COUNT(L195, AN195)&lt;2, "", L195+AN195)</f>
        <v>26832.048999999999</v>
      </c>
      <c r="BQ195" s="317">
        <f t="shared" ref="BQ195:BQ197" si="1368">IF(COUNT(M195, AO195)&lt;2, "", M195+AO195)</f>
        <v>936.49699999999996</v>
      </c>
      <c r="BR195" s="312">
        <f t="shared" ref="BR195:BR211" si="1369">IF(AND(ISNUMBER(BO195),ISNUMBER(BQ195)), IF(BO195=0, 0, BQ195/BO195), "")</f>
        <v>3.3547488072289425E-2</v>
      </c>
      <c r="BS195" s="316">
        <f t="shared" ref="BS195:BS197" si="1370">IF(COUNT(O195, AQ195)&lt;2, "", O195+AQ195)</f>
        <v>88845.673865249584</v>
      </c>
      <c r="BT195" s="317">
        <f t="shared" ref="BT195:BT197" si="1371">IF(COUNT(P195, AR195)&lt;2, "", P195+AR195)</f>
        <v>88845.673865249584</v>
      </c>
      <c r="BU195" s="317">
        <f t="shared" ref="BU195:BU197" si="1372">IF(COUNT(Q195, AS195)&lt;2, "", Q195+AS195)</f>
        <v>0</v>
      </c>
      <c r="BV195" s="312">
        <f t="shared" ref="BV195:BV211" si="1373">IF(AND(ISNUMBER(BS195),ISNUMBER(BU195)), IF(BS195=0, 0, BU195/BS195), "")</f>
        <v>0</v>
      </c>
      <c r="BW195" s="316">
        <f t="shared" ref="BW195:BW197" si="1374">IF(COUNT(S195, AU195)&lt;2, "", S195+AU195)</f>
        <v>99255.640564749978</v>
      </c>
      <c r="BX195" s="317">
        <f t="shared" ref="BX195:BX197" si="1375">IF(COUNT(T195, AV195)&lt;2, "", T195+AV195)</f>
        <v>99255.640564749978</v>
      </c>
      <c r="BY195" s="317">
        <f t="shared" ref="BY195:BY197" si="1376">IF(COUNT(U195, AW195)&lt;2, "", U195+AW195)</f>
        <v>0</v>
      </c>
      <c r="BZ195" s="312">
        <f t="shared" ref="BZ195:BZ211" si="1377">IF(AND(ISNUMBER(BW195),ISNUMBER(BY195)), IF(BW195=0, 0, BY195/BW195), "")</f>
        <v>0</v>
      </c>
      <c r="CA195" s="315">
        <f t="shared" ref="CA195:CA197" si="1378">IF(COUNT(BG195,BK195,BO195,BS195,BW195)&lt;5,"",SUM(BG195,BK195,BO195,BS195,BW195))</f>
        <v>1619955.332930052</v>
      </c>
      <c r="CB195" s="147">
        <f t="shared" ref="CB195:CB197" si="1379">IF(COUNT(BH195,BL195,BP195,BT195,BX195)&lt;5,"",SUM(BH195,BL195,BP195,BT195,BX195))</f>
        <v>1522474.1554300555</v>
      </c>
      <c r="CC195" s="147">
        <f t="shared" ref="CC195:CC197" si="1380">IF(COUNT(BI195,BM195,BQ195,BU195,BY195)&lt;5,"",SUM(BI195,BM195,BQ195,BU195,BY195))</f>
        <v>89700.499999999447</v>
      </c>
      <c r="CD195" s="312">
        <f t="shared" ref="CD195:CD211" si="1381">IF(AND(ISNUMBER(CA195),ISNUMBER(CC195)), IF(CA195=0, 0, CC195/CA195), "")</f>
        <v>5.5372205749498048E-2</v>
      </c>
    </row>
    <row r="196" spans="1:82">
      <c r="A196" s="408"/>
      <c r="B196" s="131" t="s">
        <v>14</v>
      </c>
      <c r="C196" s="150">
        <v>1507459.784999924</v>
      </c>
      <c r="D196" s="151">
        <v>1411327.9689999435</v>
      </c>
      <c r="E196" s="151">
        <v>88282.618000000191</v>
      </c>
      <c r="F196" s="318">
        <f t="shared" si="1340"/>
        <v>5.8563829614867398E-2</v>
      </c>
      <c r="G196" s="150">
        <v>43668.206000001068</v>
      </c>
      <c r="H196" s="151">
        <v>39352.406000000672</v>
      </c>
      <c r="I196" s="151">
        <v>4091.1970000000183</v>
      </c>
      <c r="J196" s="318">
        <f t="shared" si="1341"/>
        <v>9.3688231662182736E-2</v>
      </c>
      <c r="K196" s="150">
        <v>21963.254000000001</v>
      </c>
      <c r="L196" s="151">
        <v>20310.412</v>
      </c>
      <c r="M196" s="151">
        <v>1526.2449999999999</v>
      </c>
      <c r="N196" s="318">
        <f t="shared" si="1342"/>
        <v>6.9490841384432372E-2</v>
      </c>
      <c r="O196" s="150">
        <v>76896.316380000004</v>
      </c>
      <c r="P196" s="151">
        <v>76896.316380000004</v>
      </c>
      <c r="Q196" s="151">
        <v>0</v>
      </c>
      <c r="R196" s="318">
        <f t="shared" si="1343"/>
        <v>0</v>
      </c>
      <c r="S196" s="150">
        <v>54561.051959999997</v>
      </c>
      <c r="T196" s="151">
        <v>54561.051959999997</v>
      </c>
      <c r="U196" s="151">
        <v>0</v>
      </c>
      <c r="V196" s="318">
        <f t="shared" si="1344"/>
        <v>0</v>
      </c>
      <c r="W196" s="321">
        <f t="shared" si="1345"/>
        <v>1704548.6133399252</v>
      </c>
      <c r="X196" s="154">
        <f t="shared" si="1346"/>
        <v>1602448.1553399442</v>
      </c>
      <c r="Y196" s="154">
        <f t="shared" si="1347"/>
        <v>93900.060000000201</v>
      </c>
      <c r="Z196" s="318">
        <f t="shared" si="1348"/>
        <v>5.5087933113277789E-2</v>
      </c>
      <c r="AC196" s="408"/>
      <c r="AD196" s="131" t="s">
        <v>14</v>
      </c>
      <c r="AE196" s="150">
        <v>347027.63600000186</v>
      </c>
      <c r="AF196" s="151">
        <v>276257.36199999717</v>
      </c>
      <c r="AG196" s="151">
        <v>66641.823999999877</v>
      </c>
      <c r="AH196" s="318">
        <f t="shared" si="1349"/>
        <v>0.19203607173233753</v>
      </c>
      <c r="AI196" s="150">
        <v>5419.8840000000582</v>
      </c>
      <c r="AJ196" s="151">
        <v>3549.4970000000039</v>
      </c>
      <c r="AK196" s="151">
        <v>776.94000000000256</v>
      </c>
      <c r="AL196" s="318">
        <f t="shared" si="1350"/>
        <v>0.14334993147454708</v>
      </c>
      <c r="AM196" s="150">
        <v>0</v>
      </c>
      <c r="AN196" s="151">
        <v>0</v>
      </c>
      <c r="AO196" s="151">
        <v>0</v>
      </c>
      <c r="AP196" s="318">
        <f t="shared" si="1351"/>
        <v>0</v>
      </c>
      <c r="AQ196" s="150">
        <v>1468.7184129999987</v>
      </c>
      <c r="AR196" s="151">
        <v>1468.7184129999987</v>
      </c>
      <c r="AS196" s="151">
        <v>0</v>
      </c>
      <c r="AT196" s="318">
        <f t="shared" si="1352"/>
        <v>0</v>
      </c>
      <c r="AU196" s="150">
        <v>32688.36671200001</v>
      </c>
      <c r="AV196" s="151">
        <v>32688.36671200001</v>
      </c>
      <c r="AW196" s="151">
        <v>0</v>
      </c>
      <c r="AX196" s="318">
        <f t="shared" si="1353"/>
        <v>0</v>
      </c>
      <c r="AY196" s="321">
        <f t="shared" si="1354"/>
        <v>386604.60512500192</v>
      </c>
      <c r="AZ196" s="154">
        <f t="shared" si="1355"/>
        <v>313963.94412499719</v>
      </c>
      <c r="BA196" s="154">
        <f t="shared" si="1356"/>
        <v>67418.763999999879</v>
      </c>
      <c r="BB196" s="318">
        <f t="shared" si="1357"/>
        <v>0.17438686220046754</v>
      </c>
      <c r="BE196" s="408"/>
      <c r="BF196" s="131" t="s">
        <v>14</v>
      </c>
      <c r="BG196" s="322">
        <f t="shared" si="1358"/>
        <v>1854487.4209999258</v>
      </c>
      <c r="BH196" s="323">
        <f t="shared" si="1359"/>
        <v>1687585.3309999406</v>
      </c>
      <c r="BI196" s="323">
        <f t="shared" si="1360"/>
        <v>154924.44200000007</v>
      </c>
      <c r="BJ196" s="318">
        <f t="shared" si="1361"/>
        <v>8.3540303506866587E-2</v>
      </c>
      <c r="BK196" s="322">
        <f t="shared" si="1362"/>
        <v>49088.090000001124</v>
      </c>
      <c r="BL196" s="323">
        <f t="shared" si="1363"/>
        <v>42901.903000000675</v>
      </c>
      <c r="BM196" s="323">
        <f t="shared" si="1364"/>
        <v>4868.1370000000206</v>
      </c>
      <c r="BN196" s="318">
        <f t="shared" si="1365"/>
        <v>9.9171448715969779E-2</v>
      </c>
      <c r="BO196" s="322">
        <f t="shared" si="1366"/>
        <v>21963.254000000001</v>
      </c>
      <c r="BP196" s="323">
        <f t="shared" si="1367"/>
        <v>20310.412</v>
      </c>
      <c r="BQ196" s="323">
        <f t="shared" si="1368"/>
        <v>1526.2449999999999</v>
      </c>
      <c r="BR196" s="318">
        <f t="shared" si="1369"/>
        <v>6.9490841384432372E-2</v>
      </c>
      <c r="BS196" s="322">
        <f t="shared" si="1370"/>
        <v>78365.034792999999</v>
      </c>
      <c r="BT196" s="323">
        <f t="shared" si="1371"/>
        <v>78365.034792999999</v>
      </c>
      <c r="BU196" s="323">
        <f t="shared" si="1372"/>
        <v>0</v>
      </c>
      <c r="BV196" s="318">
        <f t="shared" si="1373"/>
        <v>0</v>
      </c>
      <c r="BW196" s="322">
        <f t="shared" si="1374"/>
        <v>87249.418672</v>
      </c>
      <c r="BX196" s="323">
        <f t="shared" si="1375"/>
        <v>87249.418672</v>
      </c>
      <c r="BY196" s="323">
        <f t="shared" si="1376"/>
        <v>0</v>
      </c>
      <c r="BZ196" s="318">
        <f t="shared" si="1377"/>
        <v>0</v>
      </c>
      <c r="CA196" s="321">
        <f t="shared" si="1378"/>
        <v>2091153.2184649268</v>
      </c>
      <c r="CB196" s="154">
        <f t="shared" si="1379"/>
        <v>1916412.0994649413</v>
      </c>
      <c r="CC196" s="154">
        <f t="shared" si="1380"/>
        <v>161318.82400000008</v>
      </c>
      <c r="CD196" s="318">
        <f t="shared" si="1381"/>
        <v>7.7143474029330555E-2</v>
      </c>
    </row>
    <row r="197" spans="1:82">
      <c r="A197" s="408"/>
      <c r="B197" s="132" t="s">
        <v>15</v>
      </c>
      <c r="C197" s="157">
        <v>1065184.6310000713</v>
      </c>
      <c r="D197" s="158">
        <v>996503.63800006383</v>
      </c>
      <c r="E197" s="158">
        <v>63646.579999999827</v>
      </c>
      <c r="F197" s="324">
        <f t="shared" si="1340"/>
        <v>5.9751688249804993E-2</v>
      </c>
      <c r="G197" s="157">
        <v>93744.274999998699</v>
      </c>
      <c r="H197" s="158">
        <v>87064.092999997854</v>
      </c>
      <c r="I197" s="158">
        <v>6084.6300000000238</v>
      </c>
      <c r="J197" s="324">
        <f t="shared" si="1341"/>
        <v>6.4906683634815124E-2</v>
      </c>
      <c r="K197" s="157">
        <v>11157.050499999999</v>
      </c>
      <c r="L197" s="158">
        <v>11645.8415</v>
      </c>
      <c r="M197" s="158">
        <v>681.32650000000001</v>
      </c>
      <c r="N197" s="324">
        <f t="shared" si="1342"/>
        <v>6.1066901149188134E-2</v>
      </c>
      <c r="O197" s="157"/>
      <c r="P197" s="158"/>
      <c r="Q197" s="158"/>
      <c r="R197" s="324" t="str">
        <f t="shared" si="1343"/>
        <v/>
      </c>
      <c r="S197" s="157"/>
      <c r="T197" s="158"/>
      <c r="U197" s="158"/>
      <c r="V197" s="324" t="str">
        <f t="shared" si="1344"/>
        <v/>
      </c>
      <c r="W197" s="327" t="str">
        <f t="shared" si="1345"/>
        <v/>
      </c>
      <c r="X197" s="161" t="str">
        <f t="shared" si="1346"/>
        <v/>
      </c>
      <c r="Y197" s="161" t="str">
        <f t="shared" si="1347"/>
        <v/>
      </c>
      <c r="Z197" s="324" t="str">
        <f t="shared" si="1348"/>
        <v/>
      </c>
      <c r="AC197" s="408"/>
      <c r="AD197" s="132" t="s">
        <v>15</v>
      </c>
      <c r="AE197" s="157">
        <v>254983.82799999826</v>
      </c>
      <c r="AF197" s="158">
        <v>207563.4529999978</v>
      </c>
      <c r="AG197" s="158">
        <v>44429.354000000181</v>
      </c>
      <c r="AH197" s="324">
        <f t="shared" si="1349"/>
        <v>0.17424381125849472</v>
      </c>
      <c r="AI197" s="157">
        <v>11144.712999999945</v>
      </c>
      <c r="AJ197" s="158">
        <v>9569.1939999999904</v>
      </c>
      <c r="AK197" s="158">
        <v>966.61199999999815</v>
      </c>
      <c r="AL197" s="324">
        <f t="shared" si="1350"/>
        <v>8.6732785312641336E-2</v>
      </c>
      <c r="AM197" s="157">
        <v>0</v>
      </c>
      <c r="AN197" s="158">
        <v>0</v>
      </c>
      <c r="AO197" s="158">
        <v>0</v>
      </c>
      <c r="AP197" s="324">
        <f t="shared" si="1351"/>
        <v>0</v>
      </c>
      <c r="AQ197" s="157"/>
      <c r="AR197" s="158"/>
      <c r="AS197" s="158"/>
      <c r="AT197" s="324" t="str">
        <f t="shared" si="1352"/>
        <v/>
      </c>
      <c r="AU197" s="157"/>
      <c r="AV197" s="158"/>
      <c r="AW197" s="158"/>
      <c r="AX197" s="324" t="str">
        <f t="shared" si="1353"/>
        <v/>
      </c>
      <c r="AY197" s="327" t="str">
        <f t="shared" si="1354"/>
        <v/>
      </c>
      <c r="AZ197" s="161" t="str">
        <f t="shared" si="1355"/>
        <v/>
      </c>
      <c r="BA197" s="161" t="str">
        <f t="shared" si="1356"/>
        <v/>
      </c>
      <c r="BB197" s="324" t="str">
        <f t="shared" si="1357"/>
        <v/>
      </c>
      <c r="BE197" s="408"/>
      <c r="BF197" s="132" t="s">
        <v>15</v>
      </c>
      <c r="BG197" s="328">
        <f t="shared" si="1358"/>
        <v>1320168.4590000696</v>
      </c>
      <c r="BH197" s="329">
        <f t="shared" si="1359"/>
        <v>1204067.0910000617</v>
      </c>
      <c r="BI197" s="329">
        <f t="shared" si="1360"/>
        <v>108075.93400000001</v>
      </c>
      <c r="BJ197" s="324">
        <f t="shared" si="1361"/>
        <v>8.1865259894074102E-2</v>
      </c>
      <c r="BK197" s="328">
        <f t="shared" si="1362"/>
        <v>104888.98799999864</v>
      </c>
      <c r="BL197" s="329">
        <f t="shared" si="1363"/>
        <v>96633.286999997843</v>
      </c>
      <c r="BM197" s="329">
        <f t="shared" si="1364"/>
        <v>7051.242000000022</v>
      </c>
      <c r="BN197" s="324">
        <f t="shared" si="1365"/>
        <v>6.7225760629896755E-2</v>
      </c>
      <c r="BO197" s="328">
        <f t="shared" si="1366"/>
        <v>11157.050499999999</v>
      </c>
      <c r="BP197" s="329">
        <f t="shared" si="1367"/>
        <v>11645.8415</v>
      </c>
      <c r="BQ197" s="329">
        <f t="shared" si="1368"/>
        <v>681.32650000000001</v>
      </c>
      <c r="BR197" s="324">
        <f t="shared" si="1369"/>
        <v>6.1066901149188134E-2</v>
      </c>
      <c r="BS197" s="328" t="str">
        <f t="shared" si="1370"/>
        <v/>
      </c>
      <c r="BT197" s="329" t="str">
        <f t="shared" si="1371"/>
        <v/>
      </c>
      <c r="BU197" s="329" t="str">
        <f t="shared" si="1372"/>
        <v/>
      </c>
      <c r="BV197" s="324" t="str">
        <f t="shared" si="1373"/>
        <v/>
      </c>
      <c r="BW197" s="328" t="str">
        <f t="shared" si="1374"/>
        <v/>
      </c>
      <c r="BX197" s="329" t="str">
        <f t="shared" si="1375"/>
        <v/>
      </c>
      <c r="BY197" s="329" t="str">
        <f t="shared" si="1376"/>
        <v/>
      </c>
      <c r="BZ197" s="324" t="str">
        <f t="shared" si="1377"/>
        <v/>
      </c>
      <c r="CA197" s="327" t="str">
        <f t="shared" si="1378"/>
        <v/>
      </c>
      <c r="CB197" s="161" t="str">
        <f t="shared" si="1379"/>
        <v/>
      </c>
      <c r="CC197" s="161" t="str">
        <f t="shared" si="1380"/>
        <v/>
      </c>
      <c r="CD197" s="324" t="str">
        <f t="shared" si="1381"/>
        <v/>
      </c>
    </row>
    <row r="198" spans="1:82">
      <c r="A198" s="408"/>
      <c r="B198" s="133" t="s">
        <v>16</v>
      </c>
      <c r="C198" s="330">
        <f t="shared" ref="C198:E198" si="1382">IF(COUNT(C195:C197)=0,"",SUM(C195:C197))</f>
        <v>3706918.3570000473</v>
      </c>
      <c r="D198" s="168">
        <f t="shared" si="1382"/>
        <v>3485039.3350000624</v>
      </c>
      <c r="E198" s="168">
        <f t="shared" si="1382"/>
        <v>203762.49699999945</v>
      </c>
      <c r="F198" s="331">
        <f t="shared" si="1340"/>
        <v>5.4968164220617295E-2</v>
      </c>
      <c r="G198" s="330">
        <f t="shared" ref="G198:I198" si="1383">IF(COUNT(G195:G197)=0,"",SUM(G195:G197))</f>
        <v>167664.18400000126</v>
      </c>
      <c r="H198" s="168">
        <f t="shared" si="1383"/>
        <v>155557.01999999984</v>
      </c>
      <c r="I198" s="168">
        <f t="shared" si="1383"/>
        <v>11236.93500000004</v>
      </c>
      <c r="J198" s="331">
        <f t="shared" si="1341"/>
        <v>6.7020485424602996E-2</v>
      </c>
      <c r="K198" s="330">
        <f t="shared" ref="K198:M198" si="1384">IF(COUNT(K195:K197)=0,"",SUM(K195:K197))</f>
        <v>61035.866999999998</v>
      </c>
      <c r="L198" s="168">
        <f t="shared" si="1384"/>
        <v>58788.302499999998</v>
      </c>
      <c r="M198" s="168">
        <f t="shared" si="1384"/>
        <v>3144.0684999999999</v>
      </c>
      <c r="N198" s="331">
        <f t="shared" si="1342"/>
        <v>5.1511818452582972E-2</v>
      </c>
      <c r="O198" s="330">
        <f t="shared" ref="O198:Q198" si="1385">IF(COUNT(O195:O197)=0,"",SUM(O195:O197))</f>
        <v>164195.99024524959</v>
      </c>
      <c r="P198" s="168">
        <f t="shared" si="1385"/>
        <v>164195.99024524959</v>
      </c>
      <c r="Q198" s="168">
        <f t="shared" si="1385"/>
        <v>0</v>
      </c>
      <c r="R198" s="331">
        <f t="shared" si="1343"/>
        <v>0</v>
      </c>
      <c r="S198" s="330">
        <f t="shared" ref="S198:U198" si="1386">IF(COUNT(S195:S197)=0,"",SUM(S195:S197))</f>
        <v>121918.69252474997</v>
      </c>
      <c r="T198" s="168">
        <f t="shared" si="1386"/>
        <v>121918.69252474997</v>
      </c>
      <c r="U198" s="168">
        <f t="shared" si="1386"/>
        <v>0</v>
      </c>
      <c r="V198" s="331">
        <f t="shared" si="1344"/>
        <v>0</v>
      </c>
      <c r="W198" s="332">
        <f t="shared" ref="W198:Y198" si="1387">IF(COUNT(W195:W197)=0,"",SUM(W195:W197))</f>
        <v>3051647.1342699784</v>
      </c>
      <c r="X198" s="167">
        <f t="shared" si="1387"/>
        <v>2890285.7677699998</v>
      </c>
      <c r="Y198" s="167">
        <f t="shared" si="1387"/>
        <v>147730.96399999963</v>
      </c>
      <c r="Z198" s="331">
        <f t="shared" si="1348"/>
        <v>4.8410237979673934E-2</v>
      </c>
      <c r="AC198" s="408"/>
      <c r="AD198" s="133" t="s">
        <v>16</v>
      </c>
      <c r="AE198" s="330">
        <f t="shared" ref="AE198:AG198" si="1388">IF(COUNT(AE195:AE197)=0,"",SUM(AE195:AE197))</f>
        <v>837919.83699999901</v>
      </c>
      <c r="AF198" s="168">
        <f t="shared" si="1388"/>
        <v>682546.36299999489</v>
      </c>
      <c r="AG198" s="168">
        <f t="shared" si="1388"/>
        <v>146561.64000000007</v>
      </c>
      <c r="AH198" s="331">
        <f t="shared" si="1349"/>
        <v>0.17491129046990236</v>
      </c>
      <c r="AI198" s="330">
        <f t="shared" ref="AI198:AK198" si="1389">IF(COUNT(AI195:AI197)=0,"",SUM(AI195:AI197))</f>
        <v>20069.036</v>
      </c>
      <c r="AJ198" s="168">
        <f t="shared" si="1389"/>
        <v>15585.685999999987</v>
      </c>
      <c r="AK198" s="168">
        <f t="shared" si="1389"/>
        <v>2122.6860000000001</v>
      </c>
      <c r="AL198" s="331">
        <f t="shared" si="1350"/>
        <v>0.10576920585522893</v>
      </c>
      <c r="AM198" s="330">
        <f t="shared" ref="AM198:AO198" si="1390">IF(COUNT(AM195:AM197)=0,"",SUM(AM195:AM197))</f>
        <v>0</v>
      </c>
      <c r="AN198" s="168">
        <f t="shared" si="1390"/>
        <v>0</v>
      </c>
      <c r="AO198" s="168">
        <f t="shared" si="1390"/>
        <v>0</v>
      </c>
      <c r="AP198" s="331">
        <f t="shared" si="1351"/>
        <v>0</v>
      </c>
      <c r="AQ198" s="330">
        <f t="shared" ref="AQ198:AS198" si="1391">IF(COUNT(AQ195:AQ197)=0,"",SUM(AQ195:AQ197))</f>
        <v>3014.7184129999987</v>
      </c>
      <c r="AR198" s="168">
        <f t="shared" si="1391"/>
        <v>3014.7184129999987</v>
      </c>
      <c r="AS198" s="168">
        <f t="shared" si="1391"/>
        <v>0</v>
      </c>
      <c r="AT198" s="331">
        <f t="shared" si="1352"/>
        <v>0</v>
      </c>
      <c r="AU198" s="330">
        <f t="shared" ref="AU198:AW198" si="1392">IF(COUNT(AU195:AU197)=0,"",SUM(AU195:AU197))</f>
        <v>64586.36671200001</v>
      </c>
      <c r="AV198" s="168">
        <f t="shared" si="1392"/>
        <v>64586.36671200001</v>
      </c>
      <c r="AW198" s="168">
        <f t="shared" si="1392"/>
        <v>0</v>
      </c>
      <c r="AX198" s="331">
        <f t="shared" si="1353"/>
        <v>0</v>
      </c>
      <c r="AY198" s="332">
        <f t="shared" ref="AY198:BA198" si="1393">IF(COUNT(AY195:AY197)=0,"",SUM(AY195:AY197))</f>
        <v>659461.41712500085</v>
      </c>
      <c r="AZ198" s="167">
        <f t="shared" si="1393"/>
        <v>548600.48712499707</v>
      </c>
      <c r="BA198" s="167">
        <f t="shared" si="1393"/>
        <v>103288.3599999999</v>
      </c>
      <c r="BB198" s="331">
        <f t="shared" si="1357"/>
        <v>0.15662532684671315</v>
      </c>
      <c r="BE198" s="408"/>
      <c r="BF198" s="133" t="s">
        <v>16</v>
      </c>
      <c r="BG198" s="330">
        <f t="shared" ref="BG198:BI198" si="1394">IF(COUNT(BG195:BG197)=0,"",SUM(BG195:BG197))</f>
        <v>4544838.1940000467</v>
      </c>
      <c r="BH198" s="168">
        <f t="shared" si="1394"/>
        <v>4167585.6980000567</v>
      </c>
      <c r="BI198" s="168">
        <f t="shared" si="1394"/>
        <v>350324.13699999952</v>
      </c>
      <c r="BJ198" s="331">
        <f t="shared" si="1361"/>
        <v>7.7081762220377062E-2</v>
      </c>
      <c r="BK198" s="330">
        <f t="shared" ref="BK198:BM198" si="1395">IF(COUNT(BK195:BK197)=0,"",SUM(BK195:BK197))</f>
        <v>187733.22000000125</v>
      </c>
      <c r="BL198" s="168">
        <f t="shared" si="1395"/>
        <v>171142.70599999983</v>
      </c>
      <c r="BM198" s="168">
        <f t="shared" si="1395"/>
        <v>13359.621000000039</v>
      </c>
      <c r="BN198" s="331">
        <f t="shared" si="1365"/>
        <v>7.1162796866744996E-2</v>
      </c>
      <c r="BO198" s="330">
        <f t="shared" ref="BO198:BQ198" si="1396">IF(COUNT(BO195:BO197)=0,"",SUM(BO195:BO197))</f>
        <v>61035.866999999998</v>
      </c>
      <c r="BP198" s="168">
        <f t="shared" si="1396"/>
        <v>58788.302499999998</v>
      </c>
      <c r="BQ198" s="168">
        <f t="shared" si="1396"/>
        <v>3144.0684999999999</v>
      </c>
      <c r="BR198" s="331">
        <f t="shared" si="1369"/>
        <v>5.1511818452582972E-2</v>
      </c>
      <c r="BS198" s="330">
        <f t="shared" ref="BS198:BU198" si="1397">IF(COUNT(BS195:BS197)=0,"",SUM(BS195:BS197))</f>
        <v>167210.70865824958</v>
      </c>
      <c r="BT198" s="168">
        <f t="shared" si="1397"/>
        <v>167210.70865824958</v>
      </c>
      <c r="BU198" s="168">
        <f t="shared" si="1397"/>
        <v>0</v>
      </c>
      <c r="BV198" s="331">
        <f t="shared" si="1373"/>
        <v>0</v>
      </c>
      <c r="BW198" s="330">
        <f t="shared" ref="BW198:BY198" si="1398">IF(COUNT(BW195:BW197)=0,"",SUM(BW195:BW197))</f>
        <v>186505.05923674998</v>
      </c>
      <c r="BX198" s="168">
        <f t="shared" si="1398"/>
        <v>186505.05923674998</v>
      </c>
      <c r="BY198" s="168">
        <f t="shared" si="1398"/>
        <v>0</v>
      </c>
      <c r="BZ198" s="331">
        <f t="shared" si="1377"/>
        <v>0</v>
      </c>
      <c r="CA198" s="332">
        <f t="shared" ref="CA198:CC198" si="1399">IF(COUNT(CA195:CA197)=0,"",SUM(CA195:CA197))</f>
        <v>3711108.5513949785</v>
      </c>
      <c r="CB198" s="167">
        <f t="shared" si="1399"/>
        <v>3438886.254894997</v>
      </c>
      <c r="CC198" s="167">
        <f t="shared" si="1399"/>
        <v>251019.32399999953</v>
      </c>
      <c r="CD198" s="331">
        <f t="shared" si="1381"/>
        <v>6.7639984259054667E-2</v>
      </c>
    </row>
    <row r="199" spans="1:82">
      <c r="A199" s="408"/>
      <c r="B199" s="130" t="s">
        <v>17</v>
      </c>
      <c r="C199" s="171"/>
      <c r="D199" s="172"/>
      <c r="E199" s="172"/>
      <c r="F199" s="333" t="str">
        <f t="shared" si="1340"/>
        <v/>
      </c>
      <c r="G199" s="171"/>
      <c r="H199" s="172"/>
      <c r="I199" s="172"/>
      <c r="J199" s="333" t="str">
        <f t="shared" si="1341"/>
        <v/>
      </c>
      <c r="K199" s="171"/>
      <c r="L199" s="172"/>
      <c r="M199" s="172"/>
      <c r="N199" s="333" t="str">
        <f t="shared" si="1342"/>
        <v/>
      </c>
      <c r="O199" s="171"/>
      <c r="P199" s="172"/>
      <c r="Q199" s="172"/>
      <c r="R199" s="333" t="str">
        <f t="shared" si="1343"/>
        <v/>
      </c>
      <c r="S199" s="171"/>
      <c r="T199" s="172"/>
      <c r="U199" s="172"/>
      <c r="V199" s="333" t="str">
        <f t="shared" si="1344"/>
        <v/>
      </c>
      <c r="W199" s="336" t="str">
        <f t="shared" ref="W199:W201" si="1400">IF(COUNT(C199,G199,K199,O199,S199)&lt;5,"",SUM(C199,G199,K199,O199,S199))</f>
        <v/>
      </c>
      <c r="X199" s="175" t="str">
        <f t="shared" ref="X199:X201" si="1401">IF(COUNT(D199,H199,L199,P199,T199)&lt;5,"",SUM(D199,H199,L199,P199,T199))</f>
        <v/>
      </c>
      <c r="Y199" s="175" t="str">
        <f t="shared" ref="Y199:Y201" si="1402">IF(COUNT(E199,I199,M199,Q199,U199)&lt;5,"",SUM(E199,I199,M199,Q199,U199))</f>
        <v/>
      </c>
      <c r="Z199" s="333" t="str">
        <f t="shared" si="1348"/>
        <v/>
      </c>
      <c r="AC199" s="408"/>
      <c r="AD199" s="130" t="s">
        <v>17</v>
      </c>
      <c r="AE199" s="171"/>
      <c r="AF199" s="172"/>
      <c r="AG199" s="172"/>
      <c r="AH199" s="333" t="str">
        <f t="shared" si="1349"/>
        <v/>
      </c>
      <c r="AI199" s="171"/>
      <c r="AJ199" s="172"/>
      <c r="AK199" s="172"/>
      <c r="AL199" s="333" t="str">
        <f t="shared" si="1350"/>
        <v/>
      </c>
      <c r="AM199" s="171"/>
      <c r="AN199" s="172"/>
      <c r="AO199" s="172"/>
      <c r="AP199" s="333" t="str">
        <f t="shared" si="1351"/>
        <v/>
      </c>
      <c r="AQ199" s="171"/>
      <c r="AR199" s="172"/>
      <c r="AS199" s="172"/>
      <c r="AT199" s="333" t="str">
        <f t="shared" si="1352"/>
        <v/>
      </c>
      <c r="AU199" s="171"/>
      <c r="AV199" s="172"/>
      <c r="AW199" s="172"/>
      <c r="AX199" s="333" t="str">
        <f t="shared" si="1353"/>
        <v/>
      </c>
      <c r="AY199" s="336" t="str">
        <f t="shared" ref="AY199:AY201" si="1403">IF(COUNT(AE199,AI199,AM199,AQ199,AU199)&lt;5,"",SUM(AE199,AI199,AM199,AQ199,AU199))</f>
        <v/>
      </c>
      <c r="AZ199" s="175" t="str">
        <f t="shared" ref="AZ199:AZ201" si="1404">IF(COUNT(AF199,AJ199,AN199,AR199,AV199)&lt;5,"",SUM(AF199,AJ199,AN199,AR199,AV199))</f>
        <v/>
      </c>
      <c r="BA199" s="175" t="str">
        <f t="shared" ref="BA199:BA201" si="1405">IF(COUNT(AG199,AK199,AO199,AS199,AW199)&lt;5,"",SUM(AG199,AK199,AO199,AS199,AW199))</f>
        <v/>
      </c>
      <c r="BB199" s="333" t="str">
        <f t="shared" si="1357"/>
        <v/>
      </c>
      <c r="BE199" s="408"/>
      <c r="BF199" s="130" t="s">
        <v>17</v>
      </c>
      <c r="BG199" s="337" t="str">
        <f t="shared" ref="BG199:BG201" si="1406">IF(COUNT(C199, AE199)&lt;2, "", C199+AE199)</f>
        <v/>
      </c>
      <c r="BH199" s="338" t="str">
        <f t="shared" ref="BH199:BH201" si="1407">IF(COUNT(D199, AF199)&lt;2, "", D199+AF199)</f>
        <v/>
      </c>
      <c r="BI199" s="338" t="str">
        <f t="shared" ref="BI199:BI201" si="1408">IF(COUNT(E199, AG199)&lt;2, "", E199+AG199)</f>
        <v/>
      </c>
      <c r="BJ199" s="333" t="str">
        <f t="shared" si="1361"/>
        <v/>
      </c>
      <c r="BK199" s="337" t="str">
        <f t="shared" ref="BK199:BK201" si="1409">IF(COUNT(G199, AI199)&lt;2, "", G199+AI199)</f>
        <v/>
      </c>
      <c r="BL199" s="338" t="str">
        <f t="shared" ref="BL199:BL201" si="1410">IF(COUNT(H199, AJ199)&lt;2, "", H199+AJ199)</f>
        <v/>
      </c>
      <c r="BM199" s="338" t="str">
        <f t="shared" ref="BM199:BM201" si="1411">IF(COUNT(I199, AK199)&lt;2, "", I199+AK199)</f>
        <v/>
      </c>
      <c r="BN199" s="333" t="str">
        <f t="shared" si="1365"/>
        <v/>
      </c>
      <c r="BO199" s="337" t="str">
        <f t="shared" ref="BO199:BO201" si="1412">IF(COUNT(K199, AM199)&lt;2, "", K199+AM199)</f>
        <v/>
      </c>
      <c r="BP199" s="338" t="str">
        <f t="shared" ref="BP199:BP201" si="1413">IF(COUNT(L199, AN199)&lt;2, "", L199+AN199)</f>
        <v/>
      </c>
      <c r="BQ199" s="338" t="str">
        <f t="shared" ref="BQ199:BQ201" si="1414">IF(COUNT(M199, AO199)&lt;2, "", M199+AO199)</f>
        <v/>
      </c>
      <c r="BR199" s="333" t="str">
        <f t="shared" si="1369"/>
        <v/>
      </c>
      <c r="BS199" s="337" t="str">
        <f t="shared" ref="BS199:BS201" si="1415">IF(COUNT(O199, AQ199)&lt;2, "", O199+AQ199)</f>
        <v/>
      </c>
      <c r="BT199" s="338" t="str">
        <f t="shared" ref="BT199:BT201" si="1416">IF(COUNT(P199, AR199)&lt;2, "", P199+AR199)</f>
        <v/>
      </c>
      <c r="BU199" s="338" t="str">
        <f t="shared" ref="BU199:BU201" si="1417">IF(COUNT(Q199, AS199)&lt;2, "", Q199+AS199)</f>
        <v/>
      </c>
      <c r="BV199" s="333" t="str">
        <f t="shared" si="1373"/>
        <v/>
      </c>
      <c r="BW199" s="337" t="str">
        <f t="shared" ref="BW199:BW201" si="1418">IF(COUNT(S199, AU199)&lt;2, "", S199+AU199)</f>
        <v/>
      </c>
      <c r="BX199" s="338" t="str">
        <f t="shared" ref="BX199:BX201" si="1419">IF(COUNT(T199, AV199)&lt;2, "", T199+AV199)</f>
        <v/>
      </c>
      <c r="BY199" s="338" t="str">
        <f t="shared" ref="BY199:BY201" si="1420">IF(COUNT(U199, AW199)&lt;2, "", U199+AW199)</f>
        <v/>
      </c>
      <c r="BZ199" s="333" t="str">
        <f t="shared" si="1377"/>
        <v/>
      </c>
      <c r="CA199" s="336" t="str">
        <f t="shared" ref="CA199:CA201" si="1421">IF(COUNT(BG199,BK199,BO199,BS199,BW199)&lt;5,"",SUM(BG199,BK199,BO199,BS199,BW199))</f>
        <v/>
      </c>
      <c r="CB199" s="175" t="str">
        <f t="shared" ref="CB199:CB201" si="1422">IF(COUNT(BH199,BL199,BP199,BT199,BX199)&lt;5,"",SUM(BH199,BL199,BP199,BT199,BX199))</f>
        <v/>
      </c>
      <c r="CC199" s="175" t="str">
        <f t="shared" ref="CC199:CC201" si="1423">IF(COUNT(BI199,BM199,BQ199,BU199,BY199)&lt;5,"",SUM(BI199,BM199,BQ199,BU199,BY199))</f>
        <v/>
      </c>
      <c r="CD199" s="333" t="str">
        <f t="shared" si="1381"/>
        <v/>
      </c>
    </row>
    <row r="200" spans="1:82">
      <c r="A200" s="408"/>
      <c r="B200" s="131" t="s">
        <v>18</v>
      </c>
      <c r="C200" s="150"/>
      <c r="D200" s="151"/>
      <c r="E200" s="151"/>
      <c r="F200" s="318" t="str">
        <f t="shared" si="1340"/>
        <v/>
      </c>
      <c r="G200" s="150"/>
      <c r="H200" s="151"/>
      <c r="I200" s="151"/>
      <c r="J200" s="318" t="str">
        <f t="shared" si="1341"/>
        <v/>
      </c>
      <c r="K200" s="150"/>
      <c r="L200" s="151"/>
      <c r="M200" s="151"/>
      <c r="N200" s="318" t="str">
        <f t="shared" si="1342"/>
        <v/>
      </c>
      <c r="O200" s="150"/>
      <c r="P200" s="151"/>
      <c r="Q200" s="151"/>
      <c r="R200" s="318" t="str">
        <f t="shared" si="1343"/>
        <v/>
      </c>
      <c r="S200" s="150"/>
      <c r="T200" s="151"/>
      <c r="U200" s="151"/>
      <c r="V200" s="318" t="str">
        <f t="shared" si="1344"/>
        <v/>
      </c>
      <c r="W200" s="321" t="str">
        <f t="shared" si="1400"/>
        <v/>
      </c>
      <c r="X200" s="154" t="str">
        <f t="shared" si="1401"/>
        <v/>
      </c>
      <c r="Y200" s="154" t="str">
        <f t="shared" si="1402"/>
        <v/>
      </c>
      <c r="Z200" s="318" t="str">
        <f t="shared" si="1348"/>
        <v/>
      </c>
      <c r="AC200" s="408"/>
      <c r="AD200" s="131" t="s">
        <v>18</v>
      </c>
      <c r="AE200" s="150"/>
      <c r="AF200" s="151"/>
      <c r="AG200" s="151"/>
      <c r="AH200" s="318" t="str">
        <f t="shared" si="1349"/>
        <v/>
      </c>
      <c r="AI200" s="150"/>
      <c r="AJ200" s="151"/>
      <c r="AK200" s="151"/>
      <c r="AL200" s="318" t="str">
        <f t="shared" si="1350"/>
        <v/>
      </c>
      <c r="AM200" s="150"/>
      <c r="AN200" s="151"/>
      <c r="AO200" s="151"/>
      <c r="AP200" s="318" t="str">
        <f t="shared" si="1351"/>
        <v/>
      </c>
      <c r="AQ200" s="150"/>
      <c r="AR200" s="151"/>
      <c r="AS200" s="151"/>
      <c r="AT200" s="318" t="str">
        <f t="shared" si="1352"/>
        <v/>
      </c>
      <c r="AU200" s="150"/>
      <c r="AV200" s="151"/>
      <c r="AW200" s="151"/>
      <c r="AX200" s="318" t="str">
        <f t="shared" si="1353"/>
        <v/>
      </c>
      <c r="AY200" s="321" t="str">
        <f t="shared" si="1403"/>
        <v/>
      </c>
      <c r="AZ200" s="154" t="str">
        <f t="shared" si="1404"/>
        <v/>
      </c>
      <c r="BA200" s="154" t="str">
        <f t="shared" si="1405"/>
        <v/>
      </c>
      <c r="BB200" s="318" t="str">
        <f t="shared" si="1357"/>
        <v/>
      </c>
      <c r="BE200" s="408"/>
      <c r="BF200" s="131" t="s">
        <v>18</v>
      </c>
      <c r="BG200" s="322" t="str">
        <f t="shared" si="1406"/>
        <v/>
      </c>
      <c r="BH200" s="323" t="str">
        <f t="shared" si="1407"/>
        <v/>
      </c>
      <c r="BI200" s="323" t="str">
        <f t="shared" si="1408"/>
        <v/>
      </c>
      <c r="BJ200" s="318" t="str">
        <f t="shared" si="1361"/>
        <v/>
      </c>
      <c r="BK200" s="322" t="str">
        <f t="shared" si="1409"/>
        <v/>
      </c>
      <c r="BL200" s="323" t="str">
        <f t="shared" si="1410"/>
        <v/>
      </c>
      <c r="BM200" s="323" t="str">
        <f t="shared" si="1411"/>
        <v/>
      </c>
      <c r="BN200" s="318" t="str">
        <f t="shared" si="1365"/>
        <v/>
      </c>
      <c r="BO200" s="322" t="str">
        <f t="shared" si="1412"/>
        <v/>
      </c>
      <c r="BP200" s="323" t="str">
        <f t="shared" si="1413"/>
        <v/>
      </c>
      <c r="BQ200" s="323" t="str">
        <f t="shared" si="1414"/>
        <v/>
      </c>
      <c r="BR200" s="318" t="str">
        <f t="shared" si="1369"/>
        <v/>
      </c>
      <c r="BS200" s="322" t="str">
        <f t="shared" si="1415"/>
        <v/>
      </c>
      <c r="BT200" s="323" t="str">
        <f t="shared" si="1416"/>
        <v/>
      </c>
      <c r="BU200" s="323" t="str">
        <f t="shared" si="1417"/>
        <v/>
      </c>
      <c r="BV200" s="318" t="str">
        <f t="shared" si="1373"/>
        <v/>
      </c>
      <c r="BW200" s="322" t="str">
        <f t="shared" si="1418"/>
        <v/>
      </c>
      <c r="BX200" s="323" t="str">
        <f t="shared" si="1419"/>
        <v/>
      </c>
      <c r="BY200" s="323" t="str">
        <f t="shared" si="1420"/>
        <v/>
      </c>
      <c r="BZ200" s="318" t="str">
        <f t="shared" si="1377"/>
        <v/>
      </c>
      <c r="CA200" s="321" t="str">
        <f t="shared" si="1421"/>
        <v/>
      </c>
      <c r="CB200" s="154" t="str">
        <f t="shared" si="1422"/>
        <v/>
      </c>
      <c r="CC200" s="154" t="str">
        <f t="shared" si="1423"/>
        <v/>
      </c>
      <c r="CD200" s="318" t="str">
        <f t="shared" si="1381"/>
        <v/>
      </c>
    </row>
    <row r="201" spans="1:82">
      <c r="A201" s="408"/>
      <c r="B201" s="132" t="s">
        <v>19</v>
      </c>
      <c r="C201" s="157"/>
      <c r="D201" s="158"/>
      <c r="E201" s="158"/>
      <c r="F201" s="324" t="str">
        <f t="shared" si="1340"/>
        <v/>
      </c>
      <c r="G201" s="157"/>
      <c r="H201" s="158"/>
      <c r="I201" s="158"/>
      <c r="J201" s="324" t="str">
        <f t="shared" si="1341"/>
        <v/>
      </c>
      <c r="K201" s="157"/>
      <c r="L201" s="158"/>
      <c r="M201" s="158"/>
      <c r="N201" s="324" t="str">
        <f t="shared" si="1342"/>
        <v/>
      </c>
      <c r="O201" s="157"/>
      <c r="P201" s="158"/>
      <c r="Q201" s="158"/>
      <c r="R201" s="324" t="str">
        <f t="shared" si="1343"/>
        <v/>
      </c>
      <c r="S201" s="157"/>
      <c r="T201" s="158"/>
      <c r="U201" s="158"/>
      <c r="V201" s="324" t="str">
        <f t="shared" si="1344"/>
        <v/>
      </c>
      <c r="W201" s="327" t="str">
        <f t="shared" si="1400"/>
        <v/>
      </c>
      <c r="X201" s="161" t="str">
        <f t="shared" si="1401"/>
        <v/>
      </c>
      <c r="Y201" s="161" t="str">
        <f t="shared" si="1402"/>
        <v/>
      </c>
      <c r="Z201" s="324" t="str">
        <f t="shared" si="1348"/>
        <v/>
      </c>
      <c r="AC201" s="408"/>
      <c r="AD201" s="132" t="s">
        <v>19</v>
      </c>
      <c r="AE201" s="157"/>
      <c r="AF201" s="158"/>
      <c r="AG201" s="158"/>
      <c r="AH201" s="324" t="str">
        <f t="shared" si="1349"/>
        <v/>
      </c>
      <c r="AI201" s="157"/>
      <c r="AJ201" s="158"/>
      <c r="AK201" s="158"/>
      <c r="AL201" s="324" t="str">
        <f t="shared" si="1350"/>
        <v/>
      </c>
      <c r="AM201" s="157"/>
      <c r="AN201" s="158"/>
      <c r="AO201" s="158"/>
      <c r="AP201" s="324" t="str">
        <f t="shared" si="1351"/>
        <v/>
      </c>
      <c r="AQ201" s="157"/>
      <c r="AR201" s="158"/>
      <c r="AS201" s="158"/>
      <c r="AT201" s="324" t="str">
        <f t="shared" si="1352"/>
        <v/>
      </c>
      <c r="AU201" s="157"/>
      <c r="AV201" s="158"/>
      <c r="AW201" s="158"/>
      <c r="AX201" s="324" t="str">
        <f t="shared" si="1353"/>
        <v/>
      </c>
      <c r="AY201" s="327" t="str">
        <f t="shared" si="1403"/>
        <v/>
      </c>
      <c r="AZ201" s="161" t="str">
        <f t="shared" si="1404"/>
        <v/>
      </c>
      <c r="BA201" s="161" t="str">
        <f t="shared" si="1405"/>
        <v/>
      </c>
      <c r="BB201" s="324" t="str">
        <f t="shared" si="1357"/>
        <v/>
      </c>
      <c r="BE201" s="408"/>
      <c r="BF201" s="132" t="s">
        <v>19</v>
      </c>
      <c r="BG201" s="328" t="str">
        <f t="shared" si="1406"/>
        <v/>
      </c>
      <c r="BH201" s="329" t="str">
        <f t="shared" si="1407"/>
        <v/>
      </c>
      <c r="BI201" s="329" t="str">
        <f t="shared" si="1408"/>
        <v/>
      </c>
      <c r="BJ201" s="324" t="str">
        <f t="shared" si="1361"/>
        <v/>
      </c>
      <c r="BK201" s="328" t="str">
        <f t="shared" si="1409"/>
        <v/>
      </c>
      <c r="BL201" s="329" t="str">
        <f t="shared" si="1410"/>
        <v/>
      </c>
      <c r="BM201" s="329" t="str">
        <f t="shared" si="1411"/>
        <v/>
      </c>
      <c r="BN201" s="324" t="str">
        <f t="shared" si="1365"/>
        <v/>
      </c>
      <c r="BO201" s="328" t="str">
        <f t="shared" si="1412"/>
        <v/>
      </c>
      <c r="BP201" s="329" t="str">
        <f t="shared" si="1413"/>
        <v/>
      </c>
      <c r="BQ201" s="329" t="str">
        <f t="shared" si="1414"/>
        <v/>
      </c>
      <c r="BR201" s="324" t="str">
        <f t="shared" si="1369"/>
        <v/>
      </c>
      <c r="BS201" s="328" t="str">
        <f t="shared" si="1415"/>
        <v/>
      </c>
      <c r="BT201" s="329" t="str">
        <f t="shared" si="1416"/>
        <v/>
      </c>
      <c r="BU201" s="329" t="str">
        <f t="shared" si="1417"/>
        <v/>
      </c>
      <c r="BV201" s="324" t="str">
        <f t="shared" si="1373"/>
        <v/>
      </c>
      <c r="BW201" s="328" t="str">
        <f t="shared" si="1418"/>
        <v/>
      </c>
      <c r="BX201" s="329" t="str">
        <f t="shared" si="1419"/>
        <v/>
      </c>
      <c r="BY201" s="329" t="str">
        <f t="shared" si="1420"/>
        <v/>
      </c>
      <c r="BZ201" s="324" t="str">
        <f t="shared" si="1377"/>
        <v/>
      </c>
      <c r="CA201" s="327" t="str">
        <f t="shared" si="1421"/>
        <v/>
      </c>
      <c r="CB201" s="161" t="str">
        <f t="shared" si="1422"/>
        <v/>
      </c>
      <c r="CC201" s="161" t="str">
        <f t="shared" si="1423"/>
        <v/>
      </c>
      <c r="CD201" s="324" t="str">
        <f t="shared" si="1381"/>
        <v/>
      </c>
    </row>
    <row r="202" spans="1:82">
      <c r="A202" s="408"/>
      <c r="B202" s="133" t="s">
        <v>20</v>
      </c>
      <c r="C202" s="330" t="str">
        <f t="shared" ref="C202:E202" si="1424">IF(COUNT(C199:C201)=0,"",SUM(C199:C201))</f>
        <v/>
      </c>
      <c r="D202" s="168" t="str">
        <f t="shared" si="1424"/>
        <v/>
      </c>
      <c r="E202" s="168" t="str">
        <f t="shared" si="1424"/>
        <v/>
      </c>
      <c r="F202" s="331" t="str">
        <f t="shared" si="1340"/>
        <v/>
      </c>
      <c r="G202" s="330" t="str">
        <f t="shared" ref="G202:I202" si="1425">IF(COUNT(G199:G201)=0,"",SUM(G199:G201))</f>
        <v/>
      </c>
      <c r="H202" s="168" t="str">
        <f t="shared" si="1425"/>
        <v/>
      </c>
      <c r="I202" s="168" t="str">
        <f t="shared" si="1425"/>
        <v/>
      </c>
      <c r="J202" s="331" t="str">
        <f t="shared" si="1341"/>
        <v/>
      </c>
      <c r="K202" s="330" t="str">
        <f t="shared" ref="K202:M202" si="1426">IF(COUNT(K199:K201)=0,"",SUM(K199:K201))</f>
        <v/>
      </c>
      <c r="L202" s="168" t="str">
        <f t="shared" si="1426"/>
        <v/>
      </c>
      <c r="M202" s="168" t="str">
        <f t="shared" si="1426"/>
        <v/>
      </c>
      <c r="N202" s="331" t="str">
        <f t="shared" si="1342"/>
        <v/>
      </c>
      <c r="O202" s="330" t="str">
        <f t="shared" ref="O202:Q202" si="1427">IF(COUNT(O199:O201)=0,"",SUM(O199:O201))</f>
        <v/>
      </c>
      <c r="P202" s="168" t="str">
        <f t="shared" si="1427"/>
        <v/>
      </c>
      <c r="Q202" s="168" t="str">
        <f t="shared" si="1427"/>
        <v/>
      </c>
      <c r="R202" s="331" t="str">
        <f t="shared" si="1343"/>
        <v/>
      </c>
      <c r="S202" s="330" t="str">
        <f t="shared" ref="S202:U202" si="1428">IF(COUNT(S199:S201)=0,"",SUM(S199:S201))</f>
        <v/>
      </c>
      <c r="T202" s="168" t="str">
        <f t="shared" si="1428"/>
        <v/>
      </c>
      <c r="U202" s="168" t="str">
        <f t="shared" si="1428"/>
        <v/>
      </c>
      <c r="V202" s="331" t="str">
        <f t="shared" si="1344"/>
        <v/>
      </c>
      <c r="W202" s="332" t="str">
        <f t="shared" ref="W202:Y202" si="1429">IF(COUNT(W199:W201)=0,"",SUM(W199:W201))</f>
        <v/>
      </c>
      <c r="X202" s="167" t="str">
        <f t="shared" si="1429"/>
        <v/>
      </c>
      <c r="Y202" s="167" t="str">
        <f t="shared" si="1429"/>
        <v/>
      </c>
      <c r="Z202" s="331" t="str">
        <f t="shared" si="1348"/>
        <v/>
      </c>
      <c r="AC202" s="408"/>
      <c r="AD202" s="133" t="s">
        <v>20</v>
      </c>
      <c r="AE202" s="330" t="str">
        <f t="shared" ref="AE202:AG202" si="1430">IF(COUNT(AE199:AE201)=0,"",SUM(AE199:AE201))</f>
        <v/>
      </c>
      <c r="AF202" s="168" t="str">
        <f t="shared" si="1430"/>
        <v/>
      </c>
      <c r="AG202" s="168" t="str">
        <f t="shared" si="1430"/>
        <v/>
      </c>
      <c r="AH202" s="331" t="str">
        <f t="shared" si="1349"/>
        <v/>
      </c>
      <c r="AI202" s="330" t="str">
        <f t="shared" ref="AI202:AK202" si="1431">IF(COUNT(AI199:AI201)=0,"",SUM(AI199:AI201))</f>
        <v/>
      </c>
      <c r="AJ202" s="168" t="str">
        <f t="shared" si="1431"/>
        <v/>
      </c>
      <c r="AK202" s="168" t="str">
        <f t="shared" si="1431"/>
        <v/>
      </c>
      <c r="AL202" s="331" t="str">
        <f t="shared" si="1350"/>
        <v/>
      </c>
      <c r="AM202" s="330" t="str">
        <f t="shared" ref="AM202:AO202" si="1432">IF(COUNT(AM199:AM201)=0,"",SUM(AM199:AM201))</f>
        <v/>
      </c>
      <c r="AN202" s="168" t="str">
        <f t="shared" si="1432"/>
        <v/>
      </c>
      <c r="AO202" s="168" t="str">
        <f t="shared" si="1432"/>
        <v/>
      </c>
      <c r="AP202" s="331" t="str">
        <f t="shared" si="1351"/>
        <v/>
      </c>
      <c r="AQ202" s="330" t="str">
        <f t="shared" ref="AQ202:AS202" si="1433">IF(COUNT(AQ199:AQ201)=0,"",SUM(AQ199:AQ201))</f>
        <v/>
      </c>
      <c r="AR202" s="168" t="str">
        <f t="shared" si="1433"/>
        <v/>
      </c>
      <c r="AS202" s="168" t="str">
        <f t="shared" si="1433"/>
        <v/>
      </c>
      <c r="AT202" s="331" t="str">
        <f t="shared" si="1352"/>
        <v/>
      </c>
      <c r="AU202" s="330" t="str">
        <f t="shared" ref="AU202:AW202" si="1434">IF(COUNT(AU199:AU201)=0,"",SUM(AU199:AU201))</f>
        <v/>
      </c>
      <c r="AV202" s="168" t="str">
        <f t="shared" si="1434"/>
        <v/>
      </c>
      <c r="AW202" s="168" t="str">
        <f t="shared" si="1434"/>
        <v/>
      </c>
      <c r="AX202" s="331" t="str">
        <f t="shared" si="1353"/>
        <v/>
      </c>
      <c r="AY202" s="332" t="str">
        <f t="shared" ref="AY202:BA202" si="1435">IF(COUNT(AY199:AY201)=0,"",SUM(AY199:AY201))</f>
        <v/>
      </c>
      <c r="AZ202" s="167" t="str">
        <f t="shared" si="1435"/>
        <v/>
      </c>
      <c r="BA202" s="167" t="str">
        <f t="shared" si="1435"/>
        <v/>
      </c>
      <c r="BB202" s="331" t="str">
        <f t="shared" si="1357"/>
        <v/>
      </c>
      <c r="BE202" s="408"/>
      <c r="BF202" s="133" t="s">
        <v>20</v>
      </c>
      <c r="BG202" s="330" t="str">
        <f t="shared" ref="BG202:BI202" si="1436">IF(COUNT(BG199:BG201)=0,"",SUM(BG199:BG201))</f>
        <v/>
      </c>
      <c r="BH202" s="168" t="str">
        <f t="shared" si="1436"/>
        <v/>
      </c>
      <c r="BI202" s="168" t="str">
        <f t="shared" si="1436"/>
        <v/>
      </c>
      <c r="BJ202" s="331" t="str">
        <f t="shared" si="1361"/>
        <v/>
      </c>
      <c r="BK202" s="330" t="str">
        <f t="shared" ref="BK202:BM202" si="1437">IF(COUNT(BK199:BK201)=0,"",SUM(BK199:BK201))</f>
        <v/>
      </c>
      <c r="BL202" s="168" t="str">
        <f t="shared" si="1437"/>
        <v/>
      </c>
      <c r="BM202" s="168" t="str">
        <f t="shared" si="1437"/>
        <v/>
      </c>
      <c r="BN202" s="331" t="str">
        <f t="shared" si="1365"/>
        <v/>
      </c>
      <c r="BO202" s="330" t="str">
        <f t="shared" ref="BO202:BQ202" si="1438">IF(COUNT(BO199:BO201)=0,"",SUM(BO199:BO201))</f>
        <v/>
      </c>
      <c r="BP202" s="168" t="str">
        <f t="shared" si="1438"/>
        <v/>
      </c>
      <c r="BQ202" s="168" t="str">
        <f t="shared" si="1438"/>
        <v/>
      </c>
      <c r="BR202" s="331" t="str">
        <f t="shared" si="1369"/>
        <v/>
      </c>
      <c r="BS202" s="330" t="str">
        <f t="shared" ref="BS202:BU202" si="1439">IF(COUNT(BS199:BS201)=0,"",SUM(BS199:BS201))</f>
        <v/>
      </c>
      <c r="BT202" s="168" t="str">
        <f t="shared" si="1439"/>
        <v/>
      </c>
      <c r="BU202" s="168" t="str">
        <f t="shared" si="1439"/>
        <v/>
      </c>
      <c r="BV202" s="331" t="str">
        <f t="shared" si="1373"/>
        <v/>
      </c>
      <c r="BW202" s="330" t="str">
        <f t="shared" ref="BW202:BY202" si="1440">IF(COUNT(BW199:BW201)=0,"",SUM(BW199:BW201))</f>
        <v/>
      </c>
      <c r="BX202" s="168" t="str">
        <f t="shared" si="1440"/>
        <v/>
      </c>
      <c r="BY202" s="168" t="str">
        <f t="shared" si="1440"/>
        <v/>
      </c>
      <c r="BZ202" s="331" t="str">
        <f t="shared" si="1377"/>
        <v/>
      </c>
      <c r="CA202" s="332" t="str">
        <f t="shared" ref="CA202:CC202" si="1441">IF(COUNT(CA199:CA201)=0,"",SUM(CA199:CA201))</f>
        <v/>
      </c>
      <c r="CB202" s="167" t="str">
        <f t="shared" si="1441"/>
        <v/>
      </c>
      <c r="CC202" s="167" t="str">
        <f t="shared" si="1441"/>
        <v/>
      </c>
      <c r="CD202" s="331" t="str">
        <f t="shared" si="1381"/>
        <v/>
      </c>
    </row>
    <row r="203" spans="1:82">
      <c r="A203" s="408"/>
      <c r="B203" s="130" t="s">
        <v>21</v>
      </c>
      <c r="C203" s="171"/>
      <c r="D203" s="172"/>
      <c r="E203" s="172"/>
      <c r="F203" s="333" t="str">
        <f t="shared" si="1340"/>
        <v/>
      </c>
      <c r="G203" s="171"/>
      <c r="H203" s="172"/>
      <c r="I203" s="172"/>
      <c r="J203" s="333" t="str">
        <f t="shared" si="1341"/>
        <v/>
      </c>
      <c r="K203" s="171"/>
      <c r="L203" s="172"/>
      <c r="M203" s="172"/>
      <c r="N203" s="333" t="str">
        <f t="shared" si="1342"/>
        <v/>
      </c>
      <c r="O203" s="171"/>
      <c r="P203" s="172"/>
      <c r="Q203" s="172"/>
      <c r="R203" s="333" t="str">
        <f t="shared" si="1343"/>
        <v/>
      </c>
      <c r="S203" s="171"/>
      <c r="T203" s="172"/>
      <c r="U203" s="172"/>
      <c r="V203" s="333" t="str">
        <f t="shared" si="1344"/>
        <v/>
      </c>
      <c r="W203" s="336" t="str">
        <f t="shared" ref="W203:W205" si="1442">IF(COUNT(C203,G203,K203,O203,S203)&lt;5,"",SUM(C203,G203,K203,O203,S203))</f>
        <v/>
      </c>
      <c r="X203" s="175" t="str">
        <f t="shared" ref="X203:X205" si="1443">IF(COUNT(D203,H203,L203,P203,T203)&lt;5,"",SUM(D203,H203,L203,P203,T203))</f>
        <v/>
      </c>
      <c r="Y203" s="175" t="str">
        <f t="shared" ref="Y203:Y205" si="1444">IF(COUNT(E203,I203,M203,Q203,U203)&lt;5,"",SUM(E203,I203,M203,Q203,U203))</f>
        <v/>
      </c>
      <c r="Z203" s="333" t="str">
        <f t="shared" si="1348"/>
        <v/>
      </c>
      <c r="AC203" s="408"/>
      <c r="AD203" s="130" t="s">
        <v>21</v>
      </c>
      <c r="AE203" s="171"/>
      <c r="AF203" s="172"/>
      <c r="AG203" s="172"/>
      <c r="AH203" s="333" t="str">
        <f t="shared" si="1349"/>
        <v/>
      </c>
      <c r="AI203" s="171"/>
      <c r="AJ203" s="172"/>
      <c r="AK203" s="172"/>
      <c r="AL203" s="333" t="str">
        <f t="shared" si="1350"/>
        <v/>
      </c>
      <c r="AM203" s="171"/>
      <c r="AN203" s="172"/>
      <c r="AO203" s="172"/>
      <c r="AP203" s="333" t="str">
        <f t="shared" si="1351"/>
        <v/>
      </c>
      <c r="AQ203" s="171"/>
      <c r="AR203" s="172"/>
      <c r="AS203" s="172"/>
      <c r="AT203" s="333" t="str">
        <f t="shared" si="1352"/>
        <v/>
      </c>
      <c r="AU203" s="171"/>
      <c r="AV203" s="172"/>
      <c r="AW203" s="172"/>
      <c r="AX203" s="333" t="str">
        <f t="shared" si="1353"/>
        <v/>
      </c>
      <c r="AY203" s="336" t="str">
        <f t="shared" ref="AY203:AY205" si="1445">IF(COUNT(AE203,AI203,AM203,AQ203,AU203)&lt;5,"",SUM(AE203,AI203,AM203,AQ203,AU203))</f>
        <v/>
      </c>
      <c r="AZ203" s="175" t="str">
        <f t="shared" ref="AZ203:AZ205" si="1446">IF(COUNT(AF203,AJ203,AN203,AR203,AV203)&lt;5,"",SUM(AF203,AJ203,AN203,AR203,AV203))</f>
        <v/>
      </c>
      <c r="BA203" s="175" t="str">
        <f t="shared" ref="BA203:BA205" si="1447">IF(COUNT(AG203,AK203,AO203,AS203,AW203)&lt;5,"",SUM(AG203,AK203,AO203,AS203,AW203))</f>
        <v/>
      </c>
      <c r="BB203" s="333" t="str">
        <f t="shared" si="1357"/>
        <v/>
      </c>
      <c r="BE203" s="408"/>
      <c r="BF203" s="130" t="s">
        <v>21</v>
      </c>
      <c r="BG203" s="337" t="str">
        <f t="shared" ref="BG203:BG205" si="1448">IF(COUNT(C203, AE203)&lt;2, "", C203+AE203)</f>
        <v/>
      </c>
      <c r="BH203" s="338" t="str">
        <f t="shared" ref="BH203:BH205" si="1449">IF(COUNT(D203, AF203)&lt;2, "", D203+AF203)</f>
        <v/>
      </c>
      <c r="BI203" s="338" t="str">
        <f t="shared" ref="BI203:BI205" si="1450">IF(COUNT(E203, AG203)&lt;2, "", E203+AG203)</f>
        <v/>
      </c>
      <c r="BJ203" s="333" t="str">
        <f t="shared" si="1361"/>
        <v/>
      </c>
      <c r="BK203" s="337" t="str">
        <f t="shared" ref="BK203:BK205" si="1451">IF(COUNT(G203, AI203)&lt;2, "", G203+AI203)</f>
        <v/>
      </c>
      <c r="BL203" s="338" t="str">
        <f t="shared" ref="BL203:BL205" si="1452">IF(COUNT(H203, AJ203)&lt;2, "", H203+AJ203)</f>
        <v/>
      </c>
      <c r="BM203" s="338" t="str">
        <f t="shared" ref="BM203:BM205" si="1453">IF(COUNT(I203, AK203)&lt;2, "", I203+AK203)</f>
        <v/>
      </c>
      <c r="BN203" s="333" t="str">
        <f t="shared" si="1365"/>
        <v/>
      </c>
      <c r="BO203" s="337" t="str">
        <f t="shared" ref="BO203:BO205" si="1454">IF(COUNT(K203, AM203)&lt;2, "", K203+AM203)</f>
        <v/>
      </c>
      <c r="BP203" s="338" t="str">
        <f t="shared" ref="BP203:BP205" si="1455">IF(COUNT(L203, AN203)&lt;2, "", L203+AN203)</f>
        <v/>
      </c>
      <c r="BQ203" s="338" t="str">
        <f t="shared" ref="BQ203:BQ205" si="1456">IF(COUNT(M203, AO203)&lt;2, "", M203+AO203)</f>
        <v/>
      </c>
      <c r="BR203" s="333" t="str">
        <f t="shared" si="1369"/>
        <v/>
      </c>
      <c r="BS203" s="337" t="str">
        <f t="shared" ref="BS203:BS205" si="1457">IF(COUNT(O203, AQ203)&lt;2, "", O203+AQ203)</f>
        <v/>
      </c>
      <c r="BT203" s="338" t="str">
        <f t="shared" ref="BT203:BT205" si="1458">IF(COUNT(P203, AR203)&lt;2, "", P203+AR203)</f>
        <v/>
      </c>
      <c r="BU203" s="338" t="str">
        <f t="shared" ref="BU203:BU205" si="1459">IF(COUNT(Q203, AS203)&lt;2, "", Q203+AS203)</f>
        <v/>
      </c>
      <c r="BV203" s="333" t="str">
        <f t="shared" si="1373"/>
        <v/>
      </c>
      <c r="BW203" s="337" t="str">
        <f t="shared" ref="BW203:BW205" si="1460">IF(COUNT(S203, AU203)&lt;2, "", S203+AU203)</f>
        <v/>
      </c>
      <c r="BX203" s="338" t="str">
        <f t="shared" ref="BX203:BX205" si="1461">IF(COUNT(T203, AV203)&lt;2, "", T203+AV203)</f>
        <v/>
      </c>
      <c r="BY203" s="338" t="str">
        <f t="shared" ref="BY203:BY205" si="1462">IF(COUNT(U203, AW203)&lt;2, "", U203+AW203)</f>
        <v/>
      </c>
      <c r="BZ203" s="333" t="str">
        <f t="shared" si="1377"/>
        <v/>
      </c>
      <c r="CA203" s="336" t="str">
        <f t="shared" ref="CA203:CA205" si="1463">IF(COUNT(BG203,BK203,BO203,BS203,BW203)&lt;5,"",SUM(BG203,BK203,BO203,BS203,BW203))</f>
        <v/>
      </c>
      <c r="CB203" s="175" t="str">
        <f t="shared" ref="CB203:CB205" si="1464">IF(COUNT(BH203,BL203,BP203,BT203,BX203)&lt;5,"",SUM(BH203,BL203,BP203,BT203,BX203))</f>
        <v/>
      </c>
      <c r="CC203" s="175" t="str">
        <f t="shared" ref="CC203:CC205" si="1465">IF(COUNT(BI203,BM203,BQ203,BU203,BY203)&lt;5,"",SUM(BI203,BM203,BQ203,BU203,BY203))</f>
        <v/>
      </c>
      <c r="CD203" s="333" t="str">
        <f t="shared" si="1381"/>
        <v/>
      </c>
    </row>
    <row r="204" spans="1:82">
      <c r="A204" s="408"/>
      <c r="B204" s="131" t="s">
        <v>22</v>
      </c>
      <c r="C204" s="150"/>
      <c r="D204" s="151"/>
      <c r="E204" s="151"/>
      <c r="F204" s="318" t="str">
        <f t="shared" si="1340"/>
        <v/>
      </c>
      <c r="G204" s="150"/>
      <c r="H204" s="151"/>
      <c r="I204" s="151"/>
      <c r="J204" s="318" t="str">
        <f t="shared" si="1341"/>
        <v/>
      </c>
      <c r="K204" s="150"/>
      <c r="L204" s="151"/>
      <c r="M204" s="151"/>
      <c r="N204" s="318" t="str">
        <f t="shared" si="1342"/>
        <v/>
      </c>
      <c r="O204" s="150"/>
      <c r="P204" s="151"/>
      <c r="Q204" s="151"/>
      <c r="R204" s="318" t="str">
        <f t="shared" si="1343"/>
        <v/>
      </c>
      <c r="S204" s="150"/>
      <c r="T204" s="151"/>
      <c r="U204" s="151"/>
      <c r="V204" s="318" t="str">
        <f t="shared" si="1344"/>
        <v/>
      </c>
      <c r="W204" s="321" t="str">
        <f t="shared" si="1442"/>
        <v/>
      </c>
      <c r="X204" s="154" t="str">
        <f t="shared" si="1443"/>
        <v/>
      </c>
      <c r="Y204" s="154" t="str">
        <f t="shared" si="1444"/>
        <v/>
      </c>
      <c r="Z204" s="318" t="str">
        <f t="shared" si="1348"/>
        <v/>
      </c>
      <c r="AC204" s="408"/>
      <c r="AD204" s="131" t="s">
        <v>22</v>
      </c>
      <c r="AE204" s="150"/>
      <c r="AF204" s="151"/>
      <c r="AG204" s="151"/>
      <c r="AH204" s="318" t="str">
        <f t="shared" si="1349"/>
        <v/>
      </c>
      <c r="AI204" s="150"/>
      <c r="AJ204" s="151"/>
      <c r="AK204" s="151"/>
      <c r="AL204" s="318" t="str">
        <f t="shared" si="1350"/>
        <v/>
      </c>
      <c r="AM204" s="150"/>
      <c r="AN204" s="151"/>
      <c r="AO204" s="151"/>
      <c r="AP204" s="318" t="str">
        <f t="shared" si="1351"/>
        <v/>
      </c>
      <c r="AQ204" s="150"/>
      <c r="AR204" s="151"/>
      <c r="AS204" s="151"/>
      <c r="AT204" s="318" t="str">
        <f t="shared" si="1352"/>
        <v/>
      </c>
      <c r="AU204" s="150"/>
      <c r="AV204" s="151"/>
      <c r="AW204" s="151"/>
      <c r="AX204" s="318" t="str">
        <f t="shared" si="1353"/>
        <v/>
      </c>
      <c r="AY204" s="321" t="str">
        <f t="shared" si="1445"/>
        <v/>
      </c>
      <c r="AZ204" s="154" t="str">
        <f t="shared" si="1446"/>
        <v/>
      </c>
      <c r="BA204" s="154" t="str">
        <f t="shared" si="1447"/>
        <v/>
      </c>
      <c r="BB204" s="318" t="str">
        <f t="shared" si="1357"/>
        <v/>
      </c>
      <c r="BE204" s="408"/>
      <c r="BF204" s="131" t="s">
        <v>22</v>
      </c>
      <c r="BG204" s="322" t="str">
        <f t="shared" si="1448"/>
        <v/>
      </c>
      <c r="BH204" s="323" t="str">
        <f t="shared" si="1449"/>
        <v/>
      </c>
      <c r="BI204" s="323" t="str">
        <f t="shared" si="1450"/>
        <v/>
      </c>
      <c r="BJ204" s="318" t="str">
        <f t="shared" si="1361"/>
        <v/>
      </c>
      <c r="BK204" s="322" t="str">
        <f t="shared" si="1451"/>
        <v/>
      </c>
      <c r="BL204" s="323" t="str">
        <f t="shared" si="1452"/>
        <v/>
      </c>
      <c r="BM204" s="323" t="str">
        <f t="shared" si="1453"/>
        <v/>
      </c>
      <c r="BN204" s="318" t="str">
        <f t="shared" si="1365"/>
        <v/>
      </c>
      <c r="BO204" s="322" t="str">
        <f t="shared" si="1454"/>
        <v/>
      </c>
      <c r="BP204" s="323" t="str">
        <f t="shared" si="1455"/>
        <v/>
      </c>
      <c r="BQ204" s="323" t="str">
        <f t="shared" si="1456"/>
        <v/>
      </c>
      <c r="BR204" s="318" t="str">
        <f t="shared" si="1369"/>
        <v/>
      </c>
      <c r="BS204" s="322" t="str">
        <f t="shared" si="1457"/>
        <v/>
      </c>
      <c r="BT204" s="323" t="str">
        <f t="shared" si="1458"/>
        <v/>
      </c>
      <c r="BU204" s="323" t="str">
        <f t="shared" si="1459"/>
        <v/>
      </c>
      <c r="BV204" s="318" t="str">
        <f t="shared" si="1373"/>
        <v/>
      </c>
      <c r="BW204" s="322" t="str">
        <f t="shared" si="1460"/>
        <v/>
      </c>
      <c r="BX204" s="323" t="str">
        <f t="shared" si="1461"/>
        <v/>
      </c>
      <c r="BY204" s="323" t="str">
        <f t="shared" si="1462"/>
        <v/>
      </c>
      <c r="BZ204" s="318" t="str">
        <f t="shared" si="1377"/>
        <v/>
      </c>
      <c r="CA204" s="321" t="str">
        <f t="shared" si="1463"/>
        <v/>
      </c>
      <c r="CB204" s="154" t="str">
        <f t="shared" si="1464"/>
        <v/>
      </c>
      <c r="CC204" s="154" t="str">
        <f t="shared" si="1465"/>
        <v/>
      </c>
      <c r="CD204" s="318" t="str">
        <f t="shared" si="1381"/>
        <v/>
      </c>
    </row>
    <row r="205" spans="1:82">
      <c r="A205" s="408"/>
      <c r="B205" s="132" t="s">
        <v>23</v>
      </c>
      <c r="C205" s="157"/>
      <c r="D205" s="158"/>
      <c r="E205" s="158"/>
      <c r="F205" s="324" t="str">
        <f t="shared" si="1340"/>
        <v/>
      </c>
      <c r="G205" s="157"/>
      <c r="H205" s="158"/>
      <c r="I205" s="158"/>
      <c r="J205" s="324" t="str">
        <f t="shared" si="1341"/>
        <v/>
      </c>
      <c r="K205" s="157"/>
      <c r="L205" s="158"/>
      <c r="M205" s="158"/>
      <c r="N205" s="324" t="str">
        <f t="shared" si="1342"/>
        <v/>
      </c>
      <c r="O205" s="157"/>
      <c r="P205" s="158"/>
      <c r="Q205" s="158"/>
      <c r="R205" s="324" t="str">
        <f t="shared" si="1343"/>
        <v/>
      </c>
      <c r="S205" s="157"/>
      <c r="T205" s="158"/>
      <c r="U205" s="158"/>
      <c r="V205" s="324" t="str">
        <f t="shared" si="1344"/>
        <v/>
      </c>
      <c r="W205" s="327" t="str">
        <f t="shared" si="1442"/>
        <v/>
      </c>
      <c r="X205" s="161" t="str">
        <f t="shared" si="1443"/>
        <v/>
      </c>
      <c r="Y205" s="161" t="str">
        <f t="shared" si="1444"/>
        <v/>
      </c>
      <c r="Z205" s="324" t="str">
        <f t="shared" si="1348"/>
        <v/>
      </c>
      <c r="AC205" s="408"/>
      <c r="AD205" s="132" t="s">
        <v>23</v>
      </c>
      <c r="AE205" s="157"/>
      <c r="AF205" s="158"/>
      <c r="AG205" s="158"/>
      <c r="AH205" s="324" t="str">
        <f t="shared" si="1349"/>
        <v/>
      </c>
      <c r="AI205" s="157"/>
      <c r="AJ205" s="158"/>
      <c r="AK205" s="158"/>
      <c r="AL205" s="324" t="str">
        <f t="shared" si="1350"/>
        <v/>
      </c>
      <c r="AM205" s="157"/>
      <c r="AN205" s="158"/>
      <c r="AO205" s="158"/>
      <c r="AP205" s="324" t="str">
        <f t="shared" si="1351"/>
        <v/>
      </c>
      <c r="AQ205" s="157"/>
      <c r="AR205" s="158"/>
      <c r="AS205" s="158"/>
      <c r="AT205" s="324" t="str">
        <f t="shared" si="1352"/>
        <v/>
      </c>
      <c r="AU205" s="157"/>
      <c r="AV205" s="158"/>
      <c r="AW205" s="158"/>
      <c r="AX205" s="324" t="str">
        <f t="shared" si="1353"/>
        <v/>
      </c>
      <c r="AY205" s="327" t="str">
        <f t="shared" si="1445"/>
        <v/>
      </c>
      <c r="AZ205" s="161" t="str">
        <f t="shared" si="1446"/>
        <v/>
      </c>
      <c r="BA205" s="161" t="str">
        <f t="shared" si="1447"/>
        <v/>
      </c>
      <c r="BB205" s="324" t="str">
        <f t="shared" si="1357"/>
        <v/>
      </c>
      <c r="BE205" s="408"/>
      <c r="BF205" s="132" t="s">
        <v>23</v>
      </c>
      <c r="BG205" s="328" t="str">
        <f t="shared" si="1448"/>
        <v/>
      </c>
      <c r="BH205" s="329" t="str">
        <f t="shared" si="1449"/>
        <v/>
      </c>
      <c r="BI205" s="329" t="str">
        <f t="shared" si="1450"/>
        <v/>
      </c>
      <c r="BJ205" s="324" t="str">
        <f t="shared" si="1361"/>
        <v/>
      </c>
      <c r="BK205" s="328" t="str">
        <f t="shared" si="1451"/>
        <v/>
      </c>
      <c r="BL205" s="329" t="str">
        <f t="shared" si="1452"/>
        <v/>
      </c>
      <c r="BM205" s="329" t="str">
        <f t="shared" si="1453"/>
        <v/>
      </c>
      <c r="BN205" s="324" t="str">
        <f t="shared" si="1365"/>
        <v/>
      </c>
      <c r="BO205" s="328" t="str">
        <f t="shared" si="1454"/>
        <v/>
      </c>
      <c r="BP205" s="329" t="str">
        <f t="shared" si="1455"/>
        <v/>
      </c>
      <c r="BQ205" s="329" t="str">
        <f t="shared" si="1456"/>
        <v/>
      </c>
      <c r="BR205" s="324" t="str">
        <f t="shared" si="1369"/>
        <v/>
      </c>
      <c r="BS205" s="328" t="str">
        <f t="shared" si="1457"/>
        <v/>
      </c>
      <c r="BT205" s="329" t="str">
        <f t="shared" si="1458"/>
        <v/>
      </c>
      <c r="BU205" s="329" t="str">
        <f t="shared" si="1459"/>
        <v/>
      </c>
      <c r="BV205" s="324" t="str">
        <f t="shared" si="1373"/>
        <v/>
      </c>
      <c r="BW205" s="328" t="str">
        <f t="shared" si="1460"/>
        <v/>
      </c>
      <c r="BX205" s="329" t="str">
        <f t="shared" si="1461"/>
        <v/>
      </c>
      <c r="BY205" s="329" t="str">
        <f t="shared" si="1462"/>
        <v/>
      </c>
      <c r="BZ205" s="324" t="str">
        <f t="shared" si="1377"/>
        <v/>
      </c>
      <c r="CA205" s="327" t="str">
        <f t="shared" si="1463"/>
        <v/>
      </c>
      <c r="CB205" s="161" t="str">
        <f t="shared" si="1464"/>
        <v/>
      </c>
      <c r="CC205" s="161" t="str">
        <f t="shared" si="1465"/>
        <v/>
      </c>
      <c r="CD205" s="324" t="str">
        <f t="shared" si="1381"/>
        <v/>
      </c>
    </row>
    <row r="206" spans="1:82">
      <c r="A206" s="408"/>
      <c r="B206" s="133" t="s">
        <v>24</v>
      </c>
      <c r="C206" s="330" t="str">
        <f t="shared" ref="C206:E206" si="1466">IF(COUNT(C203:C205)=0,"",SUM(C203:C205))</f>
        <v/>
      </c>
      <c r="D206" s="168" t="str">
        <f t="shared" si="1466"/>
        <v/>
      </c>
      <c r="E206" s="168" t="str">
        <f t="shared" si="1466"/>
        <v/>
      </c>
      <c r="F206" s="331" t="str">
        <f t="shared" si="1340"/>
        <v/>
      </c>
      <c r="G206" s="330" t="str">
        <f t="shared" ref="G206:I206" si="1467">IF(COUNT(G203:G205)=0,"",SUM(G203:G205))</f>
        <v/>
      </c>
      <c r="H206" s="168" t="str">
        <f t="shared" si="1467"/>
        <v/>
      </c>
      <c r="I206" s="168" t="str">
        <f t="shared" si="1467"/>
        <v/>
      </c>
      <c r="J206" s="331" t="str">
        <f t="shared" si="1341"/>
        <v/>
      </c>
      <c r="K206" s="330" t="str">
        <f t="shared" ref="K206:M206" si="1468">IF(COUNT(K203:K205)=0,"",SUM(K203:K205))</f>
        <v/>
      </c>
      <c r="L206" s="168" t="str">
        <f t="shared" si="1468"/>
        <v/>
      </c>
      <c r="M206" s="168" t="str">
        <f t="shared" si="1468"/>
        <v/>
      </c>
      <c r="N206" s="331" t="str">
        <f t="shared" si="1342"/>
        <v/>
      </c>
      <c r="O206" s="330" t="str">
        <f t="shared" ref="O206:Q206" si="1469">IF(COUNT(O203:O205)=0,"",SUM(O203:O205))</f>
        <v/>
      </c>
      <c r="P206" s="168" t="str">
        <f t="shared" si="1469"/>
        <v/>
      </c>
      <c r="Q206" s="168" t="str">
        <f t="shared" si="1469"/>
        <v/>
      </c>
      <c r="R206" s="331" t="str">
        <f t="shared" si="1343"/>
        <v/>
      </c>
      <c r="S206" s="330" t="str">
        <f t="shared" ref="S206:U206" si="1470">IF(COUNT(S203:S205)=0,"",SUM(S203:S205))</f>
        <v/>
      </c>
      <c r="T206" s="168" t="str">
        <f t="shared" si="1470"/>
        <v/>
      </c>
      <c r="U206" s="168" t="str">
        <f t="shared" si="1470"/>
        <v/>
      </c>
      <c r="V206" s="331" t="str">
        <f t="shared" si="1344"/>
        <v/>
      </c>
      <c r="W206" s="332" t="str">
        <f t="shared" ref="W206:Y206" si="1471">IF(COUNT(W203:W205)=0,"",SUM(W203:W205))</f>
        <v/>
      </c>
      <c r="X206" s="167" t="str">
        <f t="shared" si="1471"/>
        <v/>
      </c>
      <c r="Y206" s="167" t="str">
        <f t="shared" si="1471"/>
        <v/>
      </c>
      <c r="Z206" s="331" t="str">
        <f t="shared" si="1348"/>
        <v/>
      </c>
      <c r="AC206" s="408"/>
      <c r="AD206" s="133" t="s">
        <v>24</v>
      </c>
      <c r="AE206" s="330" t="str">
        <f t="shared" ref="AE206:AG206" si="1472">IF(COUNT(AE203:AE205)=0,"",SUM(AE203:AE205))</f>
        <v/>
      </c>
      <c r="AF206" s="168" t="str">
        <f t="shared" si="1472"/>
        <v/>
      </c>
      <c r="AG206" s="168" t="str">
        <f t="shared" si="1472"/>
        <v/>
      </c>
      <c r="AH206" s="331" t="str">
        <f t="shared" si="1349"/>
        <v/>
      </c>
      <c r="AI206" s="330" t="str">
        <f t="shared" ref="AI206:AK206" si="1473">IF(COUNT(AI203:AI205)=0,"",SUM(AI203:AI205))</f>
        <v/>
      </c>
      <c r="AJ206" s="168" t="str">
        <f t="shared" si="1473"/>
        <v/>
      </c>
      <c r="AK206" s="168" t="str">
        <f t="shared" si="1473"/>
        <v/>
      </c>
      <c r="AL206" s="331" t="str">
        <f t="shared" si="1350"/>
        <v/>
      </c>
      <c r="AM206" s="330" t="str">
        <f t="shared" ref="AM206:AO206" si="1474">IF(COUNT(AM203:AM205)=0,"",SUM(AM203:AM205))</f>
        <v/>
      </c>
      <c r="AN206" s="168" t="str">
        <f t="shared" si="1474"/>
        <v/>
      </c>
      <c r="AO206" s="168" t="str">
        <f t="shared" si="1474"/>
        <v/>
      </c>
      <c r="AP206" s="331" t="str">
        <f t="shared" si="1351"/>
        <v/>
      </c>
      <c r="AQ206" s="330" t="str">
        <f t="shared" ref="AQ206:AS206" si="1475">IF(COUNT(AQ203:AQ205)=0,"",SUM(AQ203:AQ205))</f>
        <v/>
      </c>
      <c r="AR206" s="168" t="str">
        <f t="shared" si="1475"/>
        <v/>
      </c>
      <c r="AS206" s="168" t="str">
        <f t="shared" si="1475"/>
        <v/>
      </c>
      <c r="AT206" s="331" t="str">
        <f t="shared" si="1352"/>
        <v/>
      </c>
      <c r="AU206" s="330" t="str">
        <f t="shared" ref="AU206:AW206" si="1476">IF(COUNT(AU203:AU205)=0,"",SUM(AU203:AU205))</f>
        <v/>
      </c>
      <c r="AV206" s="168" t="str">
        <f t="shared" si="1476"/>
        <v/>
      </c>
      <c r="AW206" s="168" t="str">
        <f t="shared" si="1476"/>
        <v/>
      </c>
      <c r="AX206" s="331" t="str">
        <f t="shared" si="1353"/>
        <v/>
      </c>
      <c r="AY206" s="332" t="str">
        <f t="shared" ref="AY206:BA206" si="1477">IF(COUNT(AY203:AY205)=0,"",SUM(AY203:AY205))</f>
        <v/>
      </c>
      <c r="AZ206" s="167" t="str">
        <f t="shared" si="1477"/>
        <v/>
      </c>
      <c r="BA206" s="167" t="str">
        <f t="shared" si="1477"/>
        <v/>
      </c>
      <c r="BB206" s="331" t="str">
        <f t="shared" si="1357"/>
        <v/>
      </c>
      <c r="BE206" s="408"/>
      <c r="BF206" s="133" t="s">
        <v>24</v>
      </c>
      <c r="BG206" s="330" t="str">
        <f t="shared" ref="BG206:BI206" si="1478">IF(COUNT(BG203:BG205)=0,"",SUM(BG203:BG205))</f>
        <v/>
      </c>
      <c r="BH206" s="168" t="str">
        <f t="shared" si="1478"/>
        <v/>
      </c>
      <c r="BI206" s="168" t="str">
        <f t="shared" si="1478"/>
        <v/>
      </c>
      <c r="BJ206" s="331" t="str">
        <f t="shared" si="1361"/>
        <v/>
      </c>
      <c r="BK206" s="330" t="str">
        <f t="shared" ref="BK206:BM206" si="1479">IF(COUNT(BK203:BK205)=0,"",SUM(BK203:BK205))</f>
        <v/>
      </c>
      <c r="BL206" s="168" t="str">
        <f t="shared" si="1479"/>
        <v/>
      </c>
      <c r="BM206" s="168" t="str">
        <f t="shared" si="1479"/>
        <v/>
      </c>
      <c r="BN206" s="331" t="str">
        <f t="shared" si="1365"/>
        <v/>
      </c>
      <c r="BO206" s="330" t="str">
        <f t="shared" ref="BO206:BQ206" si="1480">IF(COUNT(BO203:BO205)=0,"",SUM(BO203:BO205))</f>
        <v/>
      </c>
      <c r="BP206" s="168" t="str">
        <f t="shared" si="1480"/>
        <v/>
      </c>
      <c r="BQ206" s="168" t="str">
        <f t="shared" si="1480"/>
        <v/>
      </c>
      <c r="BR206" s="331" t="str">
        <f t="shared" si="1369"/>
        <v/>
      </c>
      <c r="BS206" s="330" t="str">
        <f t="shared" ref="BS206:BU206" si="1481">IF(COUNT(BS203:BS205)=0,"",SUM(BS203:BS205))</f>
        <v/>
      </c>
      <c r="BT206" s="168" t="str">
        <f t="shared" si="1481"/>
        <v/>
      </c>
      <c r="BU206" s="168" t="str">
        <f t="shared" si="1481"/>
        <v/>
      </c>
      <c r="BV206" s="331" t="str">
        <f t="shared" si="1373"/>
        <v/>
      </c>
      <c r="BW206" s="330" t="str">
        <f t="shared" ref="BW206:BY206" si="1482">IF(COUNT(BW203:BW205)=0,"",SUM(BW203:BW205))</f>
        <v/>
      </c>
      <c r="BX206" s="168" t="str">
        <f t="shared" si="1482"/>
        <v/>
      </c>
      <c r="BY206" s="168" t="str">
        <f t="shared" si="1482"/>
        <v/>
      </c>
      <c r="BZ206" s="331" t="str">
        <f t="shared" si="1377"/>
        <v/>
      </c>
      <c r="CA206" s="332" t="str">
        <f t="shared" ref="CA206:CC206" si="1483">IF(COUNT(CA203:CA205)=0,"",SUM(CA203:CA205))</f>
        <v/>
      </c>
      <c r="CB206" s="167" t="str">
        <f t="shared" si="1483"/>
        <v/>
      </c>
      <c r="CC206" s="167" t="str">
        <f t="shared" si="1483"/>
        <v/>
      </c>
      <c r="CD206" s="331" t="str">
        <f t="shared" si="1381"/>
        <v/>
      </c>
    </row>
    <row r="207" spans="1:82">
      <c r="A207" s="408"/>
      <c r="B207" s="130" t="s">
        <v>25</v>
      </c>
      <c r="C207" s="171"/>
      <c r="D207" s="172"/>
      <c r="E207" s="172"/>
      <c r="F207" s="333" t="str">
        <f t="shared" si="1340"/>
        <v/>
      </c>
      <c r="G207" s="171"/>
      <c r="H207" s="172"/>
      <c r="I207" s="172"/>
      <c r="J207" s="333" t="str">
        <f t="shared" si="1341"/>
        <v/>
      </c>
      <c r="K207" s="171"/>
      <c r="L207" s="172"/>
      <c r="M207" s="172"/>
      <c r="N207" s="333" t="str">
        <f t="shared" si="1342"/>
        <v/>
      </c>
      <c r="O207" s="171"/>
      <c r="P207" s="172"/>
      <c r="Q207" s="172"/>
      <c r="R207" s="333" t="str">
        <f t="shared" si="1343"/>
        <v/>
      </c>
      <c r="S207" s="171"/>
      <c r="T207" s="172"/>
      <c r="U207" s="172"/>
      <c r="V207" s="333" t="str">
        <f t="shared" si="1344"/>
        <v/>
      </c>
      <c r="W207" s="336" t="str">
        <f t="shared" ref="W207:W209" si="1484">IF(COUNT(C207,G207,K207,O207,S207)&lt;5,"",SUM(C207,G207,K207,O207,S207))</f>
        <v/>
      </c>
      <c r="X207" s="175" t="str">
        <f t="shared" ref="X207:X209" si="1485">IF(COUNT(D207,H207,L207,P207,T207)&lt;5,"",SUM(D207,H207,L207,P207,T207))</f>
        <v/>
      </c>
      <c r="Y207" s="175" t="str">
        <f t="shared" ref="Y207:Y209" si="1486">IF(COUNT(E207,I207,M207,Q207,U207)&lt;5,"",SUM(E207,I207,M207,Q207,U207))</f>
        <v/>
      </c>
      <c r="Z207" s="333" t="str">
        <f t="shared" si="1348"/>
        <v/>
      </c>
      <c r="AC207" s="408"/>
      <c r="AD207" s="130" t="s">
        <v>25</v>
      </c>
      <c r="AE207" s="171"/>
      <c r="AF207" s="172"/>
      <c r="AG207" s="172"/>
      <c r="AH207" s="333" t="str">
        <f t="shared" si="1349"/>
        <v/>
      </c>
      <c r="AI207" s="171"/>
      <c r="AJ207" s="172"/>
      <c r="AK207" s="172"/>
      <c r="AL207" s="333" t="str">
        <f t="shared" si="1350"/>
        <v/>
      </c>
      <c r="AM207" s="171"/>
      <c r="AN207" s="172"/>
      <c r="AO207" s="172"/>
      <c r="AP207" s="333" t="str">
        <f t="shared" si="1351"/>
        <v/>
      </c>
      <c r="AQ207" s="171"/>
      <c r="AR207" s="172"/>
      <c r="AS207" s="172"/>
      <c r="AT207" s="333" t="str">
        <f t="shared" si="1352"/>
        <v/>
      </c>
      <c r="AU207" s="171"/>
      <c r="AV207" s="172"/>
      <c r="AW207" s="172"/>
      <c r="AX207" s="333" t="str">
        <f t="shared" si="1353"/>
        <v/>
      </c>
      <c r="AY207" s="336" t="str">
        <f t="shared" ref="AY207:AY209" si="1487">IF(COUNT(AE207,AI207,AM207,AQ207,AU207)&lt;5,"",SUM(AE207,AI207,AM207,AQ207,AU207))</f>
        <v/>
      </c>
      <c r="AZ207" s="175" t="str">
        <f t="shared" ref="AZ207:AZ209" si="1488">IF(COUNT(AF207,AJ207,AN207,AR207,AV207)&lt;5,"",SUM(AF207,AJ207,AN207,AR207,AV207))</f>
        <v/>
      </c>
      <c r="BA207" s="175" t="str">
        <f t="shared" ref="BA207:BA209" si="1489">IF(COUNT(AG207,AK207,AO207,AS207,AW207)&lt;5,"",SUM(AG207,AK207,AO207,AS207,AW207))</f>
        <v/>
      </c>
      <c r="BB207" s="333" t="str">
        <f t="shared" si="1357"/>
        <v/>
      </c>
      <c r="BE207" s="408"/>
      <c r="BF207" s="130" t="s">
        <v>25</v>
      </c>
      <c r="BG207" s="337" t="str">
        <f t="shared" ref="BG207:BG209" si="1490">IF(COUNT(C207, AE207)&lt;2, "", C207+AE207)</f>
        <v/>
      </c>
      <c r="BH207" s="338" t="str">
        <f t="shared" ref="BH207:BH209" si="1491">IF(COUNT(D207, AF207)&lt;2, "", D207+AF207)</f>
        <v/>
      </c>
      <c r="BI207" s="338" t="str">
        <f t="shared" ref="BI207:BI209" si="1492">IF(COUNT(E207, AG207)&lt;2, "", E207+AG207)</f>
        <v/>
      </c>
      <c r="BJ207" s="333" t="str">
        <f t="shared" si="1361"/>
        <v/>
      </c>
      <c r="BK207" s="337" t="str">
        <f t="shared" ref="BK207:BK209" si="1493">IF(COUNT(G207, AI207)&lt;2, "", G207+AI207)</f>
        <v/>
      </c>
      <c r="BL207" s="338" t="str">
        <f t="shared" ref="BL207:BL209" si="1494">IF(COUNT(H207, AJ207)&lt;2, "", H207+AJ207)</f>
        <v/>
      </c>
      <c r="BM207" s="338" t="str">
        <f t="shared" ref="BM207:BM209" si="1495">IF(COUNT(I207, AK207)&lt;2, "", I207+AK207)</f>
        <v/>
      </c>
      <c r="BN207" s="333" t="str">
        <f t="shared" si="1365"/>
        <v/>
      </c>
      <c r="BO207" s="337" t="str">
        <f t="shared" ref="BO207:BO209" si="1496">IF(COUNT(K207, AM207)&lt;2, "", K207+AM207)</f>
        <v/>
      </c>
      <c r="BP207" s="338" t="str">
        <f t="shared" ref="BP207:BP209" si="1497">IF(COUNT(L207, AN207)&lt;2, "", L207+AN207)</f>
        <v/>
      </c>
      <c r="BQ207" s="338" t="str">
        <f t="shared" ref="BQ207:BQ209" si="1498">IF(COUNT(M207, AO207)&lt;2, "", M207+AO207)</f>
        <v/>
      </c>
      <c r="BR207" s="333" t="str">
        <f t="shared" si="1369"/>
        <v/>
      </c>
      <c r="BS207" s="337" t="str">
        <f t="shared" ref="BS207:BS209" si="1499">IF(COUNT(O207, AQ207)&lt;2, "", O207+AQ207)</f>
        <v/>
      </c>
      <c r="BT207" s="338" t="str">
        <f t="shared" ref="BT207:BT209" si="1500">IF(COUNT(P207, AR207)&lt;2, "", P207+AR207)</f>
        <v/>
      </c>
      <c r="BU207" s="338" t="str">
        <f t="shared" ref="BU207:BU209" si="1501">IF(COUNT(Q207, AS207)&lt;2, "", Q207+AS207)</f>
        <v/>
      </c>
      <c r="BV207" s="333" t="str">
        <f t="shared" si="1373"/>
        <v/>
      </c>
      <c r="BW207" s="337" t="str">
        <f t="shared" ref="BW207:BW209" si="1502">IF(COUNT(S207, AU207)&lt;2, "", S207+AU207)</f>
        <v/>
      </c>
      <c r="BX207" s="338" t="str">
        <f t="shared" ref="BX207:BX209" si="1503">IF(COUNT(T207, AV207)&lt;2, "", T207+AV207)</f>
        <v/>
      </c>
      <c r="BY207" s="338" t="str">
        <f t="shared" ref="BY207:BY209" si="1504">IF(COUNT(U207, AW207)&lt;2, "", U207+AW207)</f>
        <v/>
      </c>
      <c r="BZ207" s="333" t="str">
        <f t="shared" si="1377"/>
        <v/>
      </c>
      <c r="CA207" s="336" t="str">
        <f t="shared" ref="CA207:CA209" si="1505">IF(COUNT(BG207,BK207,BO207,BS207,BW207)&lt;5,"",SUM(BG207,BK207,BO207,BS207,BW207))</f>
        <v/>
      </c>
      <c r="CB207" s="175" t="str">
        <f t="shared" ref="CB207:CB209" si="1506">IF(COUNT(BH207,BL207,BP207,BT207,BX207)&lt;5,"",SUM(BH207,BL207,BP207,BT207,BX207))</f>
        <v/>
      </c>
      <c r="CC207" s="175" t="str">
        <f t="shared" ref="CC207:CC209" si="1507">IF(COUNT(BI207,BM207,BQ207,BU207,BY207)&lt;5,"",SUM(BI207,BM207,BQ207,BU207,BY207))</f>
        <v/>
      </c>
      <c r="CD207" s="333" t="str">
        <f t="shared" si="1381"/>
        <v/>
      </c>
    </row>
    <row r="208" spans="1:82">
      <c r="A208" s="408"/>
      <c r="B208" s="131" t="s">
        <v>26</v>
      </c>
      <c r="C208" s="150"/>
      <c r="D208" s="151"/>
      <c r="E208" s="151"/>
      <c r="F208" s="318" t="str">
        <f t="shared" si="1340"/>
        <v/>
      </c>
      <c r="G208" s="150"/>
      <c r="H208" s="151"/>
      <c r="I208" s="151"/>
      <c r="J208" s="318" t="str">
        <f t="shared" si="1341"/>
        <v/>
      </c>
      <c r="K208" s="150"/>
      <c r="L208" s="151"/>
      <c r="M208" s="151"/>
      <c r="N208" s="318" t="str">
        <f t="shared" si="1342"/>
        <v/>
      </c>
      <c r="O208" s="150"/>
      <c r="P208" s="151"/>
      <c r="Q208" s="151"/>
      <c r="R208" s="318" t="str">
        <f t="shared" si="1343"/>
        <v/>
      </c>
      <c r="S208" s="150"/>
      <c r="T208" s="151"/>
      <c r="U208" s="151"/>
      <c r="V208" s="318" t="str">
        <f t="shared" si="1344"/>
        <v/>
      </c>
      <c r="W208" s="321" t="str">
        <f t="shared" si="1484"/>
        <v/>
      </c>
      <c r="X208" s="154" t="str">
        <f t="shared" si="1485"/>
        <v/>
      </c>
      <c r="Y208" s="154" t="str">
        <f t="shared" si="1486"/>
        <v/>
      </c>
      <c r="Z208" s="318" t="str">
        <f t="shared" si="1348"/>
        <v/>
      </c>
      <c r="AC208" s="408"/>
      <c r="AD208" s="131" t="s">
        <v>26</v>
      </c>
      <c r="AE208" s="150"/>
      <c r="AF208" s="151"/>
      <c r="AG208" s="151"/>
      <c r="AH208" s="318" t="str">
        <f t="shared" si="1349"/>
        <v/>
      </c>
      <c r="AI208" s="150"/>
      <c r="AJ208" s="151"/>
      <c r="AK208" s="151"/>
      <c r="AL208" s="318" t="str">
        <f t="shared" si="1350"/>
        <v/>
      </c>
      <c r="AM208" s="150"/>
      <c r="AN208" s="151"/>
      <c r="AO208" s="151"/>
      <c r="AP208" s="318" t="str">
        <f t="shared" si="1351"/>
        <v/>
      </c>
      <c r="AQ208" s="150"/>
      <c r="AR208" s="151"/>
      <c r="AS208" s="151"/>
      <c r="AT208" s="318" t="str">
        <f t="shared" si="1352"/>
        <v/>
      </c>
      <c r="AU208" s="150"/>
      <c r="AV208" s="151"/>
      <c r="AW208" s="151"/>
      <c r="AX208" s="318" t="str">
        <f t="shared" si="1353"/>
        <v/>
      </c>
      <c r="AY208" s="321" t="str">
        <f t="shared" si="1487"/>
        <v/>
      </c>
      <c r="AZ208" s="154" t="str">
        <f t="shared" si="1488"/>
        <v/>
      </c>
      <c r="BA208" s="154" t="str">
        <f t="shared" si="1489"/>
        <v/>
      </c>
      <c r="BB208" s="318" t="str">
        <f t="shared" si="1357"/>
        <v/>
      </c>
      <c r="BE208" s="408"/>
      <c r="BF208" s="131" t="s">
        <v>26</v>
      </c>
      <c r="BG208" s="322" t="str">
        <f t="shared" si="1490"/>
        <v/>
      </c>
      <c r="BH208" s="323" t="str">
        <f t="shared" si="1491"/>
        <v/>
      </c>
      <c r="BI208" s="323" t="str">
        <f t="shared" si="1492"/>
        <v/>
      </c>
      <c r="BJ208" s="318" t="str">
        <f t="shared" si="1361"/>
        <v/>
      </c>
      <c r="BK208" s="322" t="str">
        <f t="shared" si="1493"/>
        <v/>
      </c>
      <c r="BL208" s="323" t="str">
        <f t="shared" si="1494"/>
        <v/>
      </c>
      <c r="BM208" s="323" t="str">
        <f t="shared" si="1495"/>
        <v/>
      </c>
      <c r="BN208" s="318" t="str">
        <f t="shared" si="1365"/>
        <v/>
      </c>
      <c r="BO208" s="322" t="str">
        <f t="shared" si="1496"/>
        <v/>
      </c>
      <c r="BP208" s="323" t="str">
        <f t="shared" si="1497"/>
        <v/>
      </c>
      <c r="BQ208" s="323" t="str">
        <f t="shared" si="1498"/>
        <v/>
      </c>
      <c r="BR208" s="318" t="str">
        <f t="shared" si="1369"/>
        <v/>
      </c>
      <c r="BS208" s="322" t="str">
        <f t="shared" si="1499"/>
        <v/>
      </c>
      <c r="BT208" s="323" t="str">
        <f t="shared" si="1500"/>
        <v/>
      </c>
      <c r="BU208" s="323" t="str">
        <f t="shared" si="1501"/>
        <v/>
      </c>
      <c r="BV208" s="318" t="str">
        <f t="shared" si="1373"/>
        <v/>
      </c>
      <c r="BW208" s="322" t="str">
        <f t="shared" si="1502"/>
        <v/>
      </c>
      <c r="BX208" s="323" t="str">
        <f t="shared" si="1503"/>
        <v/>
      </c>
      <c r="BY208" s="323" t="str">
        <f t="shared" si="1504"/>
        <v/>
      </c>
      <c r="BZ208" s="318" t="str">
        <f t="shared" si="1377"/>
        <v/>
      </c>
      <c r="CA208" s="321" t="str">
        <f t="shared" si="1505"/>
        <v/>
      </c>
      <c r="CB208" s="154" t="str">
        <f t="shared" si="1506"/>
        <v/>
      </c>
      <c r="CC208" s="154" t="str">
        <f t="shared" si="1507"/>
        <v/>
      </c>
      <c r="CD208" s="318" t="str">
        <f t="shared" si="1381"/>
        <v/>
      </c>
    </row>
    <row r="209" spans="1:82">
      <c r="A209" s="408"/>
      <c r="B209" s="132" t="s">
        <v>27</v>
      </c>
      <c r="C209" s="157"/>
      <c r="D209" s="158"/>
      <c r="E209" s="158"/>
      <c r="F209" s="324" t="str">
        <f t="shared" si="1340"/>
        <v/>
      </c>
      <c r="G209" s="157"/>
      <c r="H209" s="158"/>
      <c r="I209" s="158"/>
      <c r="J209" s="324" t="str">
        <f t="shared" si="1341"/>
        <v/>
      </c>
      <c r="K209" s="157"/>
      <c r="L209" s="158"/>
      <c r="M209" s="158"/>
      <c r="N209" s="324" t="str">
        <f t="shared" si="1342"/>
        <v/>
      </c>
      <c r="O209" s="157"/>
      <c r="P209" s="158"/>
      <c r="Q209" s="158"/>
      <c r="R209" s="324" t="str">
        <f t="shared" si="1343"/>
        <v/>
      </c>
      <c r="S209" s="157"/>
      <c r="T209" s="158"/>
      <c r="U209" s="158"/>
      <c r="V209" s="324" t="str">
        <f t="shared" si="1344"/>
        <v/>
      </c>
      <c r="W209" s="327" t="str">
        <f t="shared" si="1484"/>
        <v/>
      </c>
      <c r="X209" s="161" t="str">
        <f t="shared" si="1485"/>
        <v/>
      </c>
      <c r="Y209" s="161" t="str">
        <f t="shared" si="1486"/>
        <v/>
      </c>
      <c r="Z209" s="324" t="str">
        <f t="shared" si="1348"/>
        <v/>
      </c>
      <c r="AC209" s="408"/>
      <c r="AD209" s="132" t="s">
        <v>27</v>
      </c>
      <c r="AE209" s="157"/>
      <c r="AF209" s="158"/>
      <c r="AG209" s="158"/>
      <c r="AH209" s="324" t="str">
        <f t="shared" si="1349"/>
        <v/>
      </c>
      <c r="AI209" s="157"/>
      <c r="AJ209" s="158"/>
      <c r="AK209" s="158"/>
      <c r="AL209" s="324" t="str">
        <f t="shared" si="1350"/>
        <v/>
      </c>
      <c r="AM209" s="157"/>
      <c r="AN209" s="158"/>
      <c r="AO209" s="158"/>
      <c r="AP209" s="324" t="str">
        <f t="shared" si="1351"/>
        <v/>
      </c>
      <c r="AQ209" s="157"/>
      <c r="AR209" s="158"/>
      <c r="AS209" s="158"/>
      <c r="AT209" s="324" t="str">
        <f t="shared" si="1352"/>
        <v/>
      </c>
      <c r="AU209" s="157"/>
      <c r="AV209" s="158"/>
      <c r="AW209" s="158"/>
      <c r="AX209" s="324" t="str">
        <f t="shared" si="1353"/>
        <v/>
      </c>
      <c r="AY209" s="327" t="str">
        <f t="shared" si="1487"/>
        <v/>
      </c>
      <c r="AZ209" s="161" t="str">
        <f t="shared" si="1488"/>
        <v/>
      </c>
      <c r="BA209" s="161" t="str">
        <f t="shared" si="1489"/>
        <v/>
      </c>
      <c r="BB209" s="324" t="str">
        <f t="shared" si="1357"/>
        <v/>
      </c>
      <c r="BE209" s="408"/>
      <c r="BF209" s="132" t="s">
        <v>27</v>
      </c>
      <c r="BG209" s="328" t="str">
        <f t="shared" si="1490"/>
        <v/>
      </c>
      <c r="BH209" s="329" t="str">
        <f t="shared" si="1491"/>
        <v/>
      </c>
      <c r="BI209" s="329" t="str">
        <f t="shared" si="1492"/>
        <v/>
      </c>
      <c r="BJ209" s="324" t="str">
        <f t="shared" si="1361"/>
        <v/>
      </c>
      <c r="BK209" s="328" t="str">
        <f t="shared" si="1493"/>
        <v/>
      </c>
      <c r="BL209" s="329" t="str">
        <f t="shared" si="1494"/>
        <v/>
      </c>
      <c r="BM209" s="329" t="str">
        <f t="shared" si="1495"/>
        <v/>
      </c>
      <c r="BN209" s="324" t="str">
        <f t="shared" si="1365"/>
        <v/>
      </c>
      <c r="BO209" s="328" t="str">
        <f t="shared" si="1496"/>
        <v/>
      </c>
      <c r="BP209" s="329" t="str">
        <f t="shared" si="1497"/>
        <v/>
      </c>
      <c r="BQ209" s="329" t="str">
        <f t="shared" si="1498"/>
        <v/>
      </c>
      <c r="BR209" s="324" t="str">
        <f t="shared" si="1369"/>
        <v/>
      </c>
      <c r="BS209" s="328" t="str">
        <f t="shared" si="1499"/>
        <v/>
      </c>
      <c r="BT209" s="329" t="str">
        <f t="shared" si="1500"/>
        <v/>
      </c>
      <c r="BU209" s="329" t="str">
        <f t="shared" si="1501"/>
        <v/>
      </c>
      <c r="BV209" s="324" t="str">
        <f t="shared" si="1373"/>
        <v/>
      </c>
      <c r="BW209" s="328" t="str">
        <f t="shared" si="1502"/>
        <v/>
      </c>
      <c r="BX209" s="329" t="str">
        <f t="shared" si="1503"/>
        <v/>
      </c>
      <c r="BY209" s="329" t="str">
        <f t="shared" si="1504"/>
        <v/>
      </c>
      <c r="BZ209" s="324" t="str">
        <f t="shared" si="1377"/>
        <v/>
      </c>
      <c r="CA209" s="327" t="str">
        <f t="shared" si="1505"/>
        <v/>
      </c>
      <c r="CB209" s="161" t="str">
        <f t="shared" si="1506"/>
        <v/>
      </c>
      <c r="CC209" s="161" t="str">
        <f t="shared" si="1507"/>
        <v/>
      </c>
      <c r="CD209" s="324" t="str">
        <f t="shared" si="1381"/>
        <v/>
      </c>
    </row>
    <row r="210" spans="1:82">
      <c r="A210" s="408"/>
      <c r="B210" s="133" t="s">
        <v>28</v>
      </c>
      <c r="C210" s="330" t="str">
        <f t="shared" ref="C210:E210" si="1508">IF(COUNT(C207:C209)=0,"",SUM(C207:C209))</f>
        <v/>
      </c>
      <c r="D210" s="168" t="str">
        <f t="shared" si="1508"/>
        <v/>
      </c>
      <c r="E210" s="168" t="str">
        <f t="shared" si="1508"/>
        <v/>
      </c>
      <c r="F210" s="331" t="str">
        <f t="shared" si="1340"/>
        <v/>
      </c>
      <c r="G210" s="330" t="str">
        <f t="shared" ref="G210:I210" si="1509">IF(COUNT(G207:G209)=0,"",SUM(G207:G209))</f>
        <v/>
      </c>
      <c r="H210" s="168" t="str">
        <f t="shared" si="1509"/>
        <v/>
      </c>
      <c r="I210" s="168" t="str">
        <f t="shared" si="1509"/>
        <v/>
      </c>
      <c r="J210" s="331" t="str">
        <f t="shared" si="1341"/>
        <v/>
      </c>
      <c r="K210" s="330" t="str">
        <f t="shared" ref="K210:M210" si="1510">IF(COUNT(K207:K209)=0,"",SUM(K207:K209))</f>
        <v/>
      </c>
      <c r="L210" s="168" t="str">
        <f t="shared" si="1510"/>
        <v/>
      </c>
      <c r="M210" s="168" t="str">
        <f t="shared" si="1510"/>
        <v/>
      </c>
      <c r="N210" s="331" t="str">
        <f t="shared" si="1342"/>
        <v/>
      </c>
      <c r="O210" s="330" t="str">
        <f t="shared" ref="O210:Q210" si="1511">IF(COUNT(O207:O209)=0,"",SUM(O207:O209))</f>
        <v/>
      </c>
      <c r="P210" s="168" t="str">
        <f t="shared" si="1511"/>
        <v/>
      </c>
      <c r="Q210" s="168" t="str">
        <f t="shared" si="1511"/>
        <v/>
      </c>
      <c r="R210" s="331" t="str">
        <f t="shared" si="1343"/>
        <v/>
      </c>
      <c r="S210" s="330" t="str">
        <f t="shared" ref="S210:U210" si="1512">IF(COUNT(S207:S209)=0,"",SUM(S207:S209))</f>
        <v/>
      </c>
      <c r="T210" s="168" t="str">
        <f t="shared" si="1512"/>
        <v/>
      </c>
      <c r="U210" s="168" t="str">
        <f t="shared" si="1512"/>
        <v/>
      </c>
      <c r="V210" s="331" t="str">
        <f t="shared" si="1344"/>
        <v/>
      </c>
      <c r="W210" s="332" t="str">
        <f t="shared" ref="W210:Y210" si="1513">IF(COUNT(W207:W209)=0,"",SUM(W207:W209))</f>
        <v/>
      </c>
      <c r="X210" s="167" t="str">
        <f t="shared" si="1513"/>
        <v/>
      </c>
      <c r="Y210" s="167" t="str">
        <f t="shared" si="1513"/>
        <v/>
      </c>
      <c r="Z210" s="331" t="str">
        <f t="shared" si="1348"/>
        <v/>
      </c>
      <c r="AC210" s="408"/>
      <c r="AD210" s="133" t="s">
        <v>28</v>
      </c>
      <c r="AE210" s="330" t="str">
        <f t="shared" ref="AE210:AG210" si="1514">IF(COUNT(AE207:AE209)=0,"",SUM(AE207:AE209))</f>
        <v/>
      </c>
      <c r="AF210" s="168" t="str">
        <f t="shared" si="1514"/>
        <v/>
      </c>
      <c r="AG210" s="168" t="str">
        <f t="shared" si="1514"/>
        <v/>
      </c>
      <c r="AH210" s="331" t="str">
        <f t="shared" si="1349"/>
        <v/>
      </c>
      <c r="AI210" s="330" t="str">
        <f t="shared" ref="AI210:AK210" si="1515">IF(COUNT(AI207:AI209)=0,"",SUM(AI207:AI209))</f>
        <v/>
      </c>
      <c r="AJ210" s="168" t="str">
        <f t="shared" si="1515"/>
        <v/>
      </c>
      <c r="AK210" s="168" t="str">
        <f t="shared" si="1515"/>
        <v/>
      </c>
      <c r="AL210" s="331" t="str">
        <f t="shared" si="1350"/>
        <v/>
      </c>
      <c r="AM210" s="330" t="str">
        <f t="shared" ref="AM210:AO210" si="1516">IF(COUNT(AM207:AM209)=0,"",SUM(AM207:AM209))</f>
        <v/>
      </c>
      <c r="AN210" s="168" t="str">
        <f t="shared" si="1516"/>
        <v/>
      </c>
      <c r="AO210" s="168" t="str">
        <f t="shared" si="1516"/>
        <v/>
      </c>
      <c r="AP210" s="331" t="str">
        <f t="shared" si="1351"/>
        <v/>
      </c>
      <c r="AQ210" s="330" t="str">
        <f t="shared" ref="AQ210:AS210" si="1517">IF(COUNT(AQ207:AQ209)=0,"",SUM(AQ207:AQ209))</f>
        <v/>
      </c>
      <c r="AR210" s="168" t="str">
        <f t="shared" si="1517"/>
        <v/>
      </c>
      <c r="AS210" s="168" t="str">
        <f t="shared" si="1517"/>
        <v/>
      </c>
      <c r="AT210" s="331" t="str">
        <f t="shared" si="1352"/>
        <v/>
      </c>
      <c r="AU210" s="330" t="str">
        <f t="shared" ref="AU210:AW210" si="1518">IF(COUNT(AU207:AU209)=0,"",SUM(AU207:AU209))</f>
        <v/>
      </c>
      <c r="AV210" s="168" t="str">
        <f t="shared" si="1518"/>
        <v/>
      </c>
      <c r="AW210" s="168" t="str">
        <f t="shared" si="1518"/>
        <v/>
      </c>
      <c r="AX210" s="331" t="str">
        <f t="shared" si="1353"/>
        <v/>
      </c>
      <c r="AY210" s="332" t="str">
        <f t="shared" ref="AY210:BA210" si="1519">IF(COUNT(AY207:AY209)=0,"",SUM(AY207:AY209))</f>
        <v/>
      </c>
      <c r="AZ210" s="167" t="str">
        <f t="shared" si="1519"/>
        <v/>
      </c>
      <c r="BA210" s="167" t="str">
        <f t="shared" si="1519"/>
        <v/>
      </c>
      <c r="BB210" s="331" t="str">
        <f t="shared" si="1357"/>
        <v/>
      </c>
      <c r="BE210" s="408"/>
      <c r="BF210" s="133" t="s">
        <v>28</v>
      </c>
      <c r="BG210" s="330" t="str">
        <f t="shared" ref="BG210:BI210" si="1520">IF(COUNT(BG207:BG209)=0,"",SUM(BG207:BG209))</f>
        <v/>
      </c>
      <c r="BH210" s="168" t="str">
        <f t="shared" si="1520"/>
        <v/>
      </c>
      <c r="BI210" s="168" t="str">
        <f t="shared" si="1520"/>
        <v/>
      </c>
      <c r="BJ210" s="331" t="str">
        <f t="shared" si="1361"/>
        <v/>
      </c>
      <c r="BK210" s="330" t="str">
        <f t="shared" ref="BK210:BM210" si="1521">IF(COUNT(BK207:BK209)=0,"",SUM(BK207:BK209))</f>
        <v/>
      </c>
      <c r="BL210" s="168" t="str">
        <f t="shared" si="1521"/>
        <v/>
      </c>
      <c r="BM210" s="168" t="str">
        <f t="shared" si="1521"/>
        <v/>
      </c>
      <c r="BN210" s="331" t="str">
        <f t="shared" si="1365"/>
        <v/>
      </c>
      <c r="BO210" s="330" t="str">
        <f t="shared" ref="BO210:BQ210" si="1522">IF(COUNT(BO207:BO209)=0,"",SUM(BO207:BO209))</f>
        <v/>
      </c>
      <c r="BP210" s="168" t="str">
        <f t="shared" si="1522"/>
        <v/>
      </c>
      <c r="BQ210" s="168" t="str">
        <f t="shared" si="1522"/>
        <v/>
      </c>
      <c r="BR210" s="331" t="str">
        <f t="shared" si="1369"/>
        <v/>
      </c>
      <c r="BS210" s="330" t="str">
        <f t="shared" ref="BS210:BU210" si="1523">IF(COUNT(BS207:BS209)=0,"",SUM(BS207:BS209))</f>
        <v/>
      </c>
      <c r="BT210" s="168" t="str">
        <f t="shared" si="1523"/>
        <v/>
      </c>
      <c r="BU210" s="168" t="str">
        <f t="shared" si="1523"/>
        <v/>
      </c>
      <c r="BV210" s="331" t="str">
        <f t="shared" si="1373"/>
        <v/>
      </c>
      <c r="BW210" s="330" t="str">
        <f t="shared" ref="BW210:BY210" si="1524">IF(COUNT(BW207:BW209)=0,"",SUM(BW207:BW209))</f>
        <v/>
      </c>
      <c r="BX210" s="168" t="str">
        <f t="shared" si="1524"/>
        <v/>
      </c>
      <c r="BY210" s="168" t="str">
        <f t="shared" si="1524"/>
        <v/>
      </c>
      <c r="BZ210" s="331" t="str">
        <f t="shared" si="1377"/>
        <v/>
      </c>
      <c r="CA210" s="332" t="str">
        <f t="shared" ref="CA210:CC210" si="1525">IF(COUNT(CA207:CA209)=0,"",SUM(CA207:CA209))</f>
        <v/>
      </c>
      <c r="CB210" s="167" t="str">
        <f t="shared" si="1525"/>
        <v/>
      </c>
      <c r="CC210" s="167" t="str">
        <f t="shared" si="1525"/>
        <v/>
      </c>
      <c r="CD210" s="331" t="str">
        <f t="shared" si="1381"/>
        <v/>
      </c>
    </row>
    <row r="211" spans="1:82" ht="14.5" thickBot="1">
      <c r="A211" s="409"/>
      <c r="B211" s="134" t="s">
        <v>55</v>
      </c>
      <c r="C211" s="339">
        <f t="shared" ref="C211:E211" si="1526">SUM(C210,C206,C202,C198)</f>
        <v>3706918.3570000473</v>
      </c>
      <c r="D211" s="181">
        <f t="shared" si="1526"/>
        <v>3485039.3350000624</v>
      </c>
      <c r="E211" s="181">
        <f t="shared" si="1526"/>
        <v>203762.49699999945</v>
      </c>
      <c r="F211" s="340">
        <f t="shared" si="1340"/>
        <v>5.4968164220617295E-2</v>
      </c>
      <c r="G211" s="339">
        <f t="shared" ref="G211:I211" si="1527">SUM(G210,G206,G202,G198)</f>
        <v>167664.18400000126</v>
      </c>
      <c r="H211" s="181">
        <f t="shared" si="1527"/>
        <v>155557.01999999984</v>
      </c>
      <c r="I211" s="181">
        <f t="shared" si="1527"/>
        <v>11236.93500000004</v>
      </c>
      <c r="J211" s="340">
        <f t="shared" si="1341"/>
        <v>6.7020485424602996E-2</v>
      </c>
      <c r="K211" s="339">
        <f t="shared" ref="K211:M211" si="1528">SUM(K210,K206,K202,K198)</f>
        <v>61035.866999999998</v>
      </c>
      <c r="L211" s="181">
        <f t="shared" si="1528"/>
        <v>58788.302499999998</v>
      </c>
      <c r="M211" s="181">
        <f t="shared" si="1528"/>
        <v>3144.0684999999999</v>
      </c>
      <c r="N211" s="340">
        <f t="shared" si="1342"/>
        <v>5.1511818452582972E-2</v>
      </c>
      <c r="O211" s="339">
        <f t="shared" ref="O211:Q211" si="1529">SUM(O210,O206,O202,O198)</f>
        <v>164195.99024524959</v>
      </c>
      <c r="P211" s="181">
        <f t="shared" si="1529"/>
        <v>164195.99024524959</v>
      </c>
      <c r="Q211" s="181">
        <f t="shared" si="1529"/>
        <v>0</v>
      </c>
      <c r="R211" s="340">
        <f t="shared" si="1343"/>
        <v>0</v>
      </c>
      <c r="S211" s="339">
        <f t="shared" ref="S211:U211" si="1530">SUM(S210,S206,S202,S198)</f>
        <v>121918.69252474997</v>
      </c>
      <c r="T211" s="181">
        <f t="shared" si="1530"/>
        <v>121918.69252474997</v>
      </c>
      <c r="U211" s="181">
        <f t="shared" si="1530"/>
        <v>0</v>
      </c>
      <c r="V211" s="340">
        <f t="shared" si="1344"/>
        <v>0</v>
      </c>
      <c r="W211" s="339">
        <f t="shared" ref="W211:Y211" si="1531">SUM(W210,W206,W202,W198)</f>
        <v>3051647.1342699784</v>
      </c>
      <c r="X211" s="181">
        <f t="shared" si="1531"/>
        <v>2890285.7677699998</v>
      </c>
      <c r="Y211" s="181">
        <f t="shared" si="1531"/>
        <v>147730.96399999963</v>
      </c>
      <c r="Z211" s="340">
        <f t="shared" si="1348"/>
        <v>4.8410237979673934E-2</v>
      </c>
      <c r="AC211" s="409"/>
      <c r="AD211" s="134" t="s">
        <v>55</v>
      </c>
      <c r="AE211" s="339">
        <f t="shared" ref="AE211:AG211" si="1532">SUM(AE210,AE206,AE202,AE198)</f>
        <v>837919.83699999901</v>
      </c>
      <c r="AF211" s="181">
        <f t="shared" si="1532"/>
        <v>682546.36299999489</v>
      </c>
      <c r="AG211" s="181">
        <f t="shared" si="1532"/>
        <v>146561.64000000007</v>
      </c>
      <c r="AH211" s="340">
        <f t="shared" si="1349"/>
        <v>0.17491129046990236</v>
      </c>
      <c r="AI211" s="339">
        <f t="shared" ref="AI211:AK211" si="1533">SUM(AI210,AI206,AI202,AI198)</f>
        <v>20069.036</v>
      </c>
      <c r="AJ211" s="181">
        <f t="shared" si="1533"/>
        <v>15585.685999999987</v>
      </c>
      <c r="AK211" s="181">
        <f t="shared" si="1533"/>
        <v>2122.6860000000001</v>
      </c>
      <c r="AL211" s="340">
        <f t="shared" si="1350"/>
        <v>0.10576920585522893</v>
      </c>
      <c r="AM211" s="339">
        <f t="shared" ref="AM211:AO211" si="1534">SUM(AM210,AM206,AM202,AM198)</f>
        <v>0</v>
      </c>
      <c r="AN211" s="181">
        <f t="shared" si="1534"/>
        <v>0</v>
      </c>
      <c r="AO211" s="181">
        <f t="shared" si="1534"/>
        <v>0</v>
      </c>
      <c r="AP211" s="340">
        <f t="shared" si="1351"/>
        <v>0</v>
      </c>
      <c r="AQ211" s="339">
        <f t="shared" ref="AQ211:AS211" si="1535">SUM(AQ210,AQ206,AQ202,AQ198)</f>
        <v>3014.7184129999987</v>
      </c>
      <c r="AR211" s="181">
        <f t="shared" si="1535"/>
        <v>3014.7184129999987</v>
      </c>
      <c r="AS211" s="181">
        <f t="shared" si="1535"/>
        <v>0</v>
      </c>
      <c r="AT211" s="340">
        <f t="shared" si="1352"/>
        <v>0</v>
      </c>
      <c r="AU211" s="339">
        <f t="shared" ref="AU211:AW211" si="1536">SUM(AU210,AU206,AU202,AU198)</f>
        <v>64586.36671200001</v>
      </c>
      <c r="AV211" s="181">
        <f t="shared" si="1536"/>
        <v>64586.36671200001</v>
      </c>
      <c r="AW211" s="181">
        <f t="shared" si="1536"/>
        <v>0</v>
      </c>
      <c r="AX211" s="340">
        <f t="shared" si="1353"/>
        <v>0</v>
      </c>
      <c r="AY211" s="339">
        <f t="shared" ref="AY211:BA211" si="1537">SUM(AY210,AY206,AY202,AY198)</f>
        <v>659461.41712500085</v>
      </c>
      <c r="AZ211" s="181">
        <f t="shared" si="1537"/>
        <v>548600.48712499707</v>
      </c>
      <c r="BA211" s="181">
        <f t="shared" si="1537"/>
        <v>103288.3599999999</v>
      </c>
      <c r="BB211" s="340">
        <f t="shared" si="1357"/>
        <v>0.15662532684671315</v>
      </c>
      <c r="BE211" s="409"/>
      <c r="BF211" s="134" t="s">
        <v>55</v>
      </c>
      <c r="BG211" s="339">
        <f t="shared" ref="BG211:BI211" si="1538">SUM(BG210,BG206,BG202,BG198)</f>
        <v>4544838.1940000467</v>
      </c>
      <c r="BH211" s="181">
        <f t="shared" si="1538"/>
        <v>4167585.6980000567</v>
      </c>
      <c r="BI211" s="181">
        <f t="shared" si="1538"/>
        <v>350324.13699999952</v>
      </c>
      <c r="BJ211" s="340">
        <f t="shared" si="1361"/>
        <v>7.7081762220377062E-2</v>
      </c>
      <c r="BK211" s="339">
        <f t="shared" ref="BK211:BM211" si="1539">SUM(BK210,BK206,BK202,BK198)</f>
        <v>187733.22000000125</v>
      </c>
      <c r="BL211" s="181">
        <f t="shared" si="1539"/>
        <v>171142.70599999983</v>
      </c>
      <c r="BM211" s="181">
        <f t="shared" si="1539"/>
        <v>13359.621000000039</v>
      </c>
      <c r="BN211" s="340">
        <f t="shared" si="1365"/>
        <v>7.1162796866744996E-2</v>
      </c>
      <c r="BO211" s="339">
        <f t="shared" ref="BO211:BQ211" si="1540">SUM(BO210,BO206,BO202,BO198)</f>
        <v>61035.866999999998</v>
      </c>
      <c r="BP211" s="181">
        <f t="shared" si="1540"/>
        <v>58788.302499999998</v>
      </c>
      <c r="BQ211" s="181">
        <f t="shared" si="1540"/>
        <v>3144.0684999999999</v>
      </c>
      <c r="BR211" s="340">
        <f t="shared" si="1369"/>
        <v>5.1511818452582972E-2</v>
      </c>
      <c r="BS211" s="339">
        <f t="shared" ref="BS211:BU211" si="1541">SUM(BS210,BS206,BS202,BS198)</f>
        <v>167210.70865824958</v>
      </c>
      <c r="BT211" s="181">
        <f t="shared" si="1541"/>
        <v>167210.70865824958</v>
      </c>
      <c r="BU211" s="181">
        <f t="shared" si="1541"/>
        <v>0</v>
      </c>
      <c r="BV211" s="340">
        <f t="shared" si="1373"/>
        <v>0</v>
      </c>
      <c r="BW211" s="339">
        <f t="shared" ref="BW211:BY211" si="1542">SUM(BW210,BW206,BW202,BW198)</f>
        <v>186505.05923674998</v>
      </c>
      <c r="BX211" s="181">
        <f t="shared" si="1542"/>
        <v>186505.05923674998</v>
      </c>
      <c r="BY211" s="181">
        <f t="shared" si="1542"/>
        <v>0</v>
      </c>
      <c r="BZ211" s="340">
        <f t="shared" si="1377"/>
        <v>0</v>
      </c>
      <c r="CA211" s="339">
        <f t="shared" ref="CA211:CC211" si="1543">SUM(CA210,CA206,CA202,CA198)</f>
        <v>3711108.5513949785</v>
      </c>
      <c r="CB211" s="181">
        <f t="shared" si="1543"/>
        <v>3438886.254894997</v>
      </c>
      <c r="CC211" s="181">
        <f t="shared" si="1543"/>
        <v>251019.32399999953</v>
      </c>
      <c r="CD211" s="340">
        <f t="shared" si="1381"/>
        <v>6.7639984259054667E-2</v>
      </c>
    </row>
    <row r="212" spans="1:82">
      <c r="A212" s="341" t="s">
        <v>401</v>
      </c>
    </row>
  </sheetData>
  <mergeCells count="240">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5"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2025-04-17T12:51:39Z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