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B4395DA1-8D3B-4EC2-82E4-166B5CBD7875}" xr6:coauthVersionLast="47" xr6:coauthVersionMax="47" xr10:uidLastSave="{00000000-0000-0000-0000-000000000000}"/>
  <bookViews>
    <workbookView xWindow="-110" yWindow="-110" windowWidth="19420" windowHeight="1042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L206" i="9" s="1"/>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M206" i="9" s="1"/>
  <c r="BL205" i="9"/>
  <c r="BK205" i="9"/>
  <c r="BI205" i="9"/>
  <c r="BH205" i="9"/>
  <c r="BG205" i="9"/>
  <c r="BA205" i="9"/>
  <c r="AZ205" i="9"/>
  <c r="AZ206" i="9" s="1"/>
  <c r="AY205" i="9"/>
  <c r="BB205" i="9" s="1"/>
  <c r="AX205" i="9"/>
  <c r="AT205" i="9"/>
  <c r="AP205" i="9"/>
  <c r="AL205" i="9"/>
  <c r="AH205" i="9"/>
  <c r="Y205" i="9"/>
  <c r="Y206" i="9" s="1"/>
  <c r="X205" i="9"/>
  <c r="X206" i="9" s="1"/>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Z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J202" i="9" s="1"/>
  <c r="E202" i="9"/>
  <c r="D202" i="9"/>
  <c r="C202" i="9"/>
  <c r="BY201" i="9"/>
  <c r="BX201" i="9"/>
  <c r="BW201" i="9"/>
  <c r="BZ201" i="9" s="1"/>
  <c r="BU201" i="9"/>
  <c r="BT201" i="9"/>
  <c r="BS201" i="9"/>
  <c r="BQ201" i="9"/>
  <c r="BP201" i="9"/>
  <c r="BO201" i="9"/>
  <c r="BM201" i="9"/>
  <c r="BL201" i="9"/>
  <c r="BK201" i="9"/>
  <c r="BI201" i="9"/>
  <c r="BH201" i="9"/>
  <c r="BG201" i="9"/>
  <c r="BJ201" i="9" s="1"/>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W202" i="9" l="1"/>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T211" i="9" s="1"/>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CD201" i="9" s="1"/>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N206" i="9"/>
  <c r="BV210" i="9"/>
  <c r="BN210" i="9"/>
  <c r="BB206"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J206" i="9" s="1"/>
  <c r="BO206" i="9"/>
  <c r="BR206" i="9" s="1"/>
  <c r="BW206" i="9"/>
  <c r="BZ206" i="9" s="1"/>
  <c r="Z207" i="9"/>
  <c r="CC207" i="9"/>
  <c r="CC210" i="9" s="1"/>
  <c r="CA208" i="9"/>
  <c r="CA197" i="9"/>
  <c r="AY198" i="9"/>
  <c r="BS198" i="9"/>
  <c r="CA203" i="9"/>
  <c r="BL198" i="9"/>
  <c r="BJ199" i="9"/>
  <c r="BR199" i="9"/>
  <c r="BZ199" i="9"/>
  <c r="BN201" i="9"/>
  <c r="CB203" i="9"/>
  <c r="BJ204" i="9"/>
  <c r="BB207" i="9"/>
  <c r="BN207" i="9"/>
  <c r="BV207" i="9"/>
  <c r="BJ209" i="9"/>
  <c r="Z195" i="9"/>
  <c r="CA199" i="9"/>
  <c r="CC203" i="9"/>
  <c r="CC206" i="9" s="1"/>
  <c r="G211" i="9"/>
  <c r="O211" i="9"/>
  <c r="AI211" i="9"/>
  <c r="AQ211" i="9"/>
  <c r="BM198" i="9"/>
  <c r="BJ195" i="9"/>
  <c r="BR195" i="9"/>
  <c r="BZ195" i="9"/>
  <c r="CB199" i="9"/>
  <c r="BJ200" i="9"/>
  <c r="BB203" i="9"/>
  <c r="BN203" i="9"/>
  <c r="BV203" i="9"/>
  <c r="BJ205" i="9"/>
  <c r="CA195" i="9"/>
  <c r="CC199" i="9"/>
  <c r="BQ211" i="9" l="1"/>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6" i="9" s="1"/>
  <c r="CD203" i="9"/>
  <c r="BR210" i="9"/>
  <c r="BO211" i="9"/>
  <c r="BR211" i="9" s="1"/>
  <c r="BI211" i="9"/>
  <c r="CA198" i="9"/>
  <c r="CD195" i="9"/>
  <c r="CA202" i="9"/>
  <c r="CD199" i="9"/>
  <c r="BJ210" i="9"/>
  <c r="BG211" i="9"/>
  <c r="BS211" i="9"/>
  <c r="BV211" i="9" s="1"/>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C211" i="9" l="1"/>
  <c r="CD202" i="9"/>
  <c r="BB211" i="9"/>
  <c r="CB211" i="9"/>
  <c r="CN201" i="2"/>
  <c r="BZ211" i="9"/>
  <c r="CO197" i="2"/>
  <c r="BM197" i="2"/>
  <c r="Z211" i="9"/>
  <c r="BJ211" i="9"/>
  <c r="BN211" i="9"/>
  <c r="CD198" i="9"/>
  <c r="CD210" i="9"/>
  <c r="CA211" i="9"/>
  <c r="CD211" i="9" s="1"/>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J210" i="2" s="1"/>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P210" i="2" s="1"/>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DN210" i="2" l="1"/>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51"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59" i="5"/>
  <c r="DT259" i="5" s="1"/>
  <c r="DS221" i="5"/>
  <c r="B29" i="5" s="1"/>
  <c r="DU165" i="5"/>
  <c r="DS165" i="5"/>
  <c r="B19" i="5" s="1"/>
  <c r="DS124" i="5"/>
  <c r="B16" i="5" s="1"/>
  <c r="DS70" i="5"/>
  <c r="B13" i="5" s="1"/>
  <c r="DS52" i="5"/>
  <c r="B10" i="5" s="1"/>
  <c r="DS34" i="5"/>
  <c r="B7" i="5" s="1"/>
  <c r="DS25" i="5"/>
  <c r="B4" i="5" s="1"/>
  <c r="DT165" i="5" l="1"/>
  <c r="AI26" i="4"/>
  <c r="AH26" i="4"/>
  <c r="AG26" i="4"/>
  <c r="DT221"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<sst xmlns="http://schemas.openxmlformats.org/spreadsheetml/2006/main" count="4435" uniqueCount="483">
  <si>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</si>
  <si>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</si>
  <si>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</si>
  <si>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</si>
  <si>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</si>
  <si>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</si>
  <si>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</si>
  <si>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</si>
  <si>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</si>
  <si>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</si>
  <si>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</si>
  <si>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</si>
  <si>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</si>
  <si>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</si>
  <si>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</si>
  <si>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</si>
  <si>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</si>
  <si>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</si>
  <si>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</si>
  <si>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</si>
  <si>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</si>
  <si>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</si>
  <si>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</si>
  <si>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</si>
  <si>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</si>
  <si>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</si>
  <si>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</si>
  <si>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</si>
  <si>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</si>
  <si>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</si>
  <si>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</si>
  <si>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</si>
  <si>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</si>
  <si>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</si>
  <si>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</si>
  <si>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</si>
  <si>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</si>
  <si>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</si>
  <si>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</si>
  <si>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</si>
  <si>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</si>
  <si>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</si>
  <si>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</si>
  <si>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</si>
  <si>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</si>
  <si>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</si>
  <si>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</si>
  <si>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</si>
  <si>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</si>
  <si>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</si>
  <si>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</si>
  <si>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</si>
  <si>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</si>
  <si>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</si>
  <si>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</si>
  <si>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</si>
  <si>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</si>
  <si>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</si>
  <si>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</si>
  <si>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</si>
  <si>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</si>
  <si>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</si>
  <si>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</si>
  <si>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</si>
  <si>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</si>
  <si>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</si>
  <si>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</si>
  <si>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</si>
  <si>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</si>
  <si>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</si>
  <si>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</si>
  <si>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</si>
  <si>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</si>
  <si>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</si>
  <si>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</si>
  <si>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</si>
  <si>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</si>
  <si>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</si>
  <si>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</si>
  <si>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</si>
  <si>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</si>
  <si>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</si>
  <si>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</si>
  <si>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</si>
  <si>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</si>
  <si>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</si>
  <si>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</si>
  <si>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</si>
  <si>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</si>
  <si>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</si>
  <si>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</si>
  <si>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</si>
  <si>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</si>
  <si>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</si>
  <si>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</si>
  <si>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</si>
  <si>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</si>
  <si>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</si>
  <si>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</si>
  <si>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</si>
  <si>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</si>
  <si>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</si>
  <si>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</si>
  <si>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</si>
  <si>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</si>
  <si>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</si>
  <si>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</si>
  <si>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</si>
  <si>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</si>
  <si>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</si>
  <si>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</si>
  <si>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</si>
  <si>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</si>
  <si>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</si>
  <si>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</si>
  <si>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</si>
  <si>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</si>
  <si>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</si>
  <si>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</si>
  <si>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</si>
  <si>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</si>
  <si>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</si>
  <si>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</si>
  <si>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</si>
  <si>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</si>
  <si>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</si>
  <si>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</si>
  <si>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</si>
  <si>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</si>
  <si>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</si>
  <si>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</si>
  <si>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</si>
  <si>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</si>
  <si>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</si>
  <si>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</si>
  <si>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</si>
  <si>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</si>
  <si>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</si>
  <si>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</si>
  <si>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</si>
  <si>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</si>
  <si>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</si>
  <si>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</si>
  <si>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</si>
  <si>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</si>
  <si>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</si>
  <si>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</si>
  <si>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</si>
  <si>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</si>
  <si>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</si>
  <si>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</si>
  <si>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</si>
  <si>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</si>
  <si>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</si>
  <si>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</si>
  <si>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</si>
  <si>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</si>
  <si>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</si>
  <si>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</si>
  <si>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</si>
  <si>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</si>
  <si>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</si>
  <si>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</si>
  <si>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</si>
  <si>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</si>
  <si>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</si>
  <si>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</si>
  <si>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</si>
  <si>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</si>
  <si>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</si>
  <si>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</si>
  <si>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</si>
  <si>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</si>
  <si>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</si>
  <si>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</si>
  <si>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</si>
  <si>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</si>
  <si>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</si>
  <si>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</si>
  <si>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</si>
  <si>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</si>
  <si>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</si>
  <si>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</si>
  <si>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</si>
  <si>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</si>
  <si>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</si>
  <si>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</si>
  <si>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</si>
  <si>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</si>
  <si>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</si>
  <si>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</si>
  <si>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</si>
  <si>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</si>
  <si>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</si>
  <si>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</si>
  <si>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</si>
  <si>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</si>
  <si>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</si>
  <si>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</si>
  <si>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</si>
  <si>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</si>
  <si>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</si>
  <si>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</si>
  <si>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</si>
  <si>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</si>
  <si>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</si>
  <si>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</si>
  <si>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</si>
  <si>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</si>
  <si>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</si>
  <si>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</si>
  <si>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</si>
  <si>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</si>
  <si>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</si>
  <si>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</si>
  <si>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</si>
  <si>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</si>
  <si>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</si>
  <si>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</si>
  <si>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</si>
  <si>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</si>
  <si>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</si>
  <si>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</si>
  <si>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</si>
  <si>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</si>
  <si>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</si>
  <si>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</si>
  <si>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</si>
  <si>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</si>
  <si>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</si>
  <si>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</si>
  <si>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</si>
  <si>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</si>
  <si>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</si>
  <si>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</si>
  <si>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</si>
  <si>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</si>
  <si>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</si>
  <si>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</si>
  <si>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</si>
  <si>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</si>
  <si>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</si>
  <si>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</si>
  <si>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</si>
  <si>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</si>
  <si>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</si>
  <si>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</si>
  <si>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</si>
  <si>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</si>
  <si>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</si>
  <si>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</si>
  <si>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</si>
  <si>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</si>
  <si>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</si>
  <si>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</si>
  <si>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</si>
  <si>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</si>
  <si>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</si>
  <si>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</si>
  <si>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</si>
  <si>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</si>
  <si>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</si>
  <si>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</si>
  <si>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</si>
  <si>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</si>
  <si>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</si>
  <si>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</si>
  <si>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</si>
  <si>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</si>
  <si>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</si>
  <si>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</si>
  <si>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</si>
  <si>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</si>
  <si>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</si>
  <si>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</si>
  <si>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</si>
  <si>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</si>
  <si>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</si>
  <si>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</si>
  <si>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</si>
  <si>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</si>
  <si>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</si>
  <si>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</si>
  <si>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</si>
  <si>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</si>
  <si>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</si>
  <si>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</si>
  <si>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</si>
  <si>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</si>
  <si>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</si>
  <si>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</si>
  <si>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</si>
  <si>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</si>
  <si>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</si>
  <si>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</si>
  <si>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</si>
  <si>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</si>
  <si>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</si>
  <si>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</si>
  <si>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</si>
  <si>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</si>
  <si>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</si>
  <si>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</si>
  <si>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</si>
  <si>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</si>
  <si>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</si>
  <si>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</si>
  <si>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</si>
  <si>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</si>
  <si>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</si>
  <si>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</si>
  <si>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</si>
  <si>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</si>
  <si>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</si>
  <si>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</si>
  <si>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</si>
  <si>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</si>
  <si>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</si>
  <si>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</si>
  <si>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</si>
  <si>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</si>
  <si>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</si>
  <si>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</si>
  <si>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</si>
  <si>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</si>
  <si>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</si>
  <si>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</si>
  <si>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</si>
  <si>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</si>
  <si>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</si>
  <si>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</si>
  <si>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</si>
  <si>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</si>
  <si>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</si>
  <si>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</si>
  <si>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</si>
  <si>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</si>
  <si>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</si>
  <si>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</si>
  <si>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</si>
  <si>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</si>
  <si>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</si>
  <si>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</si>
  <si>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</si>
  <si>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</si>
  <si>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</si>
  <si>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</si>
  <si>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</si>
  <si>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</si>
  <si>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</si>
  <si>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</si>
  <si>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</si>
  <si>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</si>
  <si>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</si>
  <si>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</si>
  <si>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</si>
  <si>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</si>
  <si>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</si>
  <si>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</si>
  <si>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</si>
  <si>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</si>
  <si>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</si>
  <si>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</si>
  <si>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</si>
  <si>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</si>
  <si>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</si>
  <si>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</si>
  <si>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</si>
  <si>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</si>
  <si>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</si>
  <si>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</si>
  <si>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</si>
  <si>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</si>
  <si>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</si>
  <si>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</si>
  <si>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</si>
  <si>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</si>
  <si>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</si>
  <si>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</si>
  <si>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</si>
  <si>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</si>
  <si>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</si>
  <si>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</si>
  <si>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</si>
  <si>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</si>
  <si>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</si>
  <si>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</si>
  <si>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</si>
  <si>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</si>
  <si>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</si>
  <si>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</si>
  <si>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</si>
  <si>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</si>
  <si>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</si>
  <si>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</si>
  <si>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</si>
  <si>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</si>
  <si>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</si>
  <si>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</si>
  <si>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</si>
  <si>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</si>
  <si>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</si>
  <si>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</si>
  <si>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</si>
  <si>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</si>
  <si>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</si>
  <si>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</si>
  <si>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</si>
  <si>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</si>
  <si>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</si>
  <si>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</si>
  <si>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</si>
  <si>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</si>
  <si>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</si>
  <si>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</si>
  <si>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</si>
  <si>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</si>
  <si>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</si>
  <si>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</si>
  <si>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</si>
  <si>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</si>
  <si>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</si>
  <si>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</si>
  <si>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</si>
  <si>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</si>
  <si>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</si>
  <si>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</si>
  <si>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</si>
  <si>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</si>
  <si>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</si>
  <si>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</si>
  <si>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</si>
  <si>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</si>
  <si>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</si>
  <si>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</si>
  <si>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</si>
  <si>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</si>
  <si>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</si>
  <si>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</si>
  <si>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</si>
  <si>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</si>
  <si>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</si>
  <si>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</si>
  <si>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</si>
  <si>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</si>
  <si>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</si>
  <si>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</si>
  <si>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</si>
  <si>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</si>
  <si>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</si>
  <si>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</si>
  <si>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</si>
  <si>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</si>
  <si>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</si>
  <si>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</si>
  <si>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</si>
  <si>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</si>
  <si>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</si>
  <si>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</si>
  <si>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</si>
  <si>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</si>
  <si>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</si>
  <si>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</si>
  <si>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</si>
  <si>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</si>
  <si>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</si>
  <si>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</si>
  <si>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</si>
  <si>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</si>
  <si>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</si>
  <si>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</si>
  <si>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</si>
  <si>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</si>
  <si>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</si>
  <si>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</si>
  <si>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</si>
  <si>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</si>
  <si>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 xml:space="preserve">This report is published by the 20th of every month. </t>
  </si>
  <si>
    <t>Rathnaskilloge</t>
  </si>
  <si>
    <t>Trabeg</t>
  </si>
  <si>
    <t>Shanagraigue</t>
  </si>
  <si>
    <t>Knockdrin</t>
  </si>
  <si>
    <t>Yellow River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</si>
</sst>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4">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s>
  <cellStyleXfs count="3558">
    <xf numFmtId="0" fontId="0" fillId="0" borderId="0"/>
    <xf numFmtId="43" fontId="11" fillId="0" borderId="0" applyFont="0" applyFill="0" applyBorder="0" applyAlignment="0" applyProtection="0"/>
    <xf numFmtId="9" fontId="11"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28" fillId="0" borderId="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9" borderId="0" applyNumberFormat="0" applyBorder="0" applyAlignment="0" applyProtection="0"/>
    <xf numFmtId="0" fontId="31" fillId="9"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5" borderId="0" applyNumberFormat="0" applyBorder="0" applyAlignment="0" applyProtection="0"/>
    <xf numFmtId="0" fontId="31" fillId="25" borderId="0" applyNumberFormat="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3" borderId="0" applyNumberFormat="0" applyBorder="0" applyAlignment="0" applyProtection="0"/>
    <xf numFmtId="0" fontId="33" fillId="3" borderId="0" applyNumberFormat="0" applyBorder="0" applyAlignment="0" applyProtection="0"/>
    <xf numFmtId="0" fontId="34" fillId="6" borderId="4" applyNumberFormat="0" applyAlignment="0" applyProtection="0"/>
    <xf numFmtId="0" fontId="35" fillId="6" borderId="4" applyNumberFormat="0" applyAlignment="0" applyProtection="0"/>
    <xf numFmtId="0" fontId="36" fillId="7" borderId="7" applyNumberFormat="0" applyAlignment="0" applyProtection="0"/>
    <xf numFmtId="0" fontId="37" fillId="7" borderId="7"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2" borderId="0" applyNumberFormat="0" applyBorder="0" applyAlignment="0" applyProtection="0"/>
    <xf numFmtId="0" fontId="42" fillId="0" borderId="1" applyNumberFormat="0" applyFill="0" applyAlignment="0" applyProtection="0"/>
    <xf numFmtId="0" fontId="43" fillId="0" borderId="1" applyNumberFormat="0" applyFill="0" applyAlignment="0" applyProtection="0"/>
    <xf numFmtId="0" fontId="44" fillId="0" borderId="2" applyNumberFormat="0" applyFill="0" applyAlignment="0" applyProtection="0"/>
    <xf numFmtId="0" fontId="45" fillId="0" borderId="2" applyNumberFormat="0" applyFill="0" applyAlignment="0" applyProtection="0"/>
    <xf numFmtId="0" fontId="46" fillId="0" borderId="3" applyNumberFormat="0" applyFill="0" applyAlignment="0" applyProtection="0"/>
    <xf numFmtId="0" fontId="47" fillId="0" borderId="3"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5" borderId="4" applyNumberFormat="0" applyAlignment="0" applyProtection="0"/>
    <xf numFmtId="0" fontId="49" fillId="5" borderId="4" applyNumberFormat="0" applyAlignment="0" applyProtection="0"/>
    <xf numFmtId="0" fontId="50" fillId="0" borderId="6" applyNumberFormat="0" applyFill="0" applyAlignment="0" applyProtection="0"/>
    <xf numFmtId="0" fontId="51" fillId="0" borderId="6" applyNumberFormat="0" applyFill="0" applyAlignment="0" applyProtection="0"/>
    <xf numFmtId="0" fontId="52" fillId="4" borderId="0" applyNumberFormat="0" applyBorder="0" applyAlignment="0" applyProtection="0"/>
    <xf numFmtId="0" fontId="53" fillId="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0"/>
    <xf numFmtId="0" fontId="29" fillId="0" borderId="0"/>
    <xf numFmtId="0" fontId="28" fillId="0" borderId="0"/>
    <xf numFmtId="0" fontId="28" fillId="0" borderId="0"/>
    <xf numFmtId="0" fontId="29" fillId="0" borderId="0"/>
    <xf numFmtId="0" fontId="29" fillId="0" borderId="0"/>
    <xf numFmtId="0" fontId="13" fillId="0" borderId="0"/>
    <xf numFmtId="0" fontId="13" fillId="0" borderId="0"/>
    <xf numFmtId="0" fontId="28"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9" fillId="0" borderId="0"/>
    <xf numFmtId="0" fontId="29" fillId="0" borderId="0"/>
    <xf numFmtId="0" fontId="29" fillId="0" borderId="0"/>
    <xf numFmtId="0" fontId="28" fillId="0" borderId="0"/>
    <xf numFmtId="0" fontId="28" fillId="0" borderId="0"/>
    <xf numFmtId="0" fontId="13" fillId="0" borderId="0"/>
    <xf numFmtId="0" fontId="28" fillId="0" borderId="0"/>
    <xf numFmtId="0" fontId="28"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29" fillId="8" borderId="8" applyNumberFormat="0" applyFont="0" applyAlignment="0" applyProtection="0"/>
    <xf numFmtId="0" fontId="54" fillId="6" borderId="5" applyNumberFormat="0" applyAlignment="0" applyProtection="0"/>
    <xf numFmtId="0" fontId="55" fillId="6" borderId="5"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6" fillId="0" borderId="9" applyNumberFormat="0" applyFill="0" applyAlignment="0" applyProtection="0"/>
    <xf numFmtId="0" fontId="12"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43" fontId="13" fillId="0" borderId="0" applyFont="0" applyFill="0" applyBorder="0" applyAlignment="0" applyProtection="0"/>
  </cellStyleXfs>
  <cellXfs count="441">
    <xf numFmtId="0" fontId="0" fillId="0" borderId="0" xfId="0"/>
    <xf numFmtId="0" fontId="13" fillId="0" borderId="0" xfId="3"/>
    <xf numFmtId="0" fontId="13" fillId="0" borderId="0" xfId="3" applyAlignment="1">
      <alignment horizontal="center" vertical="center"/>
    </xf>
    <xf numFmtId="0" fontId="16" fillId="37" borderId="36" xfId="3" applyFont="1" applyFill="1" applyBorder="1" applyAlignment="1">
      <alignment horizontal="center" vertical="center"/>
    </xf>
    <xf numFmtId="0" fontId="16" fillId="37" borderId="37" xfId="3" applyFont="1" applyFill="1" applyBorder="1" applyAlignment="1">
      <alignment horizontal="center" vertical="center"/>
    </xf>
    <xf numFmtId="0" fontId="16" fillId="37" borderId="38" xfId="3" applyFont="1" applyFill="1" applyBorder="1" applyAlignment="1">
      <alignment horizontal="center" vertical="center"/>
    </xf>
    <xf numFmtId="0" fontId="17" fillId="37" borderId="39" xfId="3" applyFont="1" applyFill="1" applyBorder="1" applyAlignment="1">
      <alignment horizontal="center" vertical="center"/>
    </xf>
    <xf numFmtId="0" fontId="13" fillId="0" borderId="40" xfId="3" applyBorder="1" applyAlignment="1">
      <alignment horizontal="center" vertical="center"/>
    </xf>
    <xf numFmtId="164" fontId="13" fillId="0" borderId="41" xfId="3" applyNumberFormat="1" applyBorder="1" applyAlignment="1">
      <alignment horizontal="center" vertical="center"/>
    </xf>
    <xf numFmtId="164" fontId="13" fillId="0" borderId="42" xfId="3" applyNumberFormat="1" applyBorder="1" applyAlignment="1">
      <alignment horizontal="center" vertical="center"/>
    </xf>
    <xf numFmtId="164" fontId="13" fillId="0" borderId="43" xfId="3" applyNumberFormat="1" applyBorder="1" applyAlignment="1">
      <alignment horizontal="center" vertical="center"/>
    </xf>
    <xf numFmtId="0" fontId="13" fillId="0" borderId="44" xfId="3" applyBorder="1" applyAlignment="1">
      <alignment horizontal="center" vertical="center"/>
    </xf>
    <xf numFmtId="164" fontId="13" fillId="0" borderId="45" xfId="3" applyNumberFormat="1" applyBorder="1" applyAlignment="1">
      <alignment horizontal="center" vertical="center"/>
    </xf>
    <xf numFmtId="164" fontId="13" fillId="0" borderId="46" xfId="3" applyNumberFormat="1" applyBorder="1" applyAlignment="1">
      <alignment horizontal="center" vertical="center"/>
    </xf>
    <xf numFmtId="164" fontId="13" fillId="0" borderId="47" xfId="3" applyNumberFormat="1" applyBorder="1" applyAlignment="1">
      <alignment horizontal="center" vertical="center"/>
    </xf>
    <xf numFmtId="0" fontId="18" fillId="0" borderId="44" xfId="3" applyFont="1" applyBorder="1" applyAlignment="1">
      <alignment horizontal="center" vertical="center"/>
    </xf>
    <xf numFmtId="164" fontId="18" fillId="0" borderId="45" xfId="3" applyNumberFormat="1" applyFont="1" applyBorder="1" applyAlignment="1">
      <alignment horizontal="center" vertical="center"/>
    </xf>
    <xf numFmtId="164" fontId="18" fillId="0" borderId="46" xfId="3" applyNumberFormat="1" applyFont="1" applyBorder="1" applyAlignment="1">
      <alignment horizontal="center" vertical="center"/>
    </xf>
    <xf numFmtId="164" fontId="18" fillId="0" borderId="47" xfId="3" applyNumberFormat="1" applyFont="1" applyBorder="1" applyAlignment="1">
      <alignment horizontal="center" vertical="center"/>
    </xf>
    <xf numFmtId="0" fontId="18" fillId="0" borderId="40" xfId="3" applyFont="1" applyBorder="1" applyAlignment="1">
      <alignment horizontal="center" vertical="center"/>
    </xf>
    <xf numFmtId="164" fontId="18" fillId="0" borderId="41" xfId="3" applyNumberFormat="1" applyFont="1" applyBorder="1" applyAlignment="1">
      <alignment horizontal="center" vertical="center"/>
    </xf>
    <xf numFmtId="164" fontId="18" fillId="0" borderId="42" xfId="3" applyNumberFormat="1" applyFont="1" applyBorder="1" applyAlignment="1">
      <alignment horizontal="center" vertical="center"/>
    </xf>
    <xf numFmtId="164" fontId="18" fillId="0" borderId="43" xfId="3" applyNumberFormat="1" applyFont="1" applyBorder="1" applyAlignment="1">
      <alignment horizontal="center" vertical="center"/>
    </xf>
    <xf numFmtId="0" fontId="19" fillId="37" borderId="36" xfId="3" applyFont="1" applyFill="1" applyBorder="1" applyAlignment="1">
      <alignment horizontal="center" vertical="center"/>
    </xf>
    <xf numFmtId="164" fontId="19" fillId="0" borderId="37" xfId="3" applyNumberFormat="1" applyFont="1" applyBorder="1" applyAlignment="1">
      <alignment horizontal="center" vertical="center"/>
    </xf>
    <xf numFmtId="164" fontId="19" fillId="0" borderId="38" xfId="3" applyNumberFormat="1" applyFont="1" applyBorder="1" applyAlignment="1">
      <alignment horizontal="center" vertical="center"/>
    </xf>
    <xf numFmtId="164" fontId="20" fillId="0" borderId="39" xfId="3" applyNumberFormat="1" applyFont="1" applyBorder="1" applyAlignment="1">
      <alignment horizontal="center" vertical="center"/>
    </xf>
    <xf numFmtId="0" fontId="21" fillId="37" borderId="48" xfId="3" applyFont="1" applyFill="1" applyBorder="1" applyAlignment="1">
      <alignment horizontal="center" vertical="center"/>
    </xf>
    <xf numFmtId="164" fontId="22" fillId="0" borderId="49" xfId="3" applyNumberFormat="1" applyFont="1" applyBorder="1" applyAlignment="1">
      <alignment horizontal="center" vertical="center"/>
    </xf>
    <xf numFmtId="164" fontId="22" fillId="0" borderId="50" xfId="3" applyNumberFormat="1" applyFont="1" applyBorder="1" applyAlignment="1">
      <alignment horizontal="center" vertical="center"/>
    </xf>
    <xf numFmtId="164" fontId="23" fillId="0" borderId="51" xfId="3" applyNumberFormat="1" applyFont="1" applyBorder="1" applyAlignment="1">
      <alignment horizontal="center" vertical="center"/>
    </xf>
    <xf numFmtId="0" fontId="21" fillId="37" borderId="52" xfId="3" applyFont="1" applyFill="1" applyBorder="1" applyAlignment="1">
      <alignment horizontal="center" vertical="center"/>
    </xf>
    <xf numFmtId="164" fontId="22" fillId="0" borderId="53" xfId="3" applyNumberFormat="1" applyFont="1" applyBorder="1" applyAlignment="1">
      <alignment horizontal="center" vertical="center"/>
    </xf>
    <xf numFmtId="164" fontId="22" fillId="0" borderId="54" xfId="3" applyNumberFormat="1" applyFont="1" applyBorder="1" applyAlignment="1">
      <alignment horizontal="center" vertical="center"/>
    </xf>
    <xf numFmtId="164" fontId="23" fillId="0" borderId="55" xfId="3" applyNumberFormat="1" applyFont="1" applyBorder="1" applyAlignment="1">
      <alignment horizontal="center" vertical="center"/>
    </xf>
    <xf numFmtId="0" fontId="24" fillId="0" borderId="44" xfId="3" applyFont="1" applyBorder="1" applyAlignment="1">
      <alignment horizontal="center" vertical="center" wrapText="1"/>
    </xf>
    <xf numFmtId="166" fontId="25" fillId="0" borderId="45" xfId="4" applyNumberFormat="1" applyFont="1" applyFill="1" applyBorder="1" applyAlignment="1">
      <alignment horizontal="center" vertical="center"/>
    </xf>
    <xf numFmtId="166" fontId="25" fillId="0" borderId="46" xfId="4" applyNumberFormat="1" applyFont="1" applyFill="1" applyBorder="1" applyAlignment="1">
      <alignment horizontal="center" vertical="center"/>
    </xf>
    <xf numFmtId="166" fontId="25" fillId="0" borderId="47" xfId="4" applyNumberFormat="1" applyFont="1" applyFill="1" applyBorder="1" applyAlignment="1">
      <alignment horizontal="center" vertical="center"/>
    </xf>
    <xf numFmtId="0" fontId="24" fillId="0" borderId="56" xfId="3" applyFont="1" applyBorder="1" applyAlignment="1">
      <alignment horizontal="center" vertical="center" wrapText="1"/>
    </xf>
    <xf numFmtId="166" fontId="25" fillId="0" borderId="57" xfId="4" applyNumberFormat="1" applyFont="1" applyFill="1" applyBorder="1" applyAlignment="1">
      <alignment horizontal="center" vertical="center"/>
    </xf>
    <xf numFmtId="166" fontId="25" fillId="0" borderId="58" xfId="4" applyNumberFormat="1" applyFont="1" applyFill="1" applyBorder="1" applyAlignment="1">
      <alignment horizontal="center" vertical="center"/>
    </xf>
    <xf numFmtId="166" fontId="25" fillId="0" borderId="59" xfId="4" applyNumberFormat="1" applyFont="1" applyFill="1" applyBorder="1" applyAlignment="1">
      <alignment horizontal="center" vertical="center"/>
    </xf>
    <xf numFmtId="0" fontId="24" fillId="0" borderId="60" xfId="3" applyFont="1" applyBorder="1" applyAlignment="1">
      <alignment horizontal="center" vertical="center" wrapText="1"/>
    </xf>
    <xf numFmtId="9" fontId="25" fillId="0" borderId="61" xfId="5" applyFont="1" applyFill="1" applyBorder="1" applyAlignment="1">
      <alignment horizontal="center" vertical="center"/>
    </xf>
    <xf numFmtId="9" fontId="25" fillId="0" borderId="62" xfId="5" applyFont="1" applyFill="1" applyBorder="1" applyAlignment="1">
      <alignment horizontal="center" vertical="center"/>
    </xf>
    <xf numFmtId="9" fontId="26" fillId="0" borderId="63" xfId="5" applyFont="1" applyFill="1" applyBorder="1" applyAlignment="1">
      <alignment horizontal="center" vertical="center"/>
    </xf>
    <xf numFmtId="0" fontId="24" fillId="0" borderId="64" xfId="3" applyFont="1" applyBorder="1" applyAlignment="1">
      <alignment horizontal="center" vertical="center" wrapText="1"/>
    </xf>
    <xf numFmtId="0" fontId="64" fillId="34" borderId="73" xfId="3" applyFont="1" applyFill="1" applyBorder="1" applyAlignment="1">
      <alignment vertical="center"/>
    </xf>
    <xf numFmtId="166" fontId="64" fillId="34" borderId="74" xfId="4" applyNumberFormat="1" applyFont="1" applyFill="1" applyBorder="1" applyAlignment="1">
      <alignment horizontal="center" vertical="center"/>
    </xf>
    <xf numFmtId="164" fontId="64" fillId="34" borderId="73" xfId="5" applyNumberFormat="1" applyFont="1" applyFill="1" applyBorder="1" applyAlignment="1">
      <alignment horizontal="center" vertical="center"/>
    </xf>
    <xf numFmtId="164" fontId="64" fillId="34" borderId="75" xfId="5" applyNumberFormat="1" applyFont="1" applyFill="1" applyBorder="1" applyAlignment="1">
      <alignment horizontal="center" vertical="center"/>
    </xf>
    <xf numFmtId="164" fontId="64" fillId="34" borderId="74" xfId="5" applyNumberFormat="1" applyFont="1" applyFill="1" applyBorder="1" applyAlignment="1">
      <alignment horizontal="center" vertical="center"/>
    </xf>
    <xf numFmtId="164" fontId="63" fillId="34" borderId="76" xfId="5" applyNumberFormat="1" applyFont="1" applyFill="1" applyBorder="1" applyAlignment="1">
      <alignment horizontal="center" vertical="center"/>
    </xf>
    <xf numFmtId="164" fontId="63" fillId="34" borderId="77" xfId="5" applyNumberFormat="1" applyFont="1" applyFill="1" applyBorder="1" applyAlignment="1">
      <alignment horizontal="center" vertical="center"/>
    </xf>
    <xf numFmtId="164" fontId="64" fillId="34" borderId="78" xfId="5" applyNumberFormat="1" applyFont="1" applyFill="1" applyBorder="1" applyAlignment="1">
      <alignment horizontal="center" vertical="center"/>
    </xf>
    <xf numFmtId="0" fontId="65" fillId="0" borderId="27" xfId="3" applyFont="1" applyBorder="1" applyAlignment="1">
      <alignment vertical="center"/>
    </xf>
    <xf numFmtId="0" fontId="66" fillId="0" borderId="28" xfId="3" applyFont="1" applyBorder="1" applyAlignment="1">
      <alignment horizontal="center" vertical="center"/>
    </xf>
    <xf numFmtId="164" fontId="65" fillId="0" borderId="27" xfId="5" applyNumberFormat="1" applyFont="1" applyFill="1" applyBorder="1" applyAlignment="1">
      <alignment horizontal="center" vertical="center"/>
    </xf>
    <xf numFmtId="164" fontId="65" fillId="0" borderId="10" xfId="5" applyNumberFormat="1" applyFont="1" applyFill="1" applyBorder="1" applyAlignment="1">
      <alignment horizontal="center" vertical="center"/>
    </xf>
    <xf numFmtId="164" fontId="65" fillId="0" borderId="28" xfId="5" applyNumberFormat="1" applyFont="1" applyFill="1" applyBorder="1" applyAlignment="1">
      <alignment horizontal="center" vertical="center"/>
    </xf>
    <xf numFmtId="164" fontId="65" fillId="0" borderId="79" xfId="5" applyNumberFormat="1" applyFont="1" applyFill="1" applyBorder="1" applyAlignment="1">
      <alignment horizontal="center" vertical="center"/>
    </xf>
    <xf numFmtId="164" fontId="65" fillId="0" borderId="80" xfId="5" applyNumberFormat="1" applyFont="1" applyFill="1" applyBorder="1" applyAlignment="1">
      <alignment horizontal="center" vertical="center"/>
    </xf>
    <xf numFmtId="164" fontId="65" fillId="0" borderId="17" xfId="5" applyNumberFormat="1" applyFont="1" applyFill="1" applyBorder="1" applyAlignment="1">
      <alignment horizontal="center" vertical="center"/>
    </xf>
    <xf numFmtId="0" fontId="64" fillId="34" borderId="27" xfId="3" applyFont="1" applyFill="1" applyBorder="1" applyAlignment="1">
      <alignment vertical="center"/>
    </xf>
    <xf numFmtId="166" fontId="64" fillId="34" borderId="28" xfId="4" applyNumberFormat="1" applyFont="1" applyFill="1" applyBorder="1" applyAlignment="1">
      <alignment horizontal="center" vertical="center"/>
    </xf>
    <xf numFmtId="164" fontId="64" fillId="34" borderId="27" xfId="5" applyNumberFormat="1" applyFont="1" applyFill="1" applyBorder="1" applyAlignment="1">
      <alignment horizontal="center" vertical="center"/>
    </xf>
    <xf numFmtId="164" fontId="64" fillId="34" borderId="10" xfId="5" applyNumberFormat="1" applyFont="1" applyFill="1" applyBorder="1" applyAlignment="1">
      <alignment horizontal="center" vertical="center"/>
    </xf>
    <xf numFmtId="164" fontId="64" fillId="34" borderId="28" xfId="5" applyNumberFormat="1" applyFont="1" applyFill="1" applyBorder="1" applyAlignment="1">
      <alignment horizontal="center" vertical="center"/>
    </xf>
    <xf numFmtId="164" fontId="63" fillId="34" borderId="79" xfId="5" applyNumberFormat="1" applyFont="1" applyFill="1" applyBorder="1" applyAlignment="1">
      <alignment horizontal="center" vertical="center"/>
    </xf>
    <xf numFmtId="164" fontId="63" fillId="34" borderId="80" xfId="5" applyNumberFormat="1" applyFont="1" applyFill="1" applyBorder="1" applyAlignment="1">
      <alignment horizontal="center" vertical="center"/>
    </xf>
    <xf numFmtId="164" fontId="64" fillId="34" borderId="17" xfId="5" applyNumberFormat="1" applyFont="1" applyFill="1" applyBorder="1" applyAlignment="1">
      <alignment horizontal="center" vertical="center"/>
    </xf>
    <xf numFmtId="0" fontId="65" fillId="0" borderId="29" xfId="3" applyFont="1" applyBorder="1" applyAlignment="1">
      <alignment vertical="center"/>
    </xf>
    <xf numFmtId="0" fontId="66" fillId="0" borderId="31" xfId="3" applyFont="1" applyBorder="1" applyAlignment="1">
      <alignment horizontal="center" vertical="center"/>
    </xf>
    <xf numFmtId="164" fontId="65" fillId="0" borderId="29" xfId="5" applyNumberFormat="1" applyFont="1" applyFill="1" applyBorder="1" applyAlignment="1">
      <alignment horizontal="center" vertical="center"/>
    </xf>
    <xf numFmtId="164" fontId="65" fillId="0" borderId="30" xfId="5" applyNumberFormat="1" applyFont="1" applyFill="1" applyBorder="1" applyAlignment="1">
      <alignment horizontal="center" vertical="center"/>
    </xf>
    <xf numFmtId="164" fontId="65" fillId="0" borderId="31" xfId="5" applyNumberFormat="1" applyFont="1" applyFill="1" applyBorder="1" applyAlignment="1">
      <alignment horizontal="center" vertical="center"/>
    </xf>
    <xf numFmtId="164" fontId="65" fillId="0" borderId="81" xfId="5" applyNumberFormat="1" applyFont="1" applyFill="1" applyBorder="1" applyAlignment="1">
      <alignment horizontal="center" vertical="center"/>
    </xf>
    <xf numFmtId="164" fontId="65" fillId="0" borderId="82" xfId="5" applyNumberFormat="1" applyFont="1" applyFill="1" applyBorder="1" applyAlignment="1">
      <alignment horizontal="center" vertical="center"/>
    </xf>
    <xf numFmtId="164" fontId="65" fillId="0" borderId="32" xfId="5" applyNumberFormat="1" applyFont="1" applyFill="1" applyBorder="1" applyAlignment="1">
      <alignment horizontal="center" vertical="center"/>
    </xf>
    <xf numFmtId="0" fontId="67" fillId="0" borderId="83" xfId="3" applyFont="1" applyBorder="1" applyAlignment="1">
      <alignment vertical="center"/>
    </xf>
    <xf numFmtId="0" fontId="13" fillId="0" borderId="69" xfId="3" applyBorder="1"/>
    <xf numFmtId="0" fontId="64" fillId="33" borderId="84" xfId="3" applyFont="1" applyFill="1" applyBorder="1" applyAlignment="1">
      <alignment vertical="center"/>
    </xf>
    <xf numFmtId="166" fontId="64" fillId="33" borderId="85" xfId="4" applyNumberFormat="1" applyFont="1" applyFill="1" applyBorder="1" applyAlignment="1">
      <alignment horizontal="center" vertical="center"/>
    </xf>
    <xf numFmtId="164" fontId="64" fillId="33" borderId="84" xfId="5" applyNumberFormat="1" applyFont="1" applyFill="1" applyBorder="1" applyAlignment="1">
      <alignment horizontal="center" vertical="center"/>
    </xf>
    <xf numFmtId="164" fontId="64" fillId="33" borderId="86" xfId="5" applyNumberFormat="1" applyFont="1" applyFill="1" applyBorder="1" applyAlignment="1">
      <alignment horizontal="center" vertical="center"/>
    </xf>
    <xf numFmtId="164" fontId="64" fillId="33" borderId="85" xfId="5" applyNumberFormat="1" applyFont="1" applyFill="1" applyBorder="1" applyAlignment="1">
      <alignment horizontal="center" vertical="center"/>
    </xf>
    <xf numFmtId="164" fontId="63" fillId="33" borderId="87" xfId="5" applyNumberFormat="1" applyFont="1" applyFill="1" applyBorder="1" applyAlignment="1">
      <alignment horizontal="center" vertical="center"/>
    </xf>
    <xf numFmtId="164" fontId="63" fillId="33" borderId="88" xfId="5" applyNumberFormat="1" applyFont="1" applyFill="1" applyBorder="1" applyAlignment="1">
      <alignment horizontal="center" vertical="center"/>
    </xf>
    <xf numFmtId="164" fontId="64" fillId="33" borderId="89" xfId="5" applyNumberFormat="1" applyFont="1" applyFill="1" applyBorder="1" applyAlignment="1">
      <alignment horizontal="center" vertical="center"/>
    </xf>
    <xf numFmtId="0" fontId="64" fillId="33" borderId="27" xfId="3" applyFont="1" applyFill="1" applyBorder="1" applyAlignment="1">
      <alignment vertical="center"/>
    </xf>
    <xf numFmtId="166" fontId="64" fillId="33" borderId="28" xfId="4" applyNumberFormat="1" applyFont="1" applyFill="1" applyBorder="1" applyAlignment="1">
      <alignment horizontal="center" vertical="center"/>
    </xf>
    <xf numFmtId="164" fontId="64" fillId="33" borderId="27" xfId="5" applyNumberFormat="1" applyFont="1" applyFill="1" applyBorder="1" applyAlignment="1">
      <alignment horizontal="center" vertical="center"/>
    </xf>
    <xf numFmtId="164" fontId="64" fillId="33" borderId="10" xfId="5" applyNumberFormat="1" applyFont="1" applyFill="1" applyBorder="1" applyAlignment="1">
      <alignment horizontal="center" vertical="center"/>
    </xf>
    <xf numFmtId="164" fontId="64" fillId="33" borderId="28" xfId="5" applyNumberFormat="1" applyFont="1" applyFill="1" applyBorder="1" applyAlignment="1">
      <alignment horizontal="center" vertical="center"/>
    </xf>
    <xf numFmtId="164" fontId="63" fillId="33" borderId="79" xfId="5" applyNumberFormat="1" applyFont="1" applyFill="1" applyBorder="1" applyAlignment="1">
      <alignment horizontal="center" vertical="center"/>
    </xf>
    <xf numFmtId="164" fontId="63" fillId="33" borderId="80" xfId="5" applyNumberFormat="1" applyFont="1" applyFill="1" applyBorder="1" applyAlignment="1">
      <alignment horizontal="center" vertical="center"/>
    </xf>
    <xf numFmtId="164" fontId="64" fillId="33" borderId="17" xfId="5" applyNumberFormat="1" applyFont="1" applyFill="1" applyBorder="1" applyAlignment="1">
      <alignment horizontal="center" vertical="center"/>
    </xf>
    <xf numFmtId="0" fontId="13" fillId="0" borderId="69" xfId="3" applyBorder="1" applyAlignment="1">
      <alignment horizontal="center" vertical="center"/>
    </xf>
    <xf numFmtId="0" fontId="23" fillId="0" borderId="69" xfId="3" applyFont="1" applyBorder="1" applyAlignment="1">
      <alignment horizontal="center" vertical="center"/>
    </xf>
    <xf numFmtId="0" fontId="13" fillId="0" borderId="0" xfId="3" applyAlignment="1">
      <alignment vertical="center"/>
    </xf>
    <xf numFmtId="0" fontId="68" fillId="0" borderId="90" xfId="3" applyFont="1" applyBorder="1" applyAlignment="1">
      <alignment horizontal="center" vertical="center"/>
    </xf>
    <xf numFmtId="0" fontId="60" fillId="0" borderId="0" xfId="3" applyFont="1" applyAlignment="1">
      <alignment vertical="center"/>
    </xf>
    <xf numFmtId="0" fontId="24" fillId="39" borderId="91" xfId="3" applyFont="1" applyFill="1" applyBorder="1" applyAlignment="1">
      <alignment horizontal="center" vertical="center"/>
    </xf>
    <xf numFmtId="0" fontId="24" fillId="39" borderId="92" xfId="3" applyFont="1" applyFill="1" applyBorder="1" applyAlignment="1">
      <alignment horizontal="center" vertical="center"/>
    </xf>
    <xf numFmtId="0" fontId="24" fillId="39" borderId="93" xfId="3" applyFont="1" applyFill="1" applyBorder="1" applyAlignment="1">
      <alignment horizontal="center" vertical="center"/>
    </xf>
    <xf numFmtId="0" fontId="69" fillId="40" borderId="94" xfId="3" applyFont="1" applyFill="1" applyBorder="1" applyAlignment="1">
      <alignment horizontal="center" vertical="center"/>
    </xf>
    <xf numFmtId="0" fontId="70" fillId="41" borderId="94" xfId="3" applyFont="1" applyFill="1" applyBorder="1" applyAlignment="1">
      <alignment horizontal="center" vertical="center"/>
    </xf>
    <xf numFmtId="0" fontId="69" fillId="42" borderId="96" xfId="3" applyFont="1" applyFill="1" applyBorder="1" applyAlignment="1">
      <alignment vertical="center"/>
    </xf>
    <xf numFmtId="164" fontId="24" fillId="43" borderId="97" xfId="5" applyNumberFormat="1" applyFont="1" applyFill="1" applyBorder="1" applyAlignment="1">
      <alignment horizontal="center" vertical="center"/>
    </xf>
    <xf numFmtId="164" fontId="24" fillId="43" borderId="98" xfId="5" applyNumberFormat="1" applyFont="1" applyFill="1" applyBorder="1" applyAlignment="1">
      <alignment horizontal="center" vertical="center"/>
    </xf>
    <xf numFmtId="164" fontId="24" fillId="43" borderId="99" xfId="5" applyNumberFormat="1" applyFont="1" applyFill="1" applyBorder="1" applyAlignment="1">
      <alignment horizontal="center" vertical="center"/>
    </xf>
    <xf numFmtId="164" fontId="24" fillId="42" borderId="100" xfId="5" applyNumberFormat="1" applyFont="1" applyFill="1" applyBorder="1" applyAlignment="1">
      <alignment horizontal="center" vertical="center"/>
    </xf>
    <xf numFmtId="164" fontId="24" fillId="44" borderId="100" xfId="5" applyNumberFormat="1" applyFont="1" applyFill="1" applyBorder="1" applyAlignment="1">
      <alignment horizontal="center" vertical="center"/>
    </xf>
    <xf numFmtId="0" fontId="73" fillId="0" borderId="102" xfId="3" applyFont="1" applyBorder="1" applyAlignment="1">
      <alignment vertical="center"/>
    </xf>
    <xf numFmtId="164" fontId="25" fillId="0" borderId="103" xfId="5" applyNumberFormat="1" applyFont="1" applyFill="1" applyBorder="1" applyAlignment="1">
      <alignment horizontal="center" vertical="center"/>
    </xf>
    <xf numFmtId="164" fontId="25" fillId="0" borderId="104" xfId="5" applyNumberFormat="1" applyFont="1" applyFill="1" applyBorder="1" applyAlignment="1">
      <alignment horizontal="center" vertical="center"/>
    </xf>
    <xf numFmtId="164" fontId="25" fillId="0" borderId="105" xfId="5" applyNumberFormat="1" applyFont="1" applyFill="1" applyBorder="1" applyAlignment="1">
      <alignment horizontal="center" vertical="center"/>
    </xf>
    <xf numFmtId="164" fontId="25" fillId="0" borderId="106" xfId="5" applyNumberFormat="1" applyFont="1" applyFill="1" applyBorder="1" applyAlignment="1">
      <alignment horizontal="center" vertical="center"/>
    </xf>
    <xf numFmtId="0" fontId="73" fillId="0" borderId="107" xfId="3" applyFont="1" applyBorder="1" applyAlignment="1">
      <alignment vertical="center"/>
    </xf>
    <xf numFmtId="164" fontId="25" fillId="0" borderId="108" xfId="5" applyNumberFormat="1" applyFont="1" applyFill="1" applyBorder="1" applyAlignment="1">
      <alignment horizontal="center" vertical="center"/>
    </xf>
    <xf numFmtId="164" fontId="25" fillId="0" borderId="109" xfId="5" applyNumberFormat="1" applyFont="1" applyFill="1" applyBorder="1" applyAlignment="1">
      <alignment horizontal="center" vertical="center"/>
    </xf>
    <xf numFmtId="164" fontId="25" fillId="0" borderId="110" xfId="5" applyNumberFormat="1" applyFont="1" applyFill="1" applyBorder="1" applyAlignment="1">
      <alignment horizontal="center" vertical="center"/>
    </xf>
    <xf numFmtId="164" fontId="25" fillId="0" borderId="111" xfId="5" applyNumberFormat="1" applyFont="1" applyFill="1" applyBorder="1" applyAlignment="1">
      <alignment horizontal="center" vertical="center"/>
    </xf>
    <xf numFmtId="0" fontId="13" fillId="0" borderId="112" xfId="3" applyBorder="1" applyAlignment="1">
      <alignment vertical="center"/>
    </xf>
    <xf numFmtId="0" fontId="68" fillId="0" borderId="114" xfId="3" applyFont="1" applyBorder="1" applyAlignment="1">
      <alignment horizontal="center" vertical="center"/>
    </xf>
    <xf numFmtId="164" fontId="13" fillId="0" borderId="115" xfId="3" applyNumberFormat="1" applyBorder="1" applyAlignment="1">
      <alignment horizontal="center" vertical="center"/>
    </xf>
    <xf numFmtId="164" fontId="13" fillId="0" borderId="116" xfId="3" applyNumberFormat="1" applyBorder="1" applyAlignment="1">
      <alignment horizontal="center" vertical="center"/>
    </xf>
    <xf numFmtId="164" fontId="13"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5" fillId="33" borderId="17" xfId="0" applyNumberFormat="1" applyFont="1" applyFill="1" applyBorder="1"/>
    <xf numFmtId="0" fontId="76" fillId="45" borderId="18" xfId="0" applyFont="1" applyFill="1" applyBorder="1"/>
    <xf numFmtId="0" fontId="0" fillId="0" borderId="131" xfId="0" applyBorder="1"/>
    <xf numFmtId="0" fontId="12" fillId="0" borderId="19" xfId="0" applyFont="1" applyBorder="1" applyAlignment="1">
      <alignment horizontal="center" textRotation="90" wrapText="1"/>
    </xf>
    <xf numFmtId="0" fontId="12" fillId="0" borderId="20" xfId="0" applyFont="1" applyBorder="1" applyAlignment="1">
      <alignment horizontal="center" textRotation="90" wrapText="1"/>
    </xf>
    <xf numFmtId="0" fontId="12" fillId="34" borderId="20" xfId="0" applyFont="1" applyFill="1" applyBorder="1" applyAlignment="1">
      <alignment horizontal="center" textRotation="90" wrapText="1"/>
    </xf>
    <xf numFmtId="0" fontId="12" fillId="45" borderId="20" xfId="0" applyFont="1" applyFill="1" applyBorder="1" applyAlignment="1">
      <alignment horizontal="center" textRotation="90" wrapText="1"/>
    </xf>
    <xf numFmtId="0" fontId="12" fillId="33" borderId="20" xfId="0" applyFont="1" applyFill="1" applyBorder="1" applyAlignment="1">
      <alignment horizontal="center" textRotation="90" wrapText="1"/>
    </xf>
    <xf numFmtId="0" fontId="12" fillId="46" borderId="20" xfId="0" applyFont="1" applyFill="1" applyBorder="1" applyAlignment="1">
      <alignment horizontal="center" textRotation="90" wrapText="1"/>
    </xf>
    <xf numFmtId="0" fontId="12"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5" fillId="0" borderId="12" xfId="1" applyNumberFormat="1" applyFont="1" applyFill="1" applyBorder="1"/>
    <xf numFmtId="167" fontId="75" fillId="0" borderId="10" xfId="1" applyNumberFormat="1" applyFont="1" applyFill="1" applyBorder="1"/>
    <xf numFmtId="167" fontId="75" fillId="34" borderId="10" xfId="1" applyNumberFormat="1" applyFont="1" applyFill="1" applyBorder="1"/>
    <xf numFmtId="167" fontId="75" fillId="45" borderId="10" xfId="1" applyNumberFormat="1" applyFont="1" applyFill="1" applyBorder="1"/>
    <xf numFmtId="167" fontId="75" fillId="33" borderId="10" xfId="1" applyNumberFormat="1" applyFont="1" applyFill="1" applyBorder="1"/>
    <xf numFmtId="167" fontId="75" fillId="46" borderId="10" xfId="1" applyNumberFormat="1" applyFont="1" applyFill="1" applyBorder="1"/>
    <xf numFmtId="167" fontId="75"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6" fillId="0" borderId="14" xfId="1" applyNumberFormat="1" applyFont="1" applyFill="1" applyBorder="1"/>
    <xf numFmtId="167" fontId="76" fillId="0" borderId="15" xfId="1" applyNumberFormat="1" applyFont="1" applyFill="1" applyBorder="1"/>
    <xf numFmtId="167" fontId="76" fillId="34" borderId="15" xfId="1" applyNumberFormat="1" applyFont="1" applyFill="1" applyBorder="1"/>
    <xf numFmtId="167" fontId="76" fillId="45" borderId="15" xfId="1" applyNumberFormat="1" applyFont="1" applyFill="1" applyBorder="1"/>
    <xf numFmtId="167" fontId="76" fillId="33" borderId="15" xfId="1" applyNumberFormat="1" applyFont="1" applyFill="1" applyBorder="1"/>
    <xf numFmtId="167" fontId="76" fillId="46" borderId="15" xfId="1" applyNumberFormat="1" applyFont="1" applyFill="1" applyBorder="1"/>
    <xf numFmtId="167" fontId="76"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5" fillId="34" borderId="10" xfId="2" applyNumberFormat="1" applyFont="1" applyFill="1" applyBorder="1"/>
    <xf numFmtId="164" fontId="75" fillId="45" borderId="10" xfId="2" applyNumberFormat="1" applyFont="1" applyFill="1" applyBorder="1"/>
    <xf numFmtId="164" fontId="75" fillId="33" borderId="10" xfId="2" applyNumberFormat="1" applyFont="1" applyFill="1" applyBorder="1"/>
    <xf numFmtId="164" fontId="75" fillId="46" borderId="10" xfId="2" applyNumberFormat="1" applyFont="1" applyFill="1" applyBorder="1"/>
    <xf numFmtId="164" fontId="75"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6" fillId="34" borderId="15" xfId="2" applyNumberFormat="1" applyFont="1" applyFill="1" applyBorder="1"/>
    <xf numFmtId="164" fontId="76" fillId="45" borderId="15" xfId="2" applyNumberFormat="1" applyFont="1" applyFill="1" applyBorder="1"/>
    <xf numFmtId="164" fontId="76" fillId="33" borderId="15" xfId="2" applyNumberFormat="1" applyFont="1" applyFill="1" applyBorder="1"/>
    <xf numFmtId="164" fontId="76" fillId="46" borderId="15" xfId="2" applyNumberFormat="1" applyFont="1" applyFill="1" applyBorder="1"/>
    <xf numFmtId="164" fontId="76" fillId="36" borderId="15" xfId="2" applyNumberFormat="1" applyFont="1" applyFill="1" applyBorder="1"/>
    <xf numFmtId="0" fontId="24" fillId="38" borderId="139" xfId="3" applyFont="1" applyFill="1" applyBorder="1" applyAlignment="1">
      <alignment horizontal="center" vertical="center"/>
    </xf>
    <xf numFmtId="0" fontId="24" fillId="38" borderId="140" xfId="3" applyFont="1" applyFill="1" applyBorder="1" applyAlignment="1">
      <alignment horizontal="center" vertical="center"/>
    </xf>
    <xf numFmtId="0" fontId="24" fillId="38" borderId="141" xfId="3" applyFont="1" applyFill="1" applyBorder="1" applyAlignment="1">
      <alignment horizontal="center" vertical="center"/>
    </xf>
    <xf numFmtId="0" fontId="63" fillId="38" borderId="72" xfId="3" applyFont="1" applyFill="1" applyBorder="1" applyAlignment="1">
      <alignment horizontal="center" vertical="center"/>
    </xf>
    <xf numFmtId="0" fontId="63" fillId="38" borderId="71" xfId="3" applyFont="1" applyFill="1" applyBorder="1" applyAlignment="1">
      <alignment horizontal="center" vertical="center"/>
    </xf>
    <xf numFmtId="0" fontId="24" fillId="38" borderId="142" xfId="3" applyFont="1" applyFill="1" applyBorder="1" applyAlignment="1">
      <alignment horizontal="center" vertical="center"/>
    </xf>
    <xf numFmtId="0" fontId="63" fillId="38" borderId="138" xfId="3" applyFont="1" applyFill="1" applyBorder="1" applyAlignment="1">
      <alignment horizontal="center" vertical="center"/>
    </xf>
    <xf numFmtId="164" fontId="63" fillId="34" borderId="143" xfId="5" applyNumberFormat="1" applyFont="1" applyFill="1" applyBorder="1" applyAlignment="1">
      <alignment horizontal="center" vertical="center"/>
    </xf>
    <xf numFmtId="164" fontId="65" fillId="0" borderId="144" xfId="5" applyNumberFormat="1" applyFont="1" applyFill="1" applyBorder="1" applyAlignment="1">
      <alignment horizontal="center" vertical="center"/>
    </xf>
    <xf numFmtId="164" fontId="63" fillId="34" borderId="144" xfId="5" applyNumberFormat="1" applyFont="1" applyFill="1" applyBorder="1" applyAlignment="1">
      <alignment horizontal="center" vertical="center"/>
    </xf>
    <xf numFmtId="164" fontId="65" fillId="0" borderId="145" xfId="5" applyNumberFormat="1" applyFont="1" applyFill="1" applyBorder="1" applyAlignment="1">
      <alignment horizontal="center" vertical="center"/>
    </xf>
    <xf numFmtId="164" fontId="63" fillId="33" borderId="146" xfId="5" applyNumberFormat="1" applyFont="1" applyFill="1" applyBorder="1" applyAlignment="1">
      <alignment horizontal="center" vertical="center"/>
    </xf>
    <xf numFmtId="164" fontId="63"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5" fillId="34" borderId="147" xfId="0" applyFont="1" applyFill="1" applyBorder="1" applyAlignment="1">
      <alignment horizontal="center" vertical="center" wrapText="1"/>
    </xf>
    <xf numFmtId="0" fontId="75" fillId="34" borderId="148" xfId="0" applyFont="1" applyFill="1" applyBorder="1" applyAlignment="1">
      <alignment horizontal="center" vertical="center" wrapText="1"/>
    </xf>
    <xf numFmtId="0" fontId="75" fillId="34" borderId="149" xfId="0" applyFont="1" applyFill="1" applyBorder="1" applyAlignment="1">
      <alignment horizontal="center" vertical="center" wrapText="1"/>
    </xf>
    <xf numFmtId="164" fontId="25" fillId="0" borderId="103" xfId="2" applyNumberFormat="1" applyFont="1" applyFill="1" applyBorder="1" applyAlignment="1">
      <alignment horizontal="center" vertical="center"/>
    </xf>
    <xf numFmtId="164" fontId="25" fillId="0" borderId="104" xfId="2" applyNumberFormat="1" applyFont="1" applyFill="1" applyBorder="1" applyAlignment="1">
      <alignment horizontal="center" vertical="center"/>
    </xf>
    <xf numFmtId="164" fontId="25" fillId="0" borderId="105" xfId="2" applyNumberFormat="1" applyFont="1" applyFill="1" applyBorder="1" applyAlignment="1">
      <alignment horizontal="center" vertical="center"/>
    </xf>
    <xf numFmtId="164" fontId="25" fillId="0" borderId="106" xfId="2" applyNumberFormat="1" applyFont="1" applyFill="1" applyBorder="1" applyAlignment="1">
      <alignment horizontal="center" vertical="center"/>
    </xf>
    <xf numFmtId="164" fontId="25" fillId="0" borderId="108" xfId="2" applyNumberFormat="1" applyFont="1" applyFill="1" applyBorder="1" applyAlignment="1">
      <alignment horizontal="center" vertical="center"/>
    </xf>
    <xf numFmtId="164" fontId="25" fillId="0" borderId="109" xfId="2" applyNumberFormat="1" applyFont="1" applyFill="1" applyBorder="1" applyAlignment="1">
      <alignment horizontal="center" vertical="center"/>
    </xf>
    <xf numFmtId="164" fontId="25" fillId="0" borderId="110" xfId="2" applyNumberFormat="1" applyFont="1" applyFill="1" applyBorder="1" applyAlignment="1">
      <alignment horizontal="center" vertical="center"/>
    </xf>
    <xf numFmtId="164" fontId="25" fillId="0" borderId="111" xfId="2" applyNumberFormat="1" applyFont="1" applyFill="1" applyBorder="1" applyAlignment="1">
      <alignment horizontal="center" vertical="center"/>
    </xf>
    <xf numFmtId="0" fontId="12"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5" fillId="35" borderId="13" xfId="2" applyNumberFormat="1" applyFont="1" applyFill="1" applyBorder="1"/>
    <xf numFmtId="164" fontId="0" fillId="35" borderId="119" xfId="2" applyNumberFormat="1" applyFont="1" applyFill="1" applyBorder="1"/>
    <xf numFmtId="164" fontId="76" fillId="35" borderId="16" xfId="2" applyNumberFormat="1" applyFont="1" applyFill="1" applyBorder="1"/>
    <xf numFmtId="0" fontId="80" fillId="0" borderId="0" xfId="0" applyFont="1"/>
    <xf numFmtId="0" fontId="12"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5" fillId="0" borderId="11" xfId="2" applyNumberFormat="1" applyFont="1" applyFill="1" applyBorder="1"/>
    <xf numFmtId="164" fontId="0" fillId="0" borderId="158" xfId="2" applyNumberFormat="1" applyFont="1" applyFill="1" applyBorder="1"/>
    <xf numFmtId="164" fontId="76" fillId="0" borderId="26" xfId="2" applyNumberFormat="1" applyFont="1" applyFill="1" applyBorder="1"/>
    <xf numFmtId="0" fontId="12"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5" fillId="35" borderId="28" xfId="1" applyNumberFormat="1" applyFont="1" applyFill="1" applyBorder="1"/>
    <xf numFmtId="167" fontId="0" fillId="35" borderId="164" xfId="1" applyNumberFormat="1" applyFont="1" applyFill="1" applyBorder="1"/>
    <xf numFmtId="167" fontId="76" fillId="35" borderId="165" xfId="1" applyNumberFormat="1" applyFont="1" applyFill="1" applyBorder="1"/>
    <xf numFmtId="0" fontId="24" fillId="38" borderId="72" xfId="3"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0" fontId="82" fillId="48" borderId="168" xfId="3" applyFont="1" applyFill="1" applyBorder="1" applyAlignment="1">
      <alignment horizontal="center" vertical="center"/>
    </xf>
    <xf numFmtId="164" fontId="82" fillId="34" borderId="169" xfId="5" applyNumberFormat="1" applyFont="1" applyFill="1" applyBorder="1" applyAlignment="1">
      <alignment horizontal="center" vertical="center"/>
    </xf>
    <xf numFmtId="164" fontId="83" fillId="0" borderId="101" xfId="5" applyNumberFormat="1" applyFont="1" applyFill="1" applyBorder="1" applyAlignment="1">
      <alignment horizontal="center" vertical="center"/>
    </xf>
    <xf numFmtId="164" fontId="82" fillId="34" borderId="101" xfId="5" applyNumberFormat="1" applyFont="1" applyFill="1" applyBorder="1" applyAlignment="1">
      <alignment horizontal="center" vertical="center"/>
    </xf>
    <xf numFmtId="164" fontId="83" fillId="0" borderId="170" xfId="5" applyNumberFormat="1" applyFont="1" applyFill="1" applyBorder="1" applyAlignment="1">
      <alignment horizontal="center" vertical="center"/>
    </xf>
    <xf numFmtId="0" fontId="84" fillId="0" borderId="69" xfId="3" applyFont="1" applyBorder="1"/>
    <xf numFmtId="164" fontId="82" fillId="33" borderId="171" xfId="5" applyNumberFormat="1" applyFont="1" applyFill="1" applyBorder="1" applyAlignment="1">
      <alignment horizontal="center" vertical="center"/>
    </xf>
    <xf numFmtId="164" fontId="82" fillId="33" borderId="101" xfId="5" applyNumberFormat="1" applyFont="1" applyFill="1" applyBorder="1" applyAlignment="1">
      <alignment horizontal="center" vertical="center"/>
    </xf>
    <xf numFmtId="0" fontId="82" fillId="48" borderId="172" xfId="3" applyFont="1" applyFill="1" applyBorder="1" applyAlignment="1">
      <alignment horizontal="center" vertical="center"/>
    </xf>
    <xf numFmtId="164" fontId="82" fillId="34" borderId="173" xfId="5" applyNumberFormat="1" applyFont="1" applyFill="1" applyBorder="1" applyAlignment="1">
      <alignment horizontal="center" vertical="center"/>
    </xf>
    <xf numFmtId="164" fontId="83" fillId="0" borderId="174" xfId="5" applyNumberFormat="1" applyFont="1" applyFill="1" applyBorder="1" applyAlignment="1">
      <alignment horizontal="center" vertical="center"/>
    </xf>
    <xf numFmtId="164" fontId="82" fillId="34" borderId="174" xfId="5" applyNumberFormat="1" applyFont="1" applyFill="1" applyBorder="1" applyAlignment="1">
      <alignment horizontal="center" vertical="center"/>
    </xf>
    <xf numFmtId="164" fontId="83" fillId="0" borderId="175" xfId="5" applyNumberFormat="1" applyFont="1" applyFill="1" applyBorder="1" applyAlignment="1">
      <alignment horizontal="center" vertical="center"/>
    </xf>
    <xf numFmtId="164" fontId="82" fillId="33" borderId="176" xfId="5" applyNumberFormat="1" applyFont="1" applyFill="1" applyBorder="1" applyAlignment="1">
      <alignment horizontal="center" vertical="center"/>
    </xf>
    <xf numFmtId="164" fontId="82" fillId="33" borderId="174" xfId="5" applyNumberFormat="1" applyFont="1" applyFill="1" applyBorder="1" applyAlignment="1">
      <alignment horizontal="center" vertical="center"/>
    </xf>
    <xf numFmtId="0" fontId="60" fillId="0" borderId="0" xfId="3" applyFont="1"/>
    <xf numFmtId="0" fontId="10" fillId="0" borderId="0" xfId="3" applyFont="1"/>
    <xf numFmtId="0" fontId="75"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9"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6" fillId="0" borderId="0" xfId="0" applyFont="1"/>
    <xf numFmtId="0" fontId="8" fillId="0" borderId="10" xfId="3" applyFont="1" applyBorder="1"/>
    <xf numFmtId="0" fontId="13" fillId="0" borderId="10" xfId="3" applyBorder="1"/>
    <xf numFmtId="0" fontId="59" fillId="0" borderId="0" xfId="3" applyFont="1" applyAlignment="1">
      <alignment horizontal="center" vertical="center" wrapText="1"/>
    </xf>
    <xf numFmtId="0" fontId="12" fillId="0" borderId="179" xfId="0" applyFont="1" applyBorder="1" applyAlignment="1">
      <alignment horizontal="center" textRotation="90"/>
    </xf>
    <xf numFmtId="0" fontId="12" fillId="0" borderId="181" xfId="0" applyFont="1" applyBorder="1" applyAlignment="1">
      <alignment horizontal="center" textRotation="90"/>
    </xf>
    <xf numFmtId="0" fontId="12"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5" fillId="33" borderId="12" xfId="1" applyNumberFormat="1" applyFont="1" applyFill="1" applyBorder="1"/>
    <xf numFmtId="164" fontId="75" fillId="34" borderId="13" xfId="2" applyNumberFormat="1" applyFont="1" applyFill="1" applyBorder="1"/>
    <xf numFmtId="167" fontId="75"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6" fillId="45" borderId="14" xfId="1" applyNumberFormat="1" applyFont="1" applyFill="1" applyBorder="1"/>
    <xf numFmtId="164" fontId="76" fillId="34" borderId="16" xfId="2" applyNumberFormat="1" applyFont="1" applyFill="1" applyBorder="1"/>
    <xf numFmtId="0" fontId="87" fillId="0" borderId="0" xfId="0" applyFont="1"/>
    <xf numFmtId="0" fontId="0" fillId="0" borderId="190" xfId="0" applyBorder="1"/>
    <xf numFmtId="0" fontId="0" fillId="0" borderId="191" xfId="0" applyBorder="1"/>
    <xf numFmtId="0" fontId="7" fillId="0" borderId="10" xfId="3" applyFont="1" applyBorder="1"/>
    <xf numFmtId="0" fontId="6" fillId="0" borderId="0" xfId="3" applyFont="1"/>
    <xf numFmtId="0" fontId="5" fillId="0" borderId="10" xfId="3" applyFont="1" applyBorder="1"/>
    <xf numFmtId="0" fontId="4" fillId="0" borderId="0" xfId="3" applyFont="1"/>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0" fontId="72" fillId="0" borderId="95" xfId="3" applyFont="1" applyBorder="1" applyAlignment="1">
      <alignment horizontal="center" vertical="center"/>
    </xf>
    <xf numFmtId="0" fontId="72" fillId="0" borderId="192" xfId="3" applyFont="1" applyBorder="1" applyAlignment="1">
      <alignment horizontal="center" vertical="center"/>
    </xf>
    <xf numFmtId="0" fontId="69" fillId="42" borderId="23" xfId="3" applyFont="1" applyFill="1" applyBorder="1" applyAlignment="1">
      <alignment vertical="center"/>
    </xf>
    <xf numFmtId="164" fontId="24" fillId="43" borderId="193" xfId="5" applyNumberFormat="1" applyFont="1" applyFill="1" applyBorder="1" applyAlignment="1">
      <alignment horizontal="center" vertical="center"/>
    </xf>
    <xf numFmtId="164" fontId="24" fillId="43" borderId="194" xfId="5" applyNumberFormat="1" applyFont="1" applyFill="1" applyBorder="1" applyAlignment="1">
      <alignment horizontal="center" vertical="center"/>
    </xf>
    <xf numFmtId="164" fontId="24" fillId="43" borderId="195" xfId="5" applyNumberFormat="1" applyFont="1" applyFill="1" applyBorder="1" applyAlignment="1">
      <alignment horizontal="center" vertical="center"/>
    </xf>
    <xf numFmtId="164" fontId="24" fillId="42" borderId="192" xfId="5" applyNumberFormat="1" applyFont="1" applyFill="1" applyBorder="1" applyAlignment="1">
      <alignment horizontal="center" vertical="center"/>
    </xf>
    <xf numFmtId="164" fontId="24" fillId="44" borderId="192" xfId="5" applyNumberFormat="1" applyFont="1" applyFill="1" applyBorder="1" applyAlignment="1">
      <alignment horizontal="center" vertical="center"/>
    </xf>
    <xf numFmtId="0" fontId="3" fillId="0" borderId="0" xfId="3" applyFont="1"/>
    <xf numFmtId="0" fontId="0" fillId="0" borderId="130" xfId="0" applyBorder="1"/>
    <xf numFmtId="0" fontId="0" fillId="0" borderId="75" xfId="0" applyBorder="1"/>
    <xf numFmtId="0" fontId="0" fillId="0" borderId="196" xfId="0" applyBorder="1"/>
    <xf numFmtId="0" fontId="2" fillId="0" borderId="0" xfId="3" applyFont="1"/>
    <xf numFmtId="0" fontId="90" fillId="0" borderId="0" xfId="0" applyFont="1"/>
    <xf numFmtId="0" fontId="92" fillId="0" borderId="0" xfId="0" applyFont="1"/>
    <xf numFmtId="0" fontId="89" fillId="33" borderId="94" xfId="3" applyFont="1" applyFill="1" applyBorder="1" applyAlignment="1">
      <alignment horizontal="center" vertical="center" textRotation="90" wrapText="1"/>
    </xf>
    <xf numFmtId="0" fontId="89" fillId="33" borderId="188" xfId="3" applyFont="1" applyFill="1" applyBorder="1" applyAlignment="1">
      <alignment horizontal="center" vertical="center" textRotation="90" wrapText="1"/>
    </xf>
    <xf numFmtId="0" fontId="89" fillId="33" borderId="189" xfId="3" applyFont="1" applyFill="1" applyBorder="1" applyAlignment="1">
      <alignment horizontal="center" vertical="center" textRotation="90" wrapText="1"/>
    </xf>
    <xf numFmtId="0" fontId="72" fillId="0" borderId="95" xfId="3" applyFont="1" applyBorder="1" applyAlignment="1">
      <alignment horizontal="center" vertical="center"/>
    </xf>
    <xf numFmtId="0" fontId="72" fillId="0" borderId="101" xfId="3" applyFont="1" applyBorder="1" applyAlignment="1">
      <alignment horizontal="center" vertical="center"/>
    </xf>
    <xf numFmtId="0" fontId="72" fillId="0" borderId="113" xfId="3" applyFont="1" applyBorder="1" applyAlignment="1">
      <alignment horizontal="center" vertical="center"/>
    </xf>
    <xf numFmtId="0" fontId="71" fillId="34" borderId="94" xfId="3" applyFont="1" applyFill="1" applyBorder="1" applyAlignment="1">
      <alignment horizontal="center" vertical="center" textRotation="90"/>
    </xf>
    <xf numFmtId="0" fontId="71" fillId="34" borderId="188" xfId="3" applyFont="1" applyFill="1" applyBorder="1" applyAlignment="1">
      <alignment horizontal="center" vertical="center" textRotation="90"/>
    </xf>
    <xf numFmtId="0" fontId="71" fillId="34" borderId="189" xfId="3" applyFont="1" applyFill="1" applyBorder="1" applyAlignment="1">
      <alignment horizontal="center" vertical="center" textRotation="90"/>
    </xf>
    <xf numFmtId="0" fontId="71" fillId="33" borderId="95" xfId="3" applyFont="1" applyFill="1" applyBorder="1" applyAlignment="1">
      <alignment horizontal="center" vertical="center" textRotation="90"/>
    </xf>
    <xf numFmtId="0" fontId="71" fillId="33" borderId="101" xfId="3" applyFont="1" applyFill="1" applyBorder="1" applyAlignment="1">
      <alignment horizontal="center" vertical="center" textRotation="90"/>
    </xf>
    <xf numFmtId="0" fontId="71" fillId="33" borderId="113" xfId="3" applyFont="1" applyFill="1" applyBorder="1" applyAlignment="1">
      <alignment horizontal="center" vertical="center" textRotation="90"/>
    </xf>
    <xf numFmtId="0" fontId="74" fillId="34" borderId="95" xfId="3" applyFont="1" applyFill="1" applyBorder="1" applyAlignment="1">
      <alignment horizontal="center" vertical="center" textRotation="90"/>
    </xf>
    <xf numFmtId="0" fontId="74" fillId="34" borderId="101" xfId="3" applyFont="1" applyFill="1" applyBorder="1" applyAlignment="1">
      <alignment horizontal="center" vertical="center" textRotation="90"/>
    </xf>
    <xf numFmtId="0" fontId="74" fillId="34" borderId="113" xfId="3" applyFont="1" applyFill="1" applyBorder="1" applyAlignment="1">
      <alignment horizontal="center" vertical="center" textRotation="90"/>
    </xf>
    <xf numFmtId="0" fontId="71" fillId="33" borderId="94" xfId="3" applyFont="1" applyFill="1" applyBorder="1" applyAlignment="1">
      <alignment horizontal="center" vertical="center" textRotation="90"/>
    </xf>
    <xf numFmtId="0" fontId="71" fillId="33" borderId="188" xfId="3" applyFont="1" applyFill="1" applyBorder="1" applyAlignment="1">
      <alignment horizontal="center" vertical="center" textRotation="90"/>
    </xf>
    <xf numFmtId="0" fontId="71" fillId="33" borderId="189" xfId="3" applyFont="1" applyFill="1" applyBorder="1" applyAlignment="1">
      <alignment horizontal="center" vertical="center" textRotation="90"/>
    </xf>
    <xf numFmtId="0" fontId="72" fillId="0" borderId="94" xfId="3" applyFont="1" applyBorder="1" applyAlignment="1">
      <alignment horizontal="center" vertical="center"/>
    </xf>
    <xf numFmtId="0" fontId="72" fillId="0" borderId="188" xfId="3" applyFont="1" applyBorder="1" applyAlignment="1">
      <alignment horizontal="center" vertical="center"/>
    </xf>
    <xf numFmtId="0" fontId="72" fillId="0" borderId="189" xfId="3" applyFont="1" applyBorder="1" applyAlignment="1">
      <alignment horizontal="center" vertical="center"/>
    </xf>
    <xf numFmtId="0" fontId="15" fillId="37" borderId="33" xfId="3" applyFont="1" applyFill="1" applyBorder="1" applyAlignment="1">
      <alignment horizontal="center" vertical="center"/>
    </xf>
    <xf numFmtId="0" fontId="15" fillId="37" borderId="34" xfId="3" applyFont="1" applyFill="1" applyBorder="1" applyAlignment="1">
      <alignment horizontal="center" vertical="center"/>
    </xf>
    <xf numFmtId="0" fontId="15" fillId="37" borderId="35" xfId="3" applyFont="1" applyFill="1" applyBorder="1" applyAlignment="1">
      <alignment horizontal="center" vertical="center"/>
    </xf>
    <xf numFmtId="9" fontId="25" fillId="0" borderId="65" xfId="5" applyFont="1" applyFill="1" applyBorder="1" applyAlignment="1">
      <alignment horizontal="center" vertical="center" wrapText="1"/>
    </xf>
    <xf numFmtId="0" fontId="25" fillId="0" borderId="66" xfId="5" applyNumberFormat="1" applyFont="1" applyFill="1" applyBorder="1" applyAlignment="1">
      <alignment horizontal="center" vertical="center" wrapText="1"/>
    </xf>
    <xf numFmtId="0" fontId="25" fillId="0" borderId="67" xfId="5" applyNumberFormat="1" applyFont="1" applyFill="1" applyBorder="1" applyAlignment="1">
      <alignment horizontal="center" vertical="center" wrapText="1"/>
    </xf>
    <xf numFmtId="0" fontId="14" fillId="0" borderId="183" xfId="3" applyFont="1" applyBorder="1" applyAlignment="1">
      <alignment horizontal="center" vertical="center"/>
    </xf>
    <xf numFmtId="0" fontId="25" fillId="0" borderId="65" xfId="5" applyNumberFormat="1" applyFont="1" applyFill="1" applyBorder="1" applyAlignment="1">
      <alignment horizontal="center" vertical="center" wrapText="1"/>
    </xf>
    <xf numFmtId="0" fontId="59" fillId="0" borderId="178" xfId="3" applyFont="1" applyBorder="1" applyAlignment="1">
      <alignment horizontal="center" vertical="center" wrapText="1"/>
    </xf>
    <xf numFmtId="0" fontId="59" fillId="0" borderId="72" xfId="3" applyFont="1" applyBorder="1" applyAlignment="1">
      <alignment horizontal="center" vertical="center" wrapText="1"/>
    </xf>
    <xf numFmtId="0" fontId="79" fillId="34" borderId="22" xfId="3" applyFont="1" applyFill="1" applyBorder="1" applyAlignment="1">
      <alignment horizontal="center" vertical="center" wrapText="1"/>
    </xf>
    <xf numFmtId="0" fontId="79" fillId="34" borderId="23" xfId="3" applyFont="1" applyFill="1" applyBorder="1" applyAlignment="1">
      <alignment horizontal="center" vertical="center" wrapText="1"/>
    </xf>
    <xf numFmtId="0" fontId="79" fillId="34" borderId="24" xfId="3" applyFont="1" applyFill="1" applyBorder="1" applyAlignment="1">
      <alignment horizontal="center" vertical="center" wrapText="1"/>
    </xf>
    <xf numFmtId="0" fontId="62" fillId="0" borderId="68" xfId="3" applyFont="1" applyBorder="1" applyAlignment="1">
      <alignment horizontal="center" vertical="center"/>
    </xf>
    <xf numFmtId="0" fontId="62" fillId="0" borderId="69" xfId="3" applyFont="1" applyBorder="1" applyAlignment="1">
      <alignment horizontal="center" vertical="center"/>
    </xf>
    <xf numFmtId="0" fontId="62" fillId="0" borderId="70" xfId="3" applyFont="1" applyBorder="1" applyAlignment="1">
      <alignment horizontal="center" vertical="center"/>
    </xf>
    <xf numFmtId="0" fontId="62" fillId="0" borderId="68" xfId="3" applyFont="1" applyBorder="1" applyAlignment="1">
      <alignment horizontal="center" vertical="center" wrapText="1"/>
    </xf>
    <xf numFmtId="0" fontId="61" fillId="0" borderId="68" xfId="3" applyFont="1" applyBorder="1" applyAlignment="1">
      <alignment horizontal="center" vertical="center" wrapText="1"/>
    </xf>
    <xf numFmtId="0" fontId="61" fillId="0" borderId="70" xfId="3" applyFont="1" applyBorder="1" applyAlignment="1">
      <alignment horizontal="center" vertical="center"/>
    </xf>
    <xf numFmtId="0" fontId="76" fillId="0" borderId="185" xfId="0" applyFont="1" applyBorder="1" applyAlignment="1">
      <alignment horizontal="center" vertical="center"/>
    </xf>
    <xf numFmtId="0" fontId="76" fillId="0" borderId="186" xfId="0" applyFont="1" applyBorder="1" applyAlignment="1">
      <alignment horizontal="center" vertical="center"/>
    </xf>
    <xf numFmtId="0" fontId="76" fillId="0" borderId="179" xfId="0" applyFont="1" applyBorder="1" applyAlignment="1">
      <alignment horizontal="center" vertical="center"/>
    </xf>
    <xf numFmtId="0" fontId="78" fillId="37" borderId="136" xfId="0" applyFont="1" applyFill="1" applyBorder="1" applyAlignment="1">
      <alignment horizontal="center" vertical="center" wrapText="1"/>
    </xf>
    <xf numFmtId="0" fontId="78" fillId="37" borderId="137" xfId="0" applyFont="1" applyFill="1" applyBorder="1" applyAlignment="1">
      <alignment horizontal="center" vertical="center" wrapText="1"/>
    </xf>
    <xf numFmtId="0" fontId="78" fillId="37" borderId="114" xfId="0" applyFont="1" applyFill="1" applyBorder="1" applyAlignment="1">
      <alignment horizontal="center" vertical="center" wrapText="1"/>
    </xf>
    <xf numFmtId="0" fontId="78" fillId="37" borderId="135" xfId="0" applyFont="1" applyFill="1" applyBorder="1" applyAlignment="1">
      <alignment horizontal="center" vertical="center" wrapText="1"/>
    </xf>
    <xf numFmtId="0" fontId="77" fillId="37" borderId="22" xfId="0" applyFont="1" applyFill="1" applyBorder="1" applyAlignment="1">
      <alignment horizontal="center"/>
    </xf>
    <xf numFmtId="0" fontId="77" fillId="37" borderId="23" xfId="0" applyFont="1" applyFill="1" applyBorder="1" applyAlignment="1">
      <alignment horizontal="center"/>
    </xf>
    <xf numFmtId="0" fontId="77" fillId="37" borderId="159" xfId="0" applyFont="1" applyFill="1" applyBorder="1" applyAlignment="1">
      <alignment horizontal="center"/>
    </xf>
    <xf numFmtId="0" fontId="77" fillId="37" borderId="187" xfId="0" applyFont="1" applyFill="1" applyBorder="1" applyAlignment="1">
      <alignment horizontal="center"/>
    </xf>
    <xf numFmtId="0" fontId="77" fillId="37" borderId="24" xfId="0" applyFont="1" applyFill="1" applyBorder="1" applyAlignment="1">
      <alignment horizontal="center"/>
    </xf>
    <xf numFmtId="0" fontId="77" fillId="37" borderId="153" xfId="0" applyFont="1" applyFill="1" applyBorder="1" applyAlignment="1">
      <alignment horizontal="center"/>
    </xf>
    <xf numFmtId="0" fontId="77" fillId="37" borderId="166" xfId="0" applyFont="1" applyFill="1" applyBorder="1" applyAlignment="1">
      <alignment horizontal="center"/>
    </xf>
    <xf numFmtId="0" fontId="77" fillId="37" borderId="167" xfId="0" applyFont="1" applyFill="1" applyBorder="1" applyAlignment="1">
      <alignment horizontal="center"/>
    </xf>
    <xf numFmtId="0" fontId="76" fillId="0" borderId="130" xfId="0" applyFont="1" applyBorder="1" applyAlignment="1">
      <alignment horizontal="center" vertical="center"/>
    </xf>
    <xf numFmtId="0" fontId="76" fillId="0" borderId="12" xfId="0" applyFont="1" applyBorder="1" applyAlignment="1">
      <alignment horizontal="center" vertical="center"/>
    </xf>
    <xf numFmtId="0" fontId="76" fillId="0" borderId="14" xfId="0" applyFont="1" applyBorder="1" applyAlignment="1">
      <alignment horizontal="center" vertical="center"/>
    </xf>
    <xf numFmtId="0" fontId="78" fillId="47" borderId="136" xfId="0" applyFont="1" applyFill="1" applyBorder="1" applyAlignment="1">
      <alignment horizontal="center" vertical="center" wrapText="1"/>
    </xf>
    <xf numFmtId="0" fontId="78" fillId="47" borderId="137" xfId="0" applyFont="1" applyFill="1" applyBorder="1" applyAlignment="1">
      <alignment horizontal="center" vertical="center" wrapText="1"/>
    </xf>
    <xf numFmtId="0" fontId="78" fillId="47" borderId="114" xfId="0" applyFont="1" applyFill="1" applyBorder="1" applyAlignment="1">
      <alignment horizontal="center" vertical="center" wrapText="1"/>
    </xf>
    <xf numFmtId="0" fontId="78" fillId="47" borderId="135" xfId="0" applyFont="1" applyFill="1" applyBorder="1" applyAlignment="1">
      <alignment horizontal="center" vertical="center" wrapText="1"/>
    </xf>
    <xf numFmtId="0" fontId="77" fillId="47" borderId="22" xfId="0" applyFont="1" applyFill="1" applyBorder="1" applyAlignment="1">
      <alignment horizontal="center"/>
    </xf>
    <xf numFmtId="0" fontId="77" fillId="47" borderId="23" xfId="0" applyFont="1" applyFill="1" applyBorder="1" applyAlignment="1">
      <alignment horizontal="center"/>
    </xf>
    <xf numFmtId="0" fontId="77" fillId="47" borderId="159" xfId="0" applyFont="1" applyFill="1" applyBorder="1" applyAlignment="1">
      <alignment horizontal="center"/>
    </xf>
    <xf numFmtId="0" fontId="77" fillId="47" borderId="24" xfId="0" applyFont="1" applyFill="1" applyBorder="1" applyAlignment="1">
      <alignment horizontal="center"/>
    </xf>
    <xf numFmtId="0" fontId="62" fillId="33" borderId="19" xfId="0" applyFont="1" applyFill="1" applyBorder="1" applyAlignment="1">
      <alignment horizontal="center" vertical="center"/>
    </xf>
    <xf numFmtId="0" fontId="62" fillId="33" borderId="20" xfId="0" applyFont="1" applyFill="1" applyBorder="1" applyAlignment="1">
      <alignment horizontal="center" vertical="center"/>
    </xf>
    <xf numFmtId="0" fontId="62" fillId="33" borderId="21" xfId="0" applyFont="1" applyFill="1" applyBorder="1" applyAlignment="1">
      <alignment horizontal="center" vertical="center"/>
    </xf>
    <xf numFmtId="0" fontId="78" fillId="46" borderId="136" xfId="0" applyFont="1" applyFill="1" applyBorder="1" applyAlignment="1">
      <alignment horizontal="center" vertical="center" wrapText="1"/>
    </xf>
    <xf numFmtId="0" fontId="78" fillId="46" borderId="184" xfId="0" applyFont="1" applyFill="1" applyBorder="1" applyAlignment="1">
      <alignment horizontal="center" vertical="center" wrapText="1"/>
    </xf>
    <xf numFmtId="0" fontId="78" fillId="46" borderId="114" xfId="0" applyFont="1" applyFill="1" applyBorder="1" applyAlignment="1">
      <alignment horizontal="center" vertical="center" wrapText="1"/>
    </xf>
    <xf numFmtId="0" fontId="78"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22</xdr:col>
      <xdr:colOff>621073</xdr:colOff>
      <xdr:row>35</xdr:row>
      <xdr:rowOff>11655</xdr:rowOff>
    </xdr:to>
    <xdr:pic>
      <xdr:nvPicPr>
        <xdr:cNvPr id="3" name="Picture 2">
          <a:extLst>
            <a:ext uri="{FF2B5EF4-FFF2-40B4-BE49-F238E27FC236}">
              <a16:creationId xmlns:a16="http://schemas.microsoft.com/office/drawing/2014/main" id="{755E9000-9A9F-9D5F-599F-5D528BBA6104}"/>
            </a:ext>
          </a:extLst>
        </xdr:cNvPr>
        <xdr:cNvPicPr>
          <a:picLocks noChangeAspect="1"/>
        </xdr:cNvPicPr>
      </xdr:nvPicPr>
      <xdr:blipFill>
        <a:blip xmlns:r="http://schemas.openxmlformats.org/officeDocument/2006/relationships" r:embed="rId1"/>
        <a:stretch>
          <a:fillRect/>
        </a:stretch>
      </xdr:blipFill>
      <xdr:spPr>
        <a:xfrm>
          <a:off x="0" y="711200"/>
          <a:ext cx="15149873" cy="5523455"/>
        </a:xfrm>
        <a:prstGeom prst="rect">
          <a:avLst/>
        </a:prstGeom>
      </xdr:spPr>
    </xdr:pic>
    <xdr:clientData/>
  </xdr:twoCellAnchor>
  <xdr:twoCellAnchor editAs="oneCell">
    <xdr:from>
      <xdr:col>0</xdr:col>
      <xdr:colOff>0</xdr:colOff>
      <xdr:row>35</xdr:row>
      <xdr:rowOff>0</xdr:rowOff>
    </xdr:from>
    <xdr:to>
      <xdr:col>22</xdr:col>
      <xdr:colOff>621073</xdr:colOff>
      <xdr:row>66</xdr:row>
      <xdr:rowOff>11655</xdr:rowOff>
    </xdr:to>
    <xdr:pic>
      <xdr:nvPicPr>
        <xdr:cNvPr id="7" name="Picture 6">
          <a:extLst>
            <a:ext uri="{FF2B5EF4-FFF2-40B4-BE49-F238E27FC236}">
              <a16:creationId xmlns:a16="http://schemas.microsoft.com/office/drawing/2014/main" id="{693FAFB3-C40E-3E98-FE52-976F959EC3E1}"/>
            </a:ext>
          </a:extLst>
        </xdr:cNvPr>
        <xdr:cNvPicPr>
          <a:picLocks noChangeAspect="1"/>
        </xdr:cNvPicPr>
      </xdr:nvPicPr>
      <xdr:blipFill>
        <a:blip xmlns:r="http://schemas.openxmlformats.org/officeDocument/2006/relationships" r:embed="rId2"/>
        <a:stretch>
          <a:fillRect/>
        </a:stretch>
      </xdr:blipFill>
      <xdr:spPr>
        <a:xfrm>
          <a:off x="0" y="6223000"/>
          <a:ext cx="15149873" cy="5523455"/>
        </a:xfrm>
        <a:prstGeom prst="rect">
          <a:avLst/>
        </a:prstGeom>
      </xdr:spPr>
    </xdr:pic>
    <xdr:clientData/>
  </xdr:twoCellAnchor>
  <xdr:twoCellAnchor editAs="oneCell">
    <xdr:from>
      <xdr:col>0</xdr:col>
      <xdr:colOff>0</xdr:colOff>
      <xdr:row>66</xdr:row>
      <xdr:rowOff>0</xdr:rowOff>
    </xdr:from>
    <xdr:to>
      <xdr:col>22</xdr:col>
      <xdr:colOff>621073</xdr:colOff>
      <xdr:row>97</xdr:row>
      <xdr:rowOff>11655</xdr:rowOff>
    </xdr:to>
    <xdr:pic>
      <xdr:nvPicPr>
        <xdr:cNvPr id="8" name="Picture 7">
          <a:extLst>
            <a:ext uri="{FF2B5EF4-FFF2-40B4-BE49-F238E27FC236}">
              <a16:creationId xmlns:a16="http://schemas.microsoft.com/office/drawing/2014/main" id="{FA30005F-062F-DF89-F31C-EDAD7F63B73C}"/>
            </a:ext>
          </a:extLst>
        </xdr:cNvPr>
        <xdr:cNvPicPr>
          <a:picLocks noChangeAspect="1"/>
        </xdr:cNvPicPr>
      </xdr:nvPicPr>
      <xdr:blipFill>
        <a:blip xmlns:r="http://schemas.openxmlformats.org/officeDocument/2006/relationships" r:embed="rId3"/>
        <a:stretch>
          <a:fillRect/>
        </a:stretch>
      </xdr:blipFill>
      <xdr:spPr>
        <a:xfrm>
          <a:off x="0" y="11734800"/>
          <a:ext cx="15149873" cy="5523455"/>
        </a:xfrm>
        <a:prstGeom prst="rect">
          <a:avLst/>
        </a:prstGeom>
      </xdr:spPr>
    </xdr:pic>
    <xdr:clientData/>
  </xdr:twoCellAnchor>
  <xdr:twoCellAnchor editAs="oneCell">
    <xdr:from>
      <xdr:col>0</xdr:col>
      <xdr:colOff>0</xdr:colOff>
      <xdr:row>97</xdr:row>
      <xdr:rowOff>0</xdr:rowOff>
    </xdr:from>
    <xdr:to>
      <xdr:col>22</xdr:col>
      <xdr:colOff>621073</xdr:colOff>
      <xdr:row>128</xdr:row>
      <xdr:rowOff>11655</xdr:rowOff>
    </xdr:to>
    <xdr:pic>
      <xdr:nvPicPr>
        <xdr:cNvPr id="10" name="Picture 9">
          <a:extLst>
            <a:ext uri="{FF2B5EF4-FFF2-40B4-BE49-F238E27FC236}">
              <a16:creationId xmlns:a16="http://schemas.microsoft.com/office/drawing/2014/main" id="{BF3C6D71-B689-3A71-75B4-67F72B31F458}"/>
            </a:ext>
          </a:extLst>
        </xdr:cNvPr>
        <xdr:cNvPicPr>
          <a:picLocks noChangeAspect="1"/>
        </xdr:cNvPicPr>
      </xdr:nvPicPr>
      <xdr:blipFill>
        <a:blip xmlns:r="http://schemas.openxmlformats.org/officeDocument/2006/relationships" r:embed="rId4"/>
        <a:stretch>
          <a:fillRect/>
        </a:stretch>
      </xdr:blipFill>
      <xdr:spPr>
        <a:xfrm>
          <a:off x="0" y="17246600"/>
          <a:ext cx="15149873" cy="552345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205"/>
  <sheetViews>
    <sheetView showGridLines="0" tabSelected="1" topLeftCell="A162" workbookViewId="0">
      <selection activeCell="E166" sqref="E166"/>
    </sheetView>
  </sheetViews>
  <sheetFormatPr defaultColWidth="8" defaultRowHeight="14.5"/>
  <cols>
    <col min="1" max="1" width="1.08203125" style="1" customWidth="1"/>
    <col min="2" max="3" width="8" style="1"/>
    <col min="4" max="4" width="14.58203125" style="1" customWidth="1"/>
    <col min="5" max="21" width="6" style="1" customWidth="1"/>
    <col min="22"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377" t="s">
        <v>0</v>
      </c>
      <c r="C4" s="37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378"/>
      <c r="C5" s="37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378"/>
      <c r="C6" s="37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378"/>
      <c r="C7" s="100"/>
      <c r="D7" s="100"/>
      <c r="E7" s="100"/>
      <c r="F7" s="100"/>
      <c r="G7" s="100"/>
      <c r="H7" s="100"/>
      <c r="I7" s="100"/>
      <c r="J7" s="100"/>
      <c r="K7" s="100"/>
      <c r="L7" s="100"/>
      <c r="M7" s="100"/>
      <c r="N7" s="100"/>
      <c r="O7" s="100"/>
      <c r="P7" s="100"/>
      <c r="Q7" s="100"/>
      <c r="R7" s="100"/>
      <c r="S7" s="100"/>
      <c r="T7" s="100"/>
      <c r="U7" s="124"/>
    </row>
    <row r="8" spans="2:21" ht="20.5" customHeight="1">
      <c r="B8" s="378"/>
      <c r="C8" s="37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378"/>
      <c r="C9" s="37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378"/>
      <c r="C10" s="37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378"/>
      <c r="C11" s="100"/>
      <c r="D11" s="100"/>
      <c r="E11" s="100"/>
      <c r="F11" s="100"/>
      <c r="G11" s="100"/>
      <c r="H11" s="100"/>
      <c r="I11" s="100"/>
      <c r="J11" s="100"/>
      <c r="K11" s="100"/>
      <c r="L11" s="100"/>
      <c r="M11" s="100"/>
      <c r="N11" s="100"/>
      <c r="O11" s="100"/>
      <c r="P11" s="100"/>
      <c r="Q11" s="100"/>
      <c r="R11" s="100"/>
      <c r="S11" s="100"/>
      <c r="T11" s="100"/>
      <c r="U11" s="124"/>
    </row>
    <row r="12" spans="2:21" ht="20.5" customHeight="1">
      <c r="B12" s="378"/>
      <c r="C12" s="37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378"/>
      <c r="C13" s="37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379"/>
      <c r="C14" s="37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377" t="s">
        <v>0</v>
      </c>
      <c r="C19" s="37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378"/>
      <c r="C20" s="37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378"/>
      <c r="C21" s="37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378"/>
      <c r="C22" s="100"/>
      <c r="D22" s="100"/>
      <c r="E22" s="100"/>
      <c r="F22" s="100"/>
      <c r="G22" s="100"/>
      <c r="H22" s="100"/>
      <c r="I22" s="100"/>
      <c r="J22" s="100"/>
      <c r="K22" s="100"/>
      <c r="L22" s="100"/>
      <c r="M22" s="100"/>
      <c r="N22" s="100"/>
      <c r="O22" s="100"/>
      <c r="P22" s="100"/>
      <c r="Q22" s="100"/>
      <c r="R22" s="100"/>
      <c r="S22" s="100"/>
      <c r="T22" s="100"/>
      <c r="U22" s="124"/>
    </row>
    <row r="23" spans="2:21" ht="20.5" customHeight="1">
      <c r="B23" s="378"/>
      <c r="C23" s="37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378"/>
      <c r="C24" s="37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378"/>
      <c r="C25" s="37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378"/>
      <c r="C26" s="100"/>
      <c r="D26" s="100"/>
      <c r="E26" s="100"/>
      <c r="F26" s="100"/>
      <c r="G26" s="100"/>
      <c r="H26" s="100"/>
      <c r="I26" s="100"/>
      <c r="J26" s="100"/>
      <c r="K26" s="100"/>
      <c r="L26" s="100"/>
      <c r="M26" s="100"/>
      <c r="N26" s="100"/>
      <c r="O26" s="100"/>
      <c r="P26" s="100"/>
      <c r="Q26" s="100"/>
      <c r="R26" s="100"/>
      <c r="S26" s="100"/>
      <c r="T26" s="100"/>
      <c r="U26" s="124"/>
    </row>
    <row r="27" spans="2:21" ht="20.5" customHeight="1">
      <c r="B27" s="378"/>
      <c r="C27" s="37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378"/>
      <c r="C28" s="37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379"/>
      <c r="C29" s="37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380" t="s">
        <v>9</v>
      </c>
      <c r="C31" s="37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381"/>
      <c r="C32" s="37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382"/>
      <c r="C33" s="37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377" t="s">
        <v>0</v>
      </c>
      <c r="C38" s="37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378"/>
      <c r="C39" s="37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378"/>
      <c r="C40" s="37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378"/>
      <c r="C41" s="100"/>
      <c r="D41" s="100"/>
      <c r="E41" s="100"/>
      <c r="F41" s="100"/>
      <c r="G41" s="100"/>
      <c r="H41" s="100"/>
      <c r="I41" s="100"/>
      <c r="J41" s="100"/>
      <c r="K41" s="100"/>
      <c r="L41" s="100"/>
      <c r="M41" s="100"/>
      <c r="N41" s="100"/>
      <c r="O41" s="100"/>
      <c r="P41" s="100"/>
      <c r="Q41" s="100"/>
      <c r="R41" s="100"/>
      <c r="S41" s="100"/>
      <c r="T41" s="100"/>
      <c r="U41" s="124"/>
    </row>
    <row r="42" spans="2:21" ht="20.5" customHeight="1">
      <c r="B42" s="378"/>
      <c r="C42" s="37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378"/>
      <c r="C43" s="37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378"/>
      <c r="C44" s="37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378"/>
      <c r="C45" s="100"/>
      <c r="D45" s="100"/>
      <c r="E45" s="100"/>
      <c r="F45" s="100"/>
      <c r="G45" s="100"/>
      <c r="H45" s="100"/>
      <c r="I45" s="100"/>
      <c r="J45" s="100"/>
      <c r="K45" s="100"/>
      <c r="L45" s="100"/>
      <c r="M45" s="100"/>
      <c r="N45" s="100"/>
      <c r="O45" s="100"/>
      <c r="P45" s="100"/>
      <c r="Q45" s="100"/>
      <c r="R45" s="100"/>
      <c r="S45" s="100"/>
      <c r="T45" s="100"/>
      <c r="U45" s="124"/>
    </row>
    <row r="46" spans="2:21" ht="20.5" customHeight="1">
      <c r="B46" s="378"/>
      <c r="C46" s="37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378"/>
      <c r="C47" s="37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379"/>
      <c r="C48" s="37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380" t="s">
        <v>9</v>
      </c>
      <c r="C50" s="37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381"/>
      <c r="C51" s="37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382"/>
      <c r="C52" s="37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377" t="s">
        <v>0</v>
      </c>
      <c r="C57" s="37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378"/>
      <c r="C58" s="37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378"/>
      <c r="C59" s="37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378"/>
      <c r="C60" s="100"/>
      <c r="D60" s="100"/>
      <c r="E60" s="100"/>
      <c r="F60" s="100"/>
      <c r="G60" s="100"/>
      <c r="H60" s="100"/>
      <c r="I60" s="100"/>
      <c r="J60" s="100"/>
      <c r="K60" s="100"/>
      <c r="L60" s="100"/>
      <c r="M60" s="100"/>
      <c r="N60" s="100"/>
      <c r="O60" s="100"/>
      <c r="P60" s="100"/>
      <c r="Q60" s="100"/>
      <c r="R60" s="100"/>
      <c r="S60" s="100"/>
      <c r="T60" s="100"/>
      <c r="U60" s="124"/>
    </row>
    <row r="61" spans="2:21" ht="20.5" customHeight="1">
      <c r="B61" s="378"/>
      <c r="C61" s="37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378"/>
      <c r="C62" s="37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378"/>
      <c r="C63" s="37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378"/>
      <c r="C64" s="100"/>
      <c r="D64" s="100"/>
      <c r="E64" s="100"/>
      <c r="F64" s="100"/>
      <c r="G64" s="100"/>
      <c r="H64" s="100"/>
      <c r="I64" s="100"/>
      <c r="J64" s="100"/>
      <c r="K64" s="100"/>
      <c r="L64" s="100"/>
      <c r="M64" s="100"/>
      <c r="N64" s="100"/>
      <c r="O64" s="100"/>
      <c r="P64" s="100"/>
      <c r="Q64" s="100"/>
      <c r="R64" s="100"/>
      <c r="S64" s="100"/>
      <c r="T64" s="100"/>
      <c r="U64" s="124"/>
    </row>
    <row r="65" spans="2:21" ht="20.5" customHeight="1">
      <c r="B65" s="378"/>
      <c r="C65" s="37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378"/>
      <c r="C66" s="37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379"/>
      <c r="C67" s="37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380" t="s">
        <v>9</v>
      </c>
      <c r="C69" s="37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381"/>
      <c r="C70" s="37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382"/>
      <c r="C71" s="37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377" t="s">
        <v>0</v>
      </c>
      <c r="C76" s="37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378"/>
      <c r="C77" s="37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378"/>
      <c r="C78" s="37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378"/>
      <c r="C79" s="100"/>
      <c r="D79" s="100"/>
      <c r="E79" s="100"/>
      <c r="F79" s="100"/>
      <c r="G79" s="100"/>
      <c r="H79" s="100"/>
      <c r="I79" s="100"/>
      <c r="J79" s="100"/>
      <c r="K79" s="100"/>
      <c r="L79" s="100"/>
      <c r="M79" s="100"/>
      <c r="N79" s="100"/>
      <c r="O79" s="100"/>
      <c r="P79" s="100"/>
      <c r="Q79" s="100"/>
      <c r="R79" s="100"/>
      <c r="S79" s="100"/>
      <c r="T79" s="100"/>
      <c r="U79" s="124"/>
    </row>
    <row r="80" spans="2:21" ht="20.5" customHeight="1">
      <c r="B80" s="378"/>
      <c r="C80" s="37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378"/>
      <c r="C81" s="37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378"/>
      <c r="C82" s="37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378"/>
      <c r="C83" s="100"/>
      <c r="D83" s="100"/>
      <c r="E83" s="100"/>
      <c r="F83" s="100"/>
      <c r="G83" s="100"/>
      <c r="H83" s="100"/>
      <c r="I83" s="100"/>
      <c r="J83" s="100"/>
      <c r="K83" s="100"/>
      <c r="L83" s="100"/>
      <c r="M83" s="100"/>
      <c r="N83" s="100"/>
      <c r="O83" s="100"/>
      <c r="P83" s="100"/>
      <c r="Q83" s="100"/>
      <c r="R83" s="100"/>
      <c r="S83" s="100"/>
      <c r="T83" s="100"/>
      <c r="U83" s="124"/>
    </row>
    <row r="84" spans="2:21" ht="20.5" customHeight="1">
      <c r="B84" s="378"/>
      <c r="C84" s="37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378"/>
      <c r="C85" s="37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379"/>
      <c r="C86" s="37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380" t="s">
        <v>9</v>
      </c>
      <c r="C88" s="37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381"/>
      <c r="C89" s="37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382"/>
      <c r="C90" s="37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6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6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6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6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37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377" t="s">
        <v>0</v>
      </c>
      <c r="C101" s="37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378"/>
      <c r="C102" s="37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378"/>
      <c r="C103" s="37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37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378"/>
      <c r="C105" s="37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378"/>
      <c r="C106" s="37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378"/>
      <c r="C107" s="37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37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378"/>
      <c r="C109" s="37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378"/>
      <c r="C110" s="37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379"/>
      <c r="C111" s="37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374" t="s">
        <v>9</v>
      </c>
      <c r="C113" s="37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375"/>
      <c r="C114" s="37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375"/>
      <c r="C115" s="37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37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375"/>
      <c r="C117" s="37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375"/>
      <c r="C118" s="37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375"/>
      <c r="C119" s="37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37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375"/>
      <c r="C121" s="37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375"/>
      <c r="C122" s="37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376"/>
      <c r="C123" s="37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6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6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6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6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37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383" t="s">
        <v>0</v>
      </c>
      <c r="C134" s="386"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384"/>
      <c r="C135" s="387"/>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384"/>
      <c r="C136" s="388"/>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384"/>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384"/>
      <c r="C138" s="386"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384"/>
      <c r="C139" s="387"/>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384"/>
      <c r="C140" s="388"/>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384"/>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384"/>
      <c r="C142" s="386"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384"/>
      <c r="C143" s="387"/>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385"/>
      <c r="C144" s="388"/>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374" t="s">
        <v>9</v>
      </c>
      <c r="C146" s="386"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375"/>
      <c r="C147" s="387"/>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375"/>
      <c r="C148" s="388"/>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37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375"/>
      <c r="C150" s="386"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375"/>
      <c r="C151" s="387"/>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375"/>
      <c r="C152" s="388"/>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37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375"/>
      <c r="C154" s="386"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375"/>
      <c r="C155" s="387"/>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376"/>
      <c r="C156" s="388"/>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6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0.10168199748046129</v>
      </c>
      <c r="N158" s="110">
        <v>0.23981784926998709</v>
      </c>
      <c r="O158" s="111">
        <v>0.12290886286164822</v>
      </c>
      <c r="P158" s="112">
        <v>0.16792513665372608</v>
      </c>
      <c r="Q158" s="109">
        <v>0.11701258882187314</v>
      </c>
      <c r="R158" s="110">
        <v>9.166021961822278E-2</v>
      </c>
      <c r="S158" s="111">
        <v>0.1500502574471872</v>
      </c>
      <c r="T158" s="112">
        <v>0.12353963609826857</v>
      </c>
      <c r="U158" s="113">
        <v>0.1214040589254364</v>
      </c>
    </row>
    <row r="159" spans="2:21" ht="6.75" customHeight="1" thickBot="1">
      <c r="B159" s="36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6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5.3228490095839721E-2</v>
      </c>
      <c r="N160" s="110">
        <v>0.20095008317104002</v>
      </c>
      <c r="O160" s="111">
        <v>9.1699831289795364E-2</v>
      </c>
      <c r="P160" s="112">
        <v>0.1284806012742053</v>
      </c>
      <c r="Q160" s="109">
        <v>9.8581623984390673E-2</v>
      </c>
      <c r="R160" s="110">
        <v>7.5045018801485716E-2</v>
      </c>
      <c r="S160" s="111">
        <v>9.8882342005436288E-2</v>
      </c>
      <c r="T160" s="112">
        <v>9.2259214727771918E-2</v>
      </c>
      <c r="U160" s="113">
        <v>8.8342843588909967E-2</v>
      </c>
    </row>
    <row r="161" spans="2:21" ht="6.75" customHeight="1" thickBot="1">
      <c r="B161" s="36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37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477</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383" t="s">
        <v>0</v>
      </c>
      <c r="C168" s="386" t="s">
        <v>12</v>
      </c>
      <c r="D168" s="108" t="s">
        <v>51</v>
      </c>
      <c r="E168" s="109">
        <v>6.373149040660768E-2</v>
      </c>
      <c r="F168" s="110">
        <v>8.354030350686735E-2</v>
      </c>
      <c r="G168" s="111">
        <v>8.186525989407431E-2</v>
      </c>
      <c r="H168" s="112">
        <v>7.7081762220376923E-2</v>
      </c>
      <c r="I168" s="109">
        <v>0.12338925559059251</v>
      </c>
      <c r="J168" s="110">
        <v>0.17365078112545124</v>
      </c>
      <c r="K168" s="111" t="s">
        <v>386</v>
      </c>
      <c r="L168" s="112">
        <v>0.14578551222489031</v>
      </c>
      <c r="M168" s="109" t="s">
        <v>386</v>
      </c>
      <c r="N168" s="110" t="s">
        <v>386</v>
      </c>
      <c r="O168" s="111" t="s">
        <v>386</v>
      </c>
      <c r="P168" s="112" t="s">
        <v>386</v>
      </c>
      <c r="Q168" s="109" t="s">
        <v>386</v>
      </c>
      <c r="R168" s="110" t="s">
        <v>386</v>
      </c>
      <c r="S168" s="111" t="s">
        <v>386</v>
      </c>
      <c r="T168" s="112" t="s">
        <v>386</v>
      </c>
      <c r="U168" s="113">
        <v>9.7455877894272028E-2</v>
      </c>
    </row>
    <row r="169" spans="2:21" ht="20.5" customHeight="1">
      <c r="B169" s="384"/>
      <c r="C169" s="387"/>
      <c r="D169" s="114" t="s">
        <v>30</v>
      </c>
      <c r="E169" s="115">
        <v>4.0703301619171586E-2</v>
      </c>
      <c r="F169" s="116">
        <v>5.3672144589869228E-2</v>
      </c>
      <c r="G169" s="117">
        <v>6.1943365214117869E-2</v>
      </c>
      <c r="H169" s="118">
        <v>5.2164879777895509E-2</v>
      </c>
      <c r="I169" s="115">
        <v>6.2049852509215762E-2</v>
      </c>
      <c r="J169" s="116">
        <v>9.9840129449335471E-2</v>
      </c>
      <c r="K169" s="117" t="s">
        <v>386</v>
      </c>
      <c r="L169" s="118">
        <v>7.8888990032909029E-2</v>
      </c>
      <c r="M169" s="115" t="s">
        <v>386</v>
      </c>
      <c r="N169" s="116" t="s">
        <v>386</v>
      </c>
      <c r="O169" s="117" t="s">
        <v>386</v>
      </c>
      <c r="P169" s="118" t="s">
        <v>386</v>
      </c>
      <c r="Q169" s="115" t="s">
        <v>386</v>
      </c>
      <c r="R169" s="116" t="s">
        <v>386</v>
      </c>
      <c r="S169" s="117" t="s">
        <v>386</v>
      </c>
      <c r="T169" s="118" t="s">
        <v>386</v>
      </c>
      <c r="U169" s="118">
        <v>6.0089921912885279E-2</v>
      </c>
    </row>
    <row r="170" spans="2:21" ht="20.5" customHeight="1" thickBot="1">
      <c r="B170" s="384"/>
      <c r="C170" s="388"/>
      <c r="D170" s="119" t="s">
        <v>31</v>
      </c>
      <c r="E170" s="120">
        <v>2.3028368325588171E-2</v>
      </c>
      <c r="F170" s="121">
        <v>2.9868394561627425E-2</v>
      </c>
      <c r="G170" s="122">
        <v>1.9922149192930474E-2</v>
      </c>
      <c r="H170" s="123">
        <v>2.4917106652884234E-2</v>
      </c>
      <c r="I170" s="120">
        <v>6.1339701515176072E-2</v>
      </c>
      <c r="J170" s="121">
        <v>7.3811520797532851E-2</v>
      </c>
      <c r="K170" s="122" t="s">
        <v>386</v>
      </c>
      <c r="L170" s="123">
        <v>6.6897074921013572E-2</v>
      </c>
      <c r="M170" s="120" t="s">
        <v>386</v>
      </c>
      <c r="N170" s="121" t="s">
        <v>386</v>
      </c>
      <c r="O170" s="122" t="s">
        <v>386</v>
      </c>
      <c r="P170" s="123" t="s">
        <v>386</v>
      </c>
      <c r="Q170" s="120" t="s">
        <v>386</v>
      </c>
      <c r="R170" s="121" t="s">
        <v>386</v>
      </c>
      <c r="S170" s="122" t="s">
        <v>386</v>
      </c>
      <c r="T170" s="123" t="s">
        <v>386</v>
      </c>
      <c r="U170" s="123">
        <v>3.7366277614078139E-2</v>
      </c>
    </row>
    <row r="171" spans="2:21" ht="6.75" customHeight="1" thickBot="1">
      <c r="B171" s="384"/>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384"/>
      <c r="C172" s="386" t="s">
        <v>1</v>
      </c>
      <c r="D172" s="108" t="s">
        <v>51</v>
      </c>
      <c r="E172" s="109">
        <v>4.5697337412424106E-2</v>
      </c>
      <c r="F172" s="110">
        <v>5.8563829614867398E-2</v>
      </c>
      <c r="G172" s="111">
        <v>5.9751688249804993E-2</v>
      </c>
      <c r="H172" s="112">
        <v>5.4968164220617295E-2</v>
      </c>
      <c r="I172" s="109">
        <v>0.10094467396168659</v>
      </c>
      <c r="J172" s="110">
        <v>0.1387388801863994</v>
      </c>
      <c r="K172" s="111" t="s">
        <v>386</v>
      </c>
      <c r="L172" s="112">
        <v>0.11800004161471353</v>
      </c>
      <c r="M172" s="109" t="s">
        <v>386</v>
      </c>
      <c r="N172" s="110" t="s">
        <v>386</v>
      </c>
      <c r="O172" s="111" t="s">
        <v>386</v>
      </c>
      <c r="P172" s="112" t="s">
        <v>386</v>
      </c>
      <c r="Q172" s="109" t="s">
        <v>386</v>
      </c>
      <c r="R172" s="110" t="s">
        <v>386</v>
      </c>
      <c r="S172" s="111" t="s">
        <v>386</v>
      </c>
      <c r="T172" s="112" t="s">
        <v>386</v>
      </c>
      <c r="U172" s="113">
        <v>7.3674087558742551E-2</v>
      </c>
    </row>
    <row r="173" spans="2:21" ht="20.5" customHeight="1">
      <c r="B173" s="384"/>
      <c r="C173" s="387"/>
      <c r="D173" s="114" t="s">
        <v>30</v>
      </c>
      <c r="E173" s="115">
        <v>2.0684114438276582E-2</v>
      </c>
      <c r="F173" s="116">
        <v>2.8329702340949656E-2</v>
      </c>
      <c r="G173" s="117">
        <v>3.7354388940669524E-2</v>
      </c>
      <c r="H173" s="118">
        <v>2.8583488978092621E-2</v>
      </c>
      <c r="I173" s="115">
        <v>3.8392061830451539E-2</v>
      </c>
      <c r="J173" s="116">
        <v>6.0373460092036313E-2</v>
      </c>
      <c r="K173" s="117" t="s">
        <v>386</v>
      </c>
      <c r="L173" s="118">
        <v>4.8311593587512129E-2</v>
      </c>
      <c r="M173" s="115" t="s">
        <v>386</v>
      </c>
      <c r="N173" s="116" t="s">
        <v>386</v>
      </c>
      <c r="O173" s="117" t="s">
        <v>386</v>
      </c>
      <c r="P173" s="118" t="s">
        <v>386</v>
      </c>
      <c r="Q173" s="115" t="s">
        <v>386</v>
      </c>
      <c r="R173" s="116" t="s">
        <v>386</v>
      </c>
      <c r="S173" s="117" t="s">
        <v>386</v>
      </c>
      <c r="T173" s="118" t="s">
        <v>386</v>
      </c>
      <c r="U173" s="118">
        <v>3.4438183898934084E-2</v>
      </c>
    </row>
    <row r="174" spans="2:21" ht="20.5" customHeight="1" thickBot="1">
      <c r="B174" s="384"/>
      <c r="C174" s="388"/>
      <c r="D174" s="119" t="s">
        <v>31</v>
      </c>
      <c r="E174" s="120">
        <v>2.5013300556817757E-2</v>
      </c>
      <c r="F174" s="121">
        <v>3.0234236729573361E-2</v>
      </c>
      <c r="G174" s="122">
        <v>2.2397393189574191E-2</v>
      </c>
      <c r="H174" s="123">
        <v>2.6384770469871664E-2</v>
      </c>
      <c r="I174" s="120">
        <v>6.2552651739484558E-2</v>
      </c>
      <c r="J174" s="121">
        <v>7.8365803977782394E-2</v>
      </c>
      <c r="K174" s="122" t="s">
        <v>386</v>
      </c>
      <c r="L174" s="123">
        <v>6.9688642996290087E-2</v>
      </c>
      <c r="M174" s="120" t="s">
        <v>386</v>
      </c>
      <c r="N174" s="121" t="s">
        <v>386</v>
      </c>
      <c r="O174" s="122" t="s">
        <v>386</v>
      </c>
      <c r="P174" s="123" t="s">
        <v>386</v>
      </c>
      <c r="Q174" s="120" t="s">
        <v>386</v>
      </c>
      <c r="R174" s="121" t="s">
        <v>386</v>
      </c>
      <c r="S174" s="122" t="s">
        <v>386</v>
      </c>
      <c r="T174" s="123" t="s">
        <v>386</v>
      </c>
      <c r="U174" s="123">
        <v>3.9236028487437902E-2</v>
      </c>
    </row>
    <row r="175" spans="2:21" ht="6.75" customHeight="1" thickBot="1">
      <c r="B175" s="384"/>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384"/>
      <c r="C176" s="386" t="s">
        <v>8</v>
      </c>
      <c r="D176" s="108" t="s">
        <v>51</v>
      </c>
      <c r="E176" s="109">
        <v>0.15044172255810606</v>
      </c>
      <c r="F176" s="110">
        <v>0.19203607173233753</v>
      </c>
      <c r="G176" s="111">
        <v>0.17424381125849472</v>
      </c>
      <c r="H176" s="112">
        <v>0.17491129046990236</v>
      </c>
      <c r="I176" s="109">
        <v>0.21792364358672431</v>
      </c>
      <c r="J176" s="110">
        <v>0.34041075527690007</v>
      </c>
      <c r="K176" s="111" t="s">
        <v>386</v>
      </c>
      <c r="L176" s="112">
        <v>0.2694105115744046</v>
      </c>
      <c r="M176" s="109" t="s">
        <v>386</v>
      </c>
      <c r="N176" s="110" t="s">
        <v>386</v>
      </c>
      <c r="O176" s="111" t="s">
        <v>386</v>
      </c>
      <c r="P176" s="112" t="s">
        <v>386</v>
      </c>
      <c r="Q176" s="109" t="s">
        <v>386</v>
      </c>
      <c r="R176" s="110" t="s">
        <v>386</v>
      </c>
      <c r="S176" s="111" t="s">
        <v>386</v>
      </c>
      <c r="T176" s="112" t="s">
        <v>386</v>
      </c>
      <c r="U176" s="113">
        <v>0.20284335642514911</v>
      </c>
    </row>
    <row r="177" spans="2:21" ht="20.5" customHeight="1">
      <c r="B177" s="384"/>
      <c r="C177" s="387"/>
      <c r="D177" s="114" t="s">
        <v>30</v>
      </c>
      <c r="E177" s="115">
        <v>0.13695780098487706</v>
      </c>
      <c r="F177" s="116">
        <v>0.16375764954926975</v>
      </c>
      <c r="G177" s="117">
        <v>0.16466281932201784</v>
      </c>
      <c r="H177" s="118">
        <v>0.15648785505480306</v>
      </c>
      <c r="I177" s="115">
        <v>0.16169415865556477</v>
      </c>
      <c r="J177" s="116">
        <v>0.28835638278531023</v>
      </c>
      <c r="K177" s="117" t="s">
        <v>386</v>
      </c>
      <c r="L177" s="118">
        <v>0.21493601506646454</v>
      </c>
      <c r="M177" s="115" t="s">
        <v>386</v>
      </c>
      <c r="N177" s="116" t="s">
        <v>386</v>
      </c>
      <c r="O177" s="117" t="s">
        <v>386</v>
      </c>
      <c r="P177" s="118" t="s">
        <v>386</v>
      </c>
      <c r="Q177" s="115" t="s">
        <v>386</v>
      </c>
      <c r="R177" s="116" t="s">
        <v>386</v>
      </c>
      <c r="S177" s="117" t="s">
        <v>386</v>
      </c>
      <c r="T177" s="118" t="s">
        <v>386</v>
      </c>
      <c r="U177" s="118">
        <v>0.17376395364405126</v>
      </c>
    </row>
    <row r="178" spans="2:21" ht="20.5" customHeight="1" thickBot="1">
      <c r="B178" s="385"/>
      <c r="C178" s="388"/>
      <c r="D178" s="119" t="s">
        <v>31</v>
      </c>
      <c r="E178" s="120">
        <v>1.3484591324785295E-2</v>
      </c>
      <c r="F178" s="121">
        <v>2.8279205982315231E-2</v>
      </c>
      <c r="G178" s="122">
        <v>9.5819174853709575E-3</v>
      </c>
      <c r="H178" s="123">
        <v>1.8424230240535508E-2</v>
      </c>
      <c r="I178" s="120">
        <v>5.6230873512919964E-2</v>
      </c>
      <c r="J178" s="121">
        <v>5.205755939787754E-2</v>
      </c>
      <c r="K178" s="122" t="s">
        <v>386</v>
      </c>
      <c r="L178" s="123">
        <v>5.4476641006761972E-2</v>
      </c>
      <c r="M178" s="120" t="s">
        <v>386</v>
      </c>
      <c r="N178" s="121" t="s">
        <v>386</v>
      </c>
      <c r="O178" s="122" t="s">
        <v>386</v>
      </c>
      <c r="P178" s="123" t="s">
        <v>386</v>
      </c>
      <c r="Q178" s="120" t="s">
        <v>386</v>
      </c>
      <c r="R178" s="121" t="s">
        <v>386</v>
      </c>
      <c r="S178" s="122" t="s">
        <v>386</v>
      </c>
      <c r="T178" s="123" t="s">
        <v>386</v>
      </c>
      <c r="U178" s="123">
        <v>2.9080596542796044E-2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374" t="s">
        <v>9</v>
      </c>
      <c r="C180" s="386" t="s">
        <v>12</v>
      </c>
      <c r="D180" s="108" t="s">
        <v>51</v>
      </c>
      <c r="E180" s="109">
        <v>4.2666072443940654E-2</v>
      </c>
      <c r="F180" s="110">
        <v>9.9171448715970528E-2</v>
      </c>
      <c r="G180" s="111">
        <v>6.7225760629896353E-2</v>
      </c>
      <c r="H180" s="112">
        <v>7.1162796866745009E-2</v>
      </c>
      <c r="I180" s="109">
        <v>0.14451953925229871</v>
      </c>
      <c r="J180" s="110">
        <v>0.12672586536040845</v>
      </c>
      <c r="K180" s="111" t="s">
        <v>386</v>
      </c>
      <c r="L180" s="112">
        <v>0.13414072542308586</v>
      </c>
      <c r="M180" s="109" t="s">
        <v>386</v>
      </c>
      <c r="N180" s="110" t="s">
        <v>386</v>
      </c>
      <c r="O180" s="111" t="s">
        <v>386</v>
      </c>
      <c r="P180" s="112" t="s">
        <v>386</v>
      </c>
      <c r="Q180" s="109" t="s">
        <v>386</v>
      </c>
      <c r="R180" s="110" t="s">
        <v>386</v>
      </c>
      <c r="S180" s="111" t="s">
        <v>386</v>
      </c>
      <c r="T180" s="112" t="s">
        <v>386</v>
      </c>
      <c r="U180" s="113">
        <v>0.11351766286859365</v>
      </c>
    </row>
    <row r="181" spans="2:21" ht="20.5" customHeight="1">
      <c r="B181" s="375"/>
      <c r="C181" s="387"/>
      <c r="D181" s="114" t="s">
        <v>30</v>
      </c>
      <c r="E181" s="115">
        <v>2.6956131420467686E-2</v>
      </c>
      <c r="F181" s="116">
        <v>3.290132087029625E-2</v>
      </c>
      <c r="G181" s="117">
        <v>3.3519438665954485E-2</v>
      </c>
      <c r="H181" s="118">
        <v>3.2177672124304793E-2</v>
      </c>
      <c r="I181" s="115">
        <v>7.634439237742513E-2</v>
      </c>
      <c r="J181" s="116">
        <v>8.6171371555536086E-2</v>
      </c>
      <c r="K181" s="117" t="s">
        <v>386</v>
      </c>
      <c r="L181" s="118">
        <v>8.2076338911504815E-2</v>
      </c>
      <c r="M181" s="115" t="s">
        <v>386</v>
      </c>
      <c r="N181" s="116" t="s">
        <v>386</v>
      </c>
      <c r="O181" s="117" t="s">
        <v>386</v>
      </c>
      <c r="P181" s="118" t="s">
        <v>386</v>
      </c>
      <c r="Q181" s="115" t="s">
        <v>386</v>
      </c>
      <c r="R181" s="116" t="s">
        <v>386</v>
      </c>
      <c r="S181" s="117" t="s">
        <v>386</v>
      </c>
      <c r="T181" s="118" t="s">
        <v>386</v>
      </c>
      <c r="U181" s="118">
        <v>6.5736275811182687E-2</v>
      </c>
    </row>
    <row r="182" spans="2:21" ht="20.5" customHeight="1" thickBot="1">
      <c r="B182" s="375"/>
      <c r="C182" s="388"/>
      <c r="D182" s="119" t="s">
        <v>31</v>
      </c>
      <c r="E182" s="120">
        <v>1.5710859374865119E-2</v>
      </c>
      <c r="F182" s="121">
        <v>6.6270494533398339E-2</v>
      </c>
      <c r="G182" s="122">
        <v>3.3706178955602371E-2</v>
      </c>
      <c r="H182" s="123">
        <v>3.8985305850504068E-2</v>
      </c>
      <c r="I182" s="120">
        <v>6.8175719485247879E-2</v>
      </c>
      <c r="J182" s="121">
        <v>4.0554711687549205E-2</v>
      </c>
      <c r="K182" s="122" t="s">
        <v>386</v>
      </c>
      <c r="L182" s="123">
        <v>5.2064752213997249E-2</v>
      </c>
      <c r="M182" s="120" t="s">
        <v>386</v>
      </c>
      <c r="N182" s="121" t="s">
        <v>386</v>
      </c>
      <c r="O182" s="122" t="s">
        <v>386</v>
      </c>
      <c r="P182" s="123" t="s">
        <v>386</v>
      </c>
      <c r="Q182" s="120" t="s">
        <v>386</v>
      </c>
      <c r="R182" s="121" t="s">
        <v>386</v>
      </c>
      <c r="S182" s="122" t="s">
        <v>386</v>
      </c>
      <c r="T182" s="123" t="s">
        <v>386</v>
      </c>
      <c r="U182" s="123">
        <v>4.7781692311651712E-2</v>
      </c>
    </row>
    <row r="183" spans="2:21" ht="6.75" customHeight="1" thickBot="1">
      <c r="B183" s="37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375"/>
      <c r="C184" s="386" t="s">
        <v>1</v>
      </c>
      <c r="D184" s="108" t="s">
        <v>51</v>
      </c>
      <c r="E184" s="109">
        <v>3.5075975722753353E-2</v>
      </c>
      <c r="F184" s="110">
        <v>9.3688231662182736E-2</v>
      </c>
      <c r="G184" s="111">
        <v>6.4906683634815124E-2</v>
      </c>
      <c r="H184" s="112">
        <v>6.7020485424602996E-2</v>
      </c>
      <c r="I184" s="109">
        <v>0.14646857504393598</v>
      </c>
      <c r="J184" s="110">
        <v>0.12734048054644342</v>
      </c>
      <c r="K184" s="111" t="s">
        <v>386</v>
      </c>
      <c r="L184" s="112">
        <v>0.13525326173582411</v>
      </c>
      <c r="M184" s="109" t="s">
        <v>386</v>
      </c>
      <c r="N184" s="110" t="s">
        <v>386</v>
      </c>
      <c r="O184" s="111" t="s">
        <v>386</v>
      </c>
      <c r="P184" s="112" t="s">
        <v>386</v>
      </c>
      <c r="Q184" s="109" t="s">
        <v>386</v>
      </c>
      <c r="R184" s="110" t="s">
        <v>386</v>
      </c>
      <c r="S184" s="111" t="s">
        <v>386</v>
      </c>
      <c r="T184" s="112" t="s">
        <v>386</v>
      </c>
      <c r="U184" s="113">
        <v>0.1127773291791704</v>
      </c>
    </row>
    <row r="185" spans="2:21" ht="20.5" customHeight="1">
      <c r="B185" s="375"/>
      <c r="C185" s="387"/>
      <c r="D185" s="114" t="s">
        <v>30</v>
      </c>
      <c r="E185" s="115">
        <v>1.9455169185019789E-2</v>
      </c>
      <c r="F185" s="116">
        <v>2.395644556591069E-2</v>
      </c>
      <c r="G185" s="117">
        <v>2.8452596171873359E-2</v>
      </c>
      <c r="H185" s="118">
        <v>2.565816322465133E-2</v>
      </c>
      <c r="I185" s="115">
        <v>7.5798383421603832E-2</v>
      </c>
      <c r="J185" s="116">
        <v>8.2555285081861773E-2</v>
      </c>
      <c r="K185" s="117" t="s">
        <v>386</v>
      </c>
      <c r="L185" s="118">
        <v>7.9760135551269859E-2</v>
      </c>
      <c r="M185" s="115" t="s">
        <v>386</v>
      </c>
      <c r="N185" s="116" t="s">
        <v>386</v>
      </c>
      <c r="O185" s="117" t="s">
        <v>386</v>
      </c>
      <c r="P185" s="118" t="s">
        <v>386</v>
      </c>
      <c r="Q185" s="115" t="s">
        <v>386</v>
      </c>
      <c r="R185" s="116" t="s">
        <v>386</v>
      </c>
      <c r="S185" s="117" t="s">
        <v>386</v>
      </c>
      <c r="T185" s="118" t="s">
        <v>386</v>
      </c>
      <c r="U185" s="118">
        <v>6.193890143280633E-2</v>
      </c>
    </row>
    <row r="186" spans="2:21" ht="20.5" customHeight="1" thickBot="1">
      <c r="B186" s="375"/>
      <c r="C186" s="388"/>
      <c r="D186" s="119" t="s">
        <v>31</v>
      </c>
      <c r="E186" s="120">
        <v>1.5620773481743316E-2</v>
      </c>
      <c r="F186" s="121">
        <v>6.9731763196315716E-2</v>
      </c>
      <c r="G186" s="122">
        <v>3.6453938120488451E-2</v>
      </c>
      <c r="H186" s="123">
        <v>4.1362226771103114E-2</v>
      </c>
      <c r="I186" s="120">
        <v>7.0670227032982896E-2</v>
      </c>
      <c r="J186" s="121">
        <v>4.4785240434714053E-2</v>
      </c>
      <c r="K186" s="122" t="s">
        <v>386</v>
      </c>
      <c r="L186" s="123">
        <v>5.5493167200184705E-2</v>
      </c>
      <c r="M186" s="120" t="s">
        <v>386</v>
      </c>
      <c r="N186" s="121" t="s">
        <v>386</v>
      </c>
      <c r="O186" s="122" t="s">
        <v>386</v>
      </c>
      <c r="P186" s="123" t="s">
        <v>386</v>
      </c>
      <c r="Q186" s="120" t="s">
        <v>386</v>
      </c>
      <c r="R186" s="121" t="s">
        <v>386</v>
      </c>
      <c r="S186" s="122" t="s">
        <v>386</v>
      </c>
      <c r="T186" s="123" t="s">
        <v>386</v>
      </c>
      <c r="U186" s="123">
        <v>5.0838423817071071E-2</v>
      </c>
    </row>
    <row r="187" spans="2:21" ht="6.75" customHeight="1" thickBot="1">
      <c r="B187" s="37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375"/>
      <c r="C188" s="386" t="s">
        <v>8</v>
      </c>
      <c r="D188" s="108" t="s">
        <v>51</v>
      </c>
      <c r="E188" s="109">
        <v>0.10818678824199811</v>
      </c>
      <c r="F188" s="110">
        <v>0.14334993147454708</v>
      </c>
      <c r="G188" s="111">
        <v>8.6732785312641336E-2</v>
      </c>
      <c r="H188" s="112">
        <v>0.10576920585522893</v>
      </c>
      <c r="I188" s="109">
        <v>0.13038274206203088</v>
      </c>
      <c r="J188" s="110">
        <v>0.12175775426007351</v>
      </c>
      <c r="K188" s="111" t="s">
        <v>386</v>
      </c>
      <c r="L188" s="112">
        <v>0.1255542654175453</v>
      </c>
      <c r="M188" s="109" t="s">
        <v>386</v>
      </c>
      <c r="N188" s="110" t="s">
        <v>386</v>
      </c>
      <c r="O188" s="111" t="s">
        <v>386</v>
      </c>
      <c r="P188" s="112" t="s">
        <v>386</v>
      </c>
      <c r="Q188" s="109" t="s">
        <v>386</v>
      </c>
      <c r="R188" s="110" t="s">
        <v>386</v>
      </c>
      <c r="S188" s="111" t="s">
        <v>386</v>
      </c>
      <c r="T188" s="112" t="s">
        <v>386</v>
      </c>
      <c r="U188" s="113">
        <v>0.11937857200404206</v>
      </c>
    </row>
    <row r="189" spans="2:21" ht="20.5" customHeight="1">
      <c r="B189" s="375"/>
      <c r="C189" s="387"/>
      <c r="D189" s="114" t="s">
        <v>30</v>
      </c>
      <c r="E189" s="115">
        <v>9.1707403096472379E-2</v>
      </c>
      <c r="F189" s="116">
        <v>0.10497051228402553</v>
      </c>
      <c r="G189" s="117">
        <v>7.6139421445846414E-2</v>
      </c>
      <c r="H189" s="118">
        <v>8.6644071992296845E-2</v>
      </c>
      <c r="I189" s="115">
        <v>8.0304718763223634E-2</v>
      </c>
      <c r="J189" s="116">
        <v>0.11540123726303451</v>
      </c>
      <c r="K189" s="117" t="s">
        <v>386</v>
      </c>
      <c r="L189" s="118">
        <v>9.9952598130732359E-2</v>
      </c>
      <c r="M189" s="115" t="s">
        <v>386</v>
      </c>
      <c r="N189" s="116" t="s">
        <v>386</v>
      </c>
      <c r="O189" s="117" t="s">
        <v>386</v>
      </c>
      <c r="P189" s="118" t="s">
        <v>386</v>
      </c>
      <c r="Q189" s="115" t="s">
        <v>386</v>
      </c>
      <c r="R189" s="116" t="s">
        <v>386</v>
      </c>
      <c r="S189" s="117" t="s">
        <v>386</v>
      </c>
      <c r="T189" s="118" t="s">
        <v>386</v>
      </c>
      <c r="U189" s="118">
        <v>9.5798484924365546E-2</v>
      </c>
    </row>
    <row r="190" spans="2:21" ht="20.5" customHeight="1" thickBot="1">
      <c r="B190" s="376"/>
      <c r="C190" s="388"/>
      <c r="D190" s="119" t="s">
        <v>31</v>
      </c>
      <c r="E190" s="120">
        <v>1.6488516421601269E-2</v>
      </c>
      <c r="F190" s="121">
        <v>3.8382924800604221E-2</v>
      </c>
      <c r="G190" s="122">
        <v>1.05932741381497E-2</v>
      </c>
      <c r="H190" s="123">
        <v>1.9127625263116788E-2</v>
      </c>
      <c r="I190" s="120">
        <v>5.0082492340216812E-2</v>
      </c>
      <c r="J190" s="121">
        <v>6.3581325814833787E-3</v>
      </c>
      <c r="K190" s="122" t="s">
        <v>386</v>
      </c>
      <c r="L190" s="123">
        <v>2.5604538894043041E-2</v>
      </c>
      <c r="M190" s="120" t="s">
        <v>386</v>
      </c>
      <c r="N190" s="121" t="s">
        <v>386</v>
      </c>
      <c r="O190" s="122" t="s">
        <v>386</v>
      </c>
      <c r="P190" s="123" t="s">
        <v>386</v>
      </c>
      <c r="Q190" s="120" t="s">
        <v>386</v>
      </c>
      <c r="R190" s="121" t="s">
        <v>386</v>
      </c>
      <c r="S190" s="122" t="s">
        <v>386</v>
      </c>
      <c r="T190" s="123" t="s">
        <v>386</v>
      </c>
      <c r="U190" s="123">
        <v>2.358284000936919E-2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68" t="s">
        <v>450</v>
      </c>
      <c r="C192" s="353" t="s">
        <v>12</v>
      </c>
      <c r="D192" s="108" t="s">
        <v>51</v>
      </c>
      <c r="E192" s="109">
        <v>5.5372205749498048E-2</v>
      </c>
      <c r="F192" s="110">
        <v>7.7143474029330555E-2</v>
      </c>
      <c r="G192" s="111">
        <v>7.2810285043879791E-2</v>
      </c>
      <c r="H192" s="112">
        <v>6.9191126601467326E-2</v>
      </c>
      <c r="I192" s="109">
        <v>0.11336513001291154</v>
      </c>
      <c r="J192" s="110" t="s">
        <v>386</v>
      </c>
      <c r="K192" s="111" t="s">
        <v>386</v>
      </c>
      <c r="L192" s="112">
        <v>0.11336513001291154</v>
      </c>
      <c r="M192" s="109" t="s">
        <v>386</v>
      </c>
      <c r="N192" s="110" t="s">
        <v>386</v>
      </c>
      <c r="O192" s="111" t="s">
        <v>386</v>
      </c>
      <c r="P192" s="112" t="s">
        <v>386</v>
      </c>
      <c r="Q192" s="109" t="s">
        <v>386</v>
      </c>
      <c r="R192" s="110" t="s">
        <v>386</v>
      </c>
      <c r="S192" s="111" t="s">
        <v>386</v>
      </c>
      <c r="T192" s="112" t="s">
        <v>386</v>
      </c>
      <c r="U192" s="113">
        <v>7.825103307347607E-2</v>
      </c>
    </row>
    <row r="193" spans="2:21" ht="6.75" customHeight="1" thickBot="1">
      <c r="B193" s="36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69"/>
      <c r="C194" s="353" t="s">
        <v>1</v>
      </c>
      <c r="D194" s="108" t="s">
        <v>51</v>
      </c>
      <c r="E194" s="109">
        <v>3.9960628835694886E-2</v>
      </c>
      <c r="F194" s="110">
        <v>5.5087933113277789E-2</v>
      </c>
      <c r="G194" s="111">
        <v>5.4707955500760921E-2</v>
      </c>
      <c r="H194" s="112">
        <v>5.0278432673797634E-2</v>
      </c>
      <c r="I194" s="109">
        <v>9.7531342751663877E-2</v>
      </c>
      <c r="J194" s="110">
        <v>0.1222843760438832</v>
      </c>
      <c r="K194" s="111" t="s">
        <v>386</v>
      </c>
      <c r="L194" s="112">
        <v>0.10934616616750271</v>
      </c>
      <c r="M194" s="109" t="s">
        <v>386</v>
      </c>
      <c r="N194" s="110" t="s">
        <v>386</v>
      </c>
      <c r="O194" s="111" t="s">
        <v>386</v>
      </c>
      <c r="P194" s="112" t="s">
        <v>386</v>
      </c>
      <c r="Q194" s="109" t="s">
        <v>386</v>
      </c>
      <c r="R194" s="110" t="s">
        <v>386</v>
      </c>
      <c r="S194" s="111" t="s">
        <v>386</v>
      </c>
      <c r="T194" s="112" t="s">
        <v>386</v>
      </c>
      <c r="U194" s="113">
        <v>6.9672160032710401E-2</v>
      </c>
    </row>
    <row r="195" spans="2:21" ht="6.75" customHeight="1" thickBot="1">
      <c r="B195" s="36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370"/>
      <c r="C196" s="354" t="s">
        <v>8</v>
      </c>
      <c r="D196" s="355" t="s">
        <v>51</v>
      </c>
      <c r="E196" s="356">
        <v>0.1314594117591617</v>
      </c>
      <c r="F196" s="357">
        <v>0.17438686220046754</v>
      </c>
      <c r="G196" s="358">
        <v>0.1495801125160631</v>
      </c>
      <c r="H196" s="359">
        <v>0.15440491493610145</v>
      </c>
      <c r="I196" s="356">
        <v>0.18104947859935983</v>
      </c>
      <c r="J196" s="357" t="s">
        <v>386</v>
      </c>
      <c r="K196" s="358" t="s">
        <v>386</v>
      </c>
      <c r="L196" s="359">
        <v>0.18104947859935983</v>
      </c>
      <c r="M196" s="356" t="s">
        <v>386</v>
      </c>
      <c r="N196" s="357" t="s">
        <v>386</v>
      </c>
      <c r="O196" s="358" t="s">
        <v>386</v>
      </c>
      <c r="P196" s="359" t="s">
        <v>386</v>
      </c>
      <c r="Q196" s="356" t="s">
        <v>386</v>
      </c>
      <c r="R196" s="357" t="s">
        <v>386</v>
      </c>
      <c r="S196" s="358" t="s">
        <v>386</v>
      </c>
      <c r="T196" s="359" t="s">
        <v>386</v>
      </c>
      <c r="U196" s="360">
        <v>0.16005811830804381</v>
      </c>
    </row>
    <row r="198" spans="2:21" customFormat="1">
      <c r="B198" s="366" t="s">
        <v>475</v>
      </c>
    </row>
    <row r="199" spans="2:21">
      <c r="B199" s="292" t="s">
        <v>40</v>
      </c>
    </row>
    <row r="200" spans="2:21">
      <c r="B200" s="346" t="s">
        <v>432</v>
      </c>
    </row>
    <row r="201" spans="2:21">
      <c r="B201" s="344" t="s">
        <v>414</v>
      </c>
    </row>
    <row r="202" spans="2:21">
      <c r="B202" s="1" t="s">
        <v>349</v>
      </c>
    </row>
    <row r="203" spans="2:21">
      <c r="B203" s="344" t="s">
        <v>413</v>
      </c>
    </row>
    <row r="204" spans="2:21">
      <c r="B204" s="361" t="s">
        <v>451</v>
      </c>
    </row>
    <row r="205" spans="2:21">
      <c r="B205" s="361" t="s">
        <v>452</v>
      </c>
    </row>
  </sheetData>
  <mergeCells count="56">
    <mergeCell ref="B192:B196"/>
    <mergeCell ref="B168:B178"/>
    <mergeCell ref="C168:C170"/>
    <mergeCell ref="C172:C174"/>
    <mergeCell ref="C176:C178"/>
    <mergeCell ref="B180:B190"/>
    <mergeCell ref="C180:C182"/>
    <mergeCell ref="C184:C186"/>
    <mergeCell ref="C188:C190"/>
    <mergeCell ref="B158:B162"/>
    <mergeCell ref="B134:B144"/>
    <mergeCell ref="C134:C136"/>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B92:B96"/>
    <mergeCell ref="B125:B129"/>
    <mergeCell ref="C117:C119"/>
    <mergeCell ref="C121:C123"/>
    <mergeCell ref="B113:B123"/>
    <mergeCell ref="B101:B111"/>
    <mergeCell ref="C101:C103"/>
    <mergeCell ref="C105:C107"/>
    <mergeCell ref="C109:C111"/>
    <mergeCell ref="C113:C1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N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395" t="s">
        <v>10</v>
      </c>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row>
    <row r="3" spans="2:47" ht="18" customHeight="1" thickTop="1" thickBot="1">
      <c r="B3" s="2"/>
      <c r="C3" s="389">
        <v>2011</v>
      </c>
      <c r="D3" s="390"/>
      <c r="E3" s="391"/>
      <c r="F3" s="389">
        <v>2012</v>
      </c>
      <c r="G3" s="390"/>
      <c r="H3" s="391"/>
      <c r="I3" s="389">
        <v>2013</v>
      </c>
      <c r="J3" s="390"/>
      <c r="K3" s="391"/>
      <c r="L3" s="389">
        <v>2014</v>
      </c>
      <c r="M3" s="390"/>
      <c r="N3" s="391"/>
      <c r="O3" s="389">
        <v>2015</v>
      </c>
      <c r="P3" s="390"/>
      <c r="Q3" s="391"/>
      <c r="R3" s="389">
        <v>2016</v>
      </c>
      <c r="S3" s="390"/>
      <c r="T3" s="391"/>
      <c r="U3" s="389">
        <v>2017</v>
      </c>
      <c r="V3" s="390"/>
      <c r="W3" s="391"/>
      <c r="X3" s="389">
        <v>2018</v>
      </c>
      <c r="Y3" s="390"/>
      <c r="Z3" s="391"/>
      <c r="AA3" s="389">
        <v>2019</v>
      </c>
      <c r="AB3" s="390"/>
      <c r="AC3" s="391"/>
      <c r="AD3" s="389">
        <v>2020</v>
      </c>
      <c r="AE3" s="390"/>
      <c r="AF3" s="391"/>
      <c r="AG3" s="389">
        <v>2021</v>
      </c>
      <c r="AH3" s="390"/>
      <c r="AI3" s="391"/>
      <c r="AJ3" s="389">
        <v>2022</v>
      </c>
      <c r="AK3" s="390"/>
      <c r="AL3" s="391"/>
      <c r="AM3" s="389">
        <v>2023</v>
      </c>
      <c r="AN3" s="390"/>
      <c r="AO3" s="391"/>
      <c r="AP3" s="389">
        <v>2024</v>
      </c>
      <c r="AQ3" s="390"/>
      <c r="AR3" s="391"/>
      <c r="AS3" s="389">
        <v>2025</v>
      </c>
      <c r="AT3" s="390"/>
      <c r="AU3" s="39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t="s">
        <v>386</v>
      </c>
      <c r="AT11" s="13" t="s">
        <v>386</v>
      </c>
      <c r="AU11" s="14" t="s">
        <v>386</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0.2694105115744046</v>
      </c>
      <c r="AT12" s="17">
        <v>0.11800004161471353</v>
      </c>
      <c r="AU12" s="18">
        <v>0.14578551222489031</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0.20284335642514911</v>
      </c>
      <c r="AT21" s="25">
        <v>7.3674087558742551E-2</v>
      </c>
      <c r="AU21" s="26">
        <v>9.7455877894272028E-2</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0.17376395364405126</v>
      </c>
      <c r="AT22" s="29">
        <v>3.4438183898934084E-2</v>
      </c>
      <c r="AU22" s="30">
        <v>6.0089921912885279E-2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2.9080596542796044E-2</v>
      </c>
      <c r="AT23" s="33">
        <v>3.9236028487437902E-2</v>
      </c>
      <c r="AU23" s="34">
        <v>3.7366277614078139E-2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392">
        <v>0.5</v>
      </c>
      <c r="D27" s="393"/>
      <c r="E27" s="394"/>
      <c r="F27" s="392">
        <v>0.5</v>
      </c>
      <c r="G27" s="393"/>
      <c r="H27" s="394"/>
      <c r="I27" s="392">
        <v>0.5</v>
      </c>
      <c r="J27" s="393"/>
      <c r="K27" s="394"/>
      <c r="L27" s="392">
        <v>0.5</v>
      </c>
      <c r="M27" s="393"/>
      <c r="N27" s="394"/>
      <c r="O27" s="396" t="s">
        <v>36</v>
      </c>
      <c r="P27" s="393"/>
      <c r="Q27" s="394"/>
      <c r="R27" s="396" t="s">
        <v>37</v>
      </c>
      <c r="S27" s="393"/>
      <c r="T27" s="394"/>
      <c r="U27" s="396" t="s">
        <v>38</v>
      </c>
      <c r="V27" s="393"/>
      <c r="W27" s="394"/>
      <c r="X27" s="392" t="s">
        <v>39</v>
      </c>
      <c r="Y27" s="393"/>
      <c r="Z27" s="394"/>
      <c r="AA27" s="392">
        <v>0.65</v>
      </c>
      <c r="AB27" s="393"/>
      <c r="AC27" s="394"/>
      <c r="AD27" s="392">
        <v>0.65</v>
      </c>
      <c r="AE27" s="393"/>
      <c r="AF27" s="394"/>
      <c r="AG27" s="392" t="s">
        <v>364</v>
      </c>
      <c r="AH27" s="393"/>
      <c r="AI27" s="394"/>
      <c r="AJ27" s="392" t="s">
        <v>375</v>
      </c>
      <c r="AK27" s="393"/>
      <c r="AL27" s="394"/>
      <c r="AM27" s="392">
        <v>0.75</v>
      </c>
      <c r="AN27" s="393"/>
      <c r="AO27" s="394"/>
      <c r="AP27" s="392">
        <v>0.75</v>
      </c>
      <c r="AQ27" s="393"/>
      <c r="AR27" s="394"/>
      <c r="AS27" s="392">
        <v>0.75</v>
      </c>
      <c r="AT27" s="393"/>
      <c r="AU27" s="39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59"/>
  <sheetViews>
    <sheetView zoomScaleNormal="100" workbookViewId="0">
      <pane xSplit="2" ySplit="3" topLeftCell="CS4" activePane="bottomRight" state="frozenSplit"/>
      <selection activeCell="AS3" sqref="AS3"/>
      <selection pane="topRight" activeCell="BM4" sqref="BM4:BR212"/>
      <selection pane="bottomLeft" activeCell="A4" sqref="A4"/>
      <selection pane="bottomRight" activeCell="CW3" sqref="CW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397" t="s">
        <v>347</v>
      </c>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06" t="s">
        <v>47</v>
      </c>
      <c r="B2" s="407"/>
      <c r="C2" s="402">
        <v>2016</v>
      </c>
      <c r="D2" s="403"/>
      <c r="E2" s="403"/>
      <c r="F2" s="403"/>
      <c r="G2" s="404"/>
      <c r="H2" s="402">
        <v>2017</v>
      </c>
      <c r="I2" s="403"/>
      <c r="J2" s="403"/>
      <c r="K2" s="403"/>
      <c r="L2" s="404"/>
      <c r="M2" s="402">
        <v>2018</v>
      </c>
      <c r="N2" s="403"/>
      <c r="O2" s="403"/>
      <c r="P2" s="403"/>
      <c r="Q2" s="404"/>
      <c r="R2" s="402">
        <v>2019</v>
      </c>
      <c r="S2" s="403"/>
      <c r="T2" s="403"/>
      <c r="U2" s="403"/>
      <c r="V2" s="404"/>
      <c r="W2" s="402">
        <v>2020</v>
      </c>
      <c r="X2" s="403"/>
      <c r="Y2" s="403"/>
      <c r="Z2" s="403"/>
      <c r="AA2" s="404"/>
      <c r="AB2" s="405" t="s">
        <v>348</v>
      </c>
      <c r="AC2" s="403"/>
      <c r="AD2" s="403"/>
      <c r="AE2" s="403"/>
      <c r="AF2" s="403"/>
      <c r="AG2" s="403"/>
      <c r="AH2" s="403"/>
      <c r="AI2" s="403"/>
      <c r="AJ2" s="403"/>
      <c r="AK2" s="403"/>
      <c r="AL2" s="403"/>
      <c r="AM2" s="403"/>
      <c r="AN2" s="403"/>
      <c r="AO2" s="403"/>
      <c r="AP2" s="403"/>
      <c r="AQ2" s="403"/>
      <c r="AR2" s="404"/>
      <c r="AS2" s="405">
        <v>2022</v>
      </c>
      <c r="AT2" s="403"/>
      <c r="AU2" s="403"/>
      <c r="AV2" s="403"/>
      <c r="AW2" s="403"/>
      <c r="AX2" s="403"/>
      <c r="AY2" s="403"/>
      <c r="AZ2" s="403"/>
      <c r="BA2" s="403"/>
      <c r="BB2" s="403"/>
      <c r="BC2" s="403"/>
      <c r="BD2" s="403"/>
      <c r="BE2" s="403"/>
      <c r="BF2" s="403"/>
      <c r="BG2" s="403"/>
      <c r="BH2" s="403"/>
      <c r="BI2" s="404"/>
      <c r="BJ2" s="405">
        <v>2023</v>
      </c>
      <c r="BK2" s="403"/>
      <c r="BL2" s="403"/>
      <c r="BM2" s="403"/>
      <c r="BN2" s="403"/>
      <c r="BO2" s="403"/>
      <c r="BP2" s="403"/>
      <c r="BQ2" s="403"/>
      <c r="BR2" s="403"/>
      <c r="BS2" s="403"/>
      <c r="BT2" s="403"/>
      <c r="BU2" s="403"/>
      <c r="BV2" s="403"/>
      <c r="BW2" s="403"/>
      <c r="BX2" s="403"/>
      <c r="BY2" s="403"/>
      <c r="BZ2" s="404"/>
      <c r="CA2" s="405">
        <v>2024</v>
      </c>
      <c r="CB2" s="403"/>
      <c r="CC2" s="403"/>
      <c r="CD2" s="403"/>
      <c r="CE2" s="403"/>
      <c r="CF2" s="403"/>
      <c r="CG2" s="403"/>
      <c r="CH2" s="403"/>
      <c r="CI2" s="403"/>
      <c r="CJ2" s="403"/>
      <c r="CK2" s="403"/>
      <c r="CL2" s="403"/>
      <c r="CM2" s="403"/>
      <c r="CN2" s="403"/>
      <c r="CO2" s="403"/>
      <c r="CP2" s="403"/>
      <c r="CQ2" s="404"/>
      <c r="CR2" s="405">
        <v>2025</v>
      </c>
      <c r="CS2" s="403"/>
      <c r="CT2" s="403"/>
      <c r="CU2" s="403"/>
      <c r="CV2" s="403"/>
      <c r="CW2" s="403"/>
      <c r="CX2" s="403"/>
      <c r="CY2" s="403"/>
      <c r="CZ2" s="403"/>
      <c r="DA2" s="403"/>
      <c r="DB2" s="403"/>
      <c r="DC2" s="403"/>
      <c r="DD2" s="403"/>
      <c r="DE2" s="403"/>
      <c r="DF2" s="403"/>
      <c r="DG2" s="403"/>
      <c r="DH2" s="404"/>
      <c r="DL2" s="399" t="s">
        <v>352</v>
      </c>
      <c r="DM2" s="400"/>
      <c r="DN2" s="400"/>
      <c r="DO2" s="400"/>
      <c r="DP2" s="400"/>
      <c r="DQ2" s="40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$DS$25</f>
        <v>873.79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c r="CY4" s="278">
        <v>0.15723750199718739</v>
      </c>
      <c r="CZ4" s="273"/>
      <c r="DA4" s="55"/>
      <c r="DB4" s="55"/>
      <c r="DC4" s="278"/>
      <c r="DD4" s="273"/>
      <c r="DE4" s="55"/>
      <c r="DF4" s="55"/>
      <c r="DG4" s="286"/>
      <c r="DH4" s="221">
        <v>9.6293174137348961E-2</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c r="CY5" s="279">
        <v>8.0650908015176881E-2</v>
      </c>
      <c r="CZ5" s="61"/>
      <c r="DA5" s="63"/>
      <c r="DB5" s="63"/>
      <c r="DC5" s="279"/>
      <c r="DD5" s="61"/>
      <c r="DE5" s="63"/>
      <c r="DF5" s="63"/>
      <c r="DG5" s="287"/>
      <c r="DH5" s="222">
        <v>5.0730677410114791E-2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c r="CY6" s="279">
        <v>7.6586601947068123E-2</v>
      </c>
      <c r="CZ6" s="61"/>
      <c r="DA6" s="63"/>
      <c r="DB6" s="63"/>
      <c r="DC6" s="279"/>
      <c r="DD6" s="61"/>
      <c r="DE6" s="63"/>
      <c r="DF6" s="63"/>
      <c r="DG6" s="287"/>
      <c r="DH6" s="222">
        <v>4.5562564105386893E-2</v>
      </c>
      <c r="DL6" s="227"/>
      <c r="DM6" s="295"/>
      <c r="DN6" s="228"/>
      <c r="DO6" s="228"/>
      <c r="DP6" s="228" t="s">
        <v>74</v>
      </c>
      <c r="DQ6" s="231">
        <v>13.2</v>
      </c>
    </row>
    <row r="7" spans="1:121">
      <c r="A7" s="64" t="s">
        <v>3</v>
      </c>
      <c r="B7" s="65">
        <f>$DS$34</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c r="CY7" s="280">
        <v>8.8430914652744386E-2</v>
      </c>
      <c r="CZ7" s="274"/>
      <c r="DA7" s="71"/>
      <c r="DB7" s="71"/>
      <c r="DC7" s="280"/>
      <c r="DD7" s="274"/>
      <c r="DE7" s="71"/>
      <c r="DF7" s="71"/>
      <c r="DG7" s="288"/>
      <c r="DH7" s="223">
        <v>4.4806102234186129E-2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c r="CY8" s="279">
        <v>2.6807572217418911E-3</v>
      </c>
      <c r="CZ8" s="61"/>
      <c r="DA8" s="63"/>
      <c r="DB8" s="63"/>
      <c r="DC8" s="279"/>
      <c r="DD8" s="61"/>
      <c r="DE8" s="63"/>
      <c r="DF8" s="63"/>
      <c r="DG8" s="287"/>
      <c r="DH8" s="222">
        <v>7.6706538122249025E-4</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c r="CY9" s="279">
        <v>8.5750443006489915E-2</v>
      </c>
      <c r="CZ9" s="61"/>
      <c r="DA9" s="63"/>
      <c r="DB9" s="63"/>
      <c r="DC9" s="279"/>
      <c r="DD9" s="61"/>
      <c r="DE9" s="63"/>
      <c r="DF9" s="63"/>
      <c r="DG9" s="287"/>
      <c r="DH9" s="222">
        <v>4.4039118566842228E-2</v>
      </c>
      <c r="DL9" s="227"/>
      <c r="DM9" s="295"/>
      <c r="DN9" s="228"/>
      <c r="DO9" s="228"/>
      <c r="DP9" s="228" t="s">
        <v>77</v>
      </c>
      <c r="DQ9" s="231">
        <v>33</v>
      </c>
    </row>
    <row r="10" spans="1:121">
      <c r="A10" s="64" t="s">
        <v>4</v>
      </c>
      <c r="B10" s="65">
        <f>$DS$52</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c r="CY10" s="280">
        <v>0.15726725129796995</v>
      </c>
      <c r="CZ10" s="274"/>
      <c r="DA10" s="71"/>
      <c r="DB10" s="71"/>
      <c r="DC10" s="280"/>
      <c r="DD10" s="274"/>
      <c r="DE10" s="71"/>
      <c r="DF10" s="71"/>
      <c r="DG10" s="288"/>
      <c r="DH10" s="223">
        <v>0.10585171843633236</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c r="CY11" s="279">
        <v>6.898294808290216E-2</v>
      </c>
      <c r="CZ11" s="61"/>
      <c r="DA11" s="63"/>
      <c r="DB11" s="63"/>
      <c r="DC11" s="279"/>
      <c r="DD11" s="61"/>
      <c r="DE11" s="63"/>
      <c r="DF11" s="63"/>
      <c r="DG11" s="287"/>
      <c r="DH11" s="222">
        <v>6.1465687948337011E-2</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c r="CY12" s="279">
        <v>8.828514327790013E-2</v>
      </c>
      <c r="CZ12" s="61"/>
      <c r="DA12" s="63"/>
      <c r="DB12" s="63"/>
      <c r="DC12" s="279"/>
      <c r="DD12" s="61"/>
      <c r="DE12" s="63"/>
      <c r="DF12" s="63"/>
      <c r="DG12" s="287"/>
      <c r="DH12" s="222">
        <v>4.4386519653382285E-2</v>
      </c>
      <c r="DL12" s="227"/>
      <c r="DM12" s="295"/>
      <c r="DN12" s="228"/>
      <c r="DO12" s="228" t="s">
        <v>383</v>
      </c>
      <c r="DP12" s="228" t="s">
        <v>384</v>
      </c>
      <c r="DQ12" s="231">
        <v>34</v>
      </c>
    </row>
    <row r="13" spans="1:121">
      <c r="A13" s="64" t="s">
        <v>5</v>
      </c>
      <c r="B13" s="65">
        <f>$DS$70</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c r="CY13" s="280">
        <v>7.6030263525121544E-2</v>
      </c>
      <c r="CZ13" s="274"/>
      <c r="DA13" s="71"/>
      <c r="DB13" s="71"/>
      <c r="DC13" s="280"/>
      <c r="DD13" s="274"/>
      <c r="DE13" s="71"/>
      <c r="DF13" s="71"/>
      <c r="DG13" s="288"/>
      <c r="DH13" s="223">
        <v>4.8205711920153625E-2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c r="CY14" s="279">
        <v>2.353382825212239E-3</v>
      </c>
      <c r="CZ14" s="61"/>
      <c r="DA14" s="63"/>
      <c r="DB14" s="63"/>
      <c r="DC14" s="279"/>
      <c r="DD14" s="61"/>
      <c r="DE14" s="63"/>
      <c r="DF14" s="63"/>
      <c r="DG14" s="287"/>
      <c r="DH14" s="222">
        <v>2.2014282746689617E-3</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c r="CY15" s="279">
        <v>7.3676859685498738E-2</v>
      </c>
      <c r="CZ15" s="61"/>
      <c r="DA15" s="63"/>
      <c r="DB15" s="63"/>
      <c r="DC15" s="279"/>
      <c r="DD15" s="61"/>
      <c r="DE15" s="63"/>
      <c r="DF15" s="63"/>
      <c r="DG15" s="287"/>
      <c r="DH15" s="222">
        <v>4.6004299300664603E-2</v>
      </c>
      <c r="DL15" s="227"/>
      <c r="DM15" s="295"/>
      <c r="DN15" s="228"/>
      <c r="DO15" s="228" t="s">
        <v>85</v>
      </c>
      <c r="DP15" s="228" t="s">
        <v>85</v>
      </c>
      <c r="DQ15" s="231">
        <v>36</v>
      </c>
    </row>
    <row r="16" spans="1:121">
      <c r="A16" s="64" t="s">
        <v>6</v>
      </c>
      <c r="B16" s="65">
        <f>$DS$124</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c r="CY16" s="280">
        <v>0.11056218608261094</v>
      </c>
      <c r="CZ16" s="274"/>
      <c r="DA16" s="71"/>
      <c r="DB16" s="71"/>
      <c r="DC16" s="280"/>
      <c r="DD16" s="274"/>
      <c r="DE16" s="71"/>
      <c r="DF16" s="71"/>
      <c r="DG16" s="288"/>
      <c r="DH16" s="223">
        <v>5.9436622470701569E-2</v>
      </c>
      <c r="DL16" s="227"/>
      <c r="DM16" s="295"/>
      <c r="DN16" s="228"/>
      <c r="DO16" s="228" t="s">
        <v>481</v>
      </c>
      <c r="DP16" s="228" t="s">
        <v>482</v>
      </c>
      <c r="DQ16" s="231">
        <v>100.8</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c r="CY17" s="279">
        <v>2.9413054138911539E-2</v>
      </c>
      <c r="CZ17" s="61"/>
      <c r="DA17" s="63"/>
      <c r="DB17" s="63"/>
      <c r="DC17" s="279"/>
      <c r="DD17" s="61"/>
      <c r="DE17" s="63"/>
      <c r="DF17" s="63"/>
      <c r="DG17" s="287"/>
      <c r="DH17" s="222">
        <v>1.3775057100463421E-2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c r="CY18" s="279">
        <v>8.1149207643543067E-2</v>
      </c>
      <c r="CZ18" s="61"/>
      <c r="DA18" s="63"/>
      <c r="DB18" s="63"/>
      <c r="DC18" s="279"/>
      <c r="DD18" s="61"/>
      <c r="DE18" s="63"/>
      <c r="DF18" s="63"/>
      <c r="DG18" s="287"/>
      <c r="DH18" s="222">
        <v>4.5661590218911488E-2</v>
      </c>
      <c r="DL18" s="227"/>
      <c r="DM18" s="295"/>
      <c r="DN18" s="228"/>
      <c r="DO18" s="228"/>
      <c r="DP18" s="228" t="s">
        <v>88</v>
      </c>
      <c r="DQ18" s="231">
        <v>36</v>
      </c>
    </row>
    <row r="19" spans="1:123">
      <c r="A19" s="64" t="s">
        <v>7</v>
      </c>
      <c r="B19" s="65">
        <f>$DS$165</f>
        <v>1122.8</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c r="CY19" s="280">
        <v>0.14134073586782744</v>
      </c>
      <c r="CZ19" s="274"/>
      <c r="DA19" s="71"/>
      <c r="DB19" s="71"/>
      <c r="DC19" s="280"/>
      <c r="DD19" s="274"/>
      <c r="DE19" s="71"/>
      <c r="DF19" s="71"/>
      <c r="DG19" s="288"/>
      <c r="DH19" s="223">
        <v>9.6644473736221329E-2</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c r="CY20" s="279">
        <v>7.5948661195701608E-2</v>
      </c>
      <c r="CZ20" s="61"/>
      <c r="DA20" s="63"/>
      <c r="DB20" s="63"/>
      <c r="DC20" s="279"/>
      <c r="DD20" s="61"/>
      <c r="DE20" s="63"/>
      <c r="DF20" s="63"/>
      <c r="DG20" s="287"/>
      <c r="DH20" s="222">
        <v>6.2298563231940204E-2</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c r="CY21" s="281">
        <v>6.5392431366708623E-2</v>
      </c>
      <c r="CZ21" s="77"/>
      <c r="DA21" s="79"/>
      <c r="DB21" s="79"/>
      <c r="DC21" s="281"/>
      <c r="DD21" s="77"/>
      <c r="DE21" s="79"/>
      <c r="DF21" s="79"/>
      <c r="DG21" s="289"/>
      <c r="DH21" s="224">
        <v>3.4346149617034721E-2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460</v>
      </c>
      <c r="DP22" s="228" t="s">
        <v>461</v>
      </c>
      <c r="DQ22" s="231">
        <v>105</v>
      </c>
    </row>
    <row r="23" spans="1:123" ht="15" thickTop="1">
      <c r="A23" s="82" t="s">
        <v>12</v>
      </c>
      <c r="B23" s="83">
        <f>$DT$221</f>
        <v>5559.4309999999996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c r="CY23" s="283">
        <v>0.15682626823337908</v>
      </c>
      <c r="CZ23" s="275"/>
      <c r="DA23" s="89"/>
      <c r="DB23" s="89"/>
      <c r="DC23" s="283"/>
      <c r="DD23" s="275"/>
      <c r="DE23" s="89"/>
      <c r="DF23" s="89"/>
      <c r="DG23" s="290"/>
      <c r="DH23" s="225">
        <v>0.10381312443710237</v>
      </c>
      <c r="DL23" s="227"/>
      <c r="DM23" s="295"/>
      <c r="DN23" s="228"/>
      <c r="DO23" s="228" t="s">
        <v>91</v>
      </c>
      <c r="DP23" s="228" t="s">
        <v>92</v>
      </c>
      <c r="DQ23" s="231">
        <v>11.5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c r="CY24" s="279">
        <v>8.486348007253551E-2</v>
      </c>
      <c r="CZ24" s="61"/>
      <c r="DA24" s="63"/>
      <c r="DB24" s="63"/>
      <c r="DC24" s="279"/>
      <c r="DD24" s="61"/>
      <c r="DE24" s="63"/>
      <c r="DF24" s="63"/>
      <c r="DG24" s="287"/>
      <c r="DH24" s="222">
        <v>6.4009710606945033E-2</v>
      </c>
      <c r="DL24" s="227"/>
      <c r="DM24" s="295"/>
      <c r="DN24" s="228"/>
      <c r="DO24" s="228"/>
      <c r="DP24" s="228" t="s">
        <v>93</v>
      </c>
      <c r="DQ24" s="231">
        <v>13.8</v>
      </c>
      <c r="DS24" s="305" t="s">
        <v>2</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c r="CY25" s="279">
        <v>7.1963382749634708E-2</v>
      </c>
      <c r="CZ25" s="61"/>
      <c r="DA25" s="63"/>
      <c r="DB25" s="63"/>
      <c r="DC25" s="279"/>
      <c r="DD25" s="61"/>
      <c r="DE25" s="63"/>
      <c r="DF25" s="63"/>
      <c r="DG25" s="287"/>
      <c r="DH25" s="222">
        <v>3.9803756443608014E-2</v>
      </c>
      <c r="DL25" s="227"/>
      <c r="DM25" s="295"/>
      <c r="DN25" s="228"/>
      <c r="DO25" s="228"/>
      <c r="DP25" s="228" t="s">
        <v>94</v>
      </c>
      <c r="DQ25" s="231">
        <v>9.1999999999999993</v>
      </c>
      <c r="DS25" s="306">
        <f>SUM(DQ4:DQ25)</f>
        <v>873.79</v>
      </c>
    </row>
    <row r="26" spans="1:123">
      <c r="A26" s="90" t="s">
        <v>1</v>
      </c>
      <c r="B26" s="91">
        <f>$DT$165</f>
        <v>4425.7809999999999</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c r="CY26" s="284">
        <v>0.12840303115449853</v>
      </c>
      <c r="CZ26" s="276"/>
      <c r="DA26" s="97"/>
      <c r="DB26" s="97"/>
      <c r="DC26" s="284"/>
      <c r="DD26" s="276"/>
      <c r="DE26" s="97"/>
      <c r="DF26" s="97"/>
      <c r="DG26" s="291"/>
      <c r="DH26" s="226">
        <v>7.9181775387388437E-2</v>
      </c>
      <c r="DL26" s="227"/>
      <c r="DM26" s="295"/>
      <c r="DN26" s="228" t="s">
        <v>3</v>
      </c>
      <c r="DO26" s="228" t="s">
        <v>95</v>
      </c>
      <c r="DP26" s="228" t="s">
        <v>96</v>
      </c>
      <c r="DQ26" s="231">
        <v>16.100000000000001</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c r="CY27" s="279">
        <v>5.2570787023919902E-2</v>
      </c>
      <c r="CZ27" s="61"/>
      <c r="DA27" s="63"/>
      <c r="DB27" s="63"/>
      <c r="DC27" s="279"/>
      <c r="DD27" s="61"/>
      <c r="DE27" s="63"/>
      <c r="DF27" s="63"/>
      <c r="DG27" s="287"/>
      <c r="DH27" s="222">
        <v>3.701269513600363E-2</v>
      </c>
      <c r="DL27" s="227"/>
      <c r="DM27" s="295"/>
      <c r="DN27" s="228"/>
      <c r="DO27" s="228" t="s">
        <v>446</v>
      </c>
      <c r="DP27" s="228" t="s">
        <v>447</v>
      </c>
      <c r="DQ27" s="231">
        <v>48.8</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c r="CY28" s="279">
        <v>7.5832456288317085E-2</v>
      </c>
      <c r="CZ28" s="61"/>
      <c r="DA28" s="63"/>
      <c r="DB28" s="63"/>
      <c r="DC28" s="279"/>
      <c r="DD28" s="61"/>
      <c r="DE28" s="63"/>
      <c r="DF28" s="63"/>
      <c r="DG28" s="287"/>
      <c r="DH28" s="222">
        <v>4.2169214410811062E-2</v>
      </c>
      <c r="DL28" s="227"/>
      <c r="DM28" s="295"/>
      <c r="DN28" s="228"/>
      <c r="DO28" s="228" t="s">
        <v>97</v>
      </c>
      <c r="DP28" s="228" t="s">
        <v>98</v>
      </c>
      <c r="DQ28" s="231">
        <v>7.5</v>
      </c>
    </row>
    <row r="29" spans="1:123">
      <c r="A29" s="90" t="s">
        <v>8</v>
      </c>
      <c r="B29" s="91">
        <f>$DS$221</f>
        <v>1133.6499999999999</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c r="CY29" s="284">
        <v>0.27579884789208919</v>
      </c>
      <c r="CZ29" s="276"/>
      <c r="DA29" s="97"/>
      <c r="DB29" s="97"/>
      <c r="DC29" s="284"/>
      <c r="DD29" s="276"/>
      <c r="DE29" s="97"/>
      <c r="DF29" s="97"/>
      <c r="DG29" s="291"/>
      <c r="DH29" s="226">
        <v>0.20790956462086196</v>
      </c>
      <c r="DL29" s="227"/>
      <c r="DM29" s="295"/>
      <c r="DN29" s="228"/>
      <c r="DO29" s="228"/>
      <c r="DP29" s="228" t="s">
        <v>99</v>
      </c>
      <c r="DQ29" s="231">
        <v>11.5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c r="CY30" s="279">
        <v>0.22003263710620363</v>
      </c>
      <c r="CZ30" s="61"/>
      <c r="DA30" s="63"/>
      <c r="DB30" s="63"/>
      <c r="DC30" s="279"/>
      <c r="DD30" s="61"/>
      <c r="DE30" s="63"/>
      <c r="DF30" s="63"/>
      <c r="DG30" s="287"/>
      <c r="DH30" s="222">
        <v>0.17810387574741976</v>
      </c>
      <c r="DL30" s="227"/>
      <c r="DM30" s="295"/>
      <c r="DN30" s="228"/>
      <c r="DO30" s="228"/>
      <c r="DP30" s="228" t="s">
        <v>381</v>
      </c>
      <c r="DQ30" s="231">
        <v>23.1</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c r="CY31" s="281">
        <v>5.5768406135654681E-2</v>
      </c>
      <c r="CZ31" s="77"/>
      <c r="DA31" s="79"/>
      <c r="DB31" s="79"/>
      <c r="DC31" s="281"/>
      <c r="DD31" s="77"/>
      <c r="DE31" s="79"/>
      <c r="DF31" s="79"/>
      <c r="DG31" s="289"/>
      <c r="DH31" s="224">
        <v>2.9806912450488578E-2</v>
      </c>
      <c r="DL31" s="227"/>
      <c r="DM31" s="295"/>
      <c r="DN31" s="228"/>
      <c r="DO31" s="228"/>
      <c r="DP31" s="228" t="s">
        <v>100</v>
      </c>
      <c r="DQ31" s="231">
        <v>9</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t="s">
        <v>101</v>
      </c>
      <c r="DP32" s="228" t="s">
        <v>102</v>
      </c>
      <c r="DQ32" s="231">
        <v>48</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c r="CY33" s="283">
        <v>0.14578551222489031</v>
      </c>
      <c r="CZ33" s="275"/>
      <c r="DA33" s="89"/>
      <c r="DB33" s="89"/>
      <c r="DC33" s="283"/>
      <c r="DD33" s="275"/>
      <c r="DE33" s="89"/>
      <c r="DF33" s="89"/>
      <c r="DG33" s="290"/>
      <c r="DH33" s="225">
        <v>9.7455877894272028E-2</v>
      </c>
      <c r="DL33" s="227"/>
      <c r="DM33" s="295"/>
      <c r="DN33" s="228"/>
      <c r="DO33" s="228"/>
      <c r="DP33" s="228" t="s">
        <v>103</v>
      </c>
      <c r="DQ33" s="231">
        <v>30.62</v>
      </c>
      <c r="DS33" s="305" t="s">
        <v>3</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c r="CY34" s="279">
        <v>7.8888990032909029E-2</v>
      </c>
      <c r="CZ34" s="61"/>
      <c r="DA34" s="63"/>
      <c r="DB34" s="63"/>
      <c r="DC34" s="279"/>
      <c r="DD34" s="61"/>
      <c r="DE34" s="63"/>
      <c r="DF34" s="63"/>
      <c r="DG34" s="287"/>
      <c r="DH34" s="222">
        <v>6.0089921912885279E-2</v>
      </c>
      <c r="DL34" s="227"/>
      <c r="DM34" s="295"/>
      <c r="DN34" s="228"/>
      <c r="DO34" s="228" t="s">
        <v>104</v>
      </c>
      <c r="DP34" s="228" t="s">
        <v>105</v>
      </c>
      <c r="DQ34" s="231">
        <v>20.6</v>
      </c>
      <c r="DS34" s="306">
        <f>SUM(DQ26:DQ34)</f>
        <v>215.22</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c r="CY35" s="279">
        <v>6.6897074921013572E-2</v>
      </c>
      <c r="CZ35" s="61"/>
      <c r="DA35" s="63"/>
      <c r="DB35" s="63"/>
      <c r="DC35" s="279"/>
      <c r="DD35" s="61"/>
      <c r="DE35" s="63"/>
      <c r="DF35" s="63"/>
      <c r="DG35" s="287"/>
      <c r="DH35" s="222">
        <v>3.7366277614078139E-2</v>
      </c>
      <c r="DL35" s="227"/>
      <c r="DM35" s="295"/>
      <c r="DN35" s="228" t="s">
        <v>4</v>
      </c>
      <c r="DO35" s="228" t="s">
        <v>388</v>
      </c>
      <c r="DP35" s="228" t="s">
        <v>113</v>
      </c>
      <c r="DQ35" s="231">
        <v>18</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c r="CY36" s="284">
        <v>0.11800004161471353</v>
      </c>
      <c r="CZ36" s="276"/>
      <c r="DA36" s="97"/>
      <c r="DB36" s="97"/>
      <c r="DC36" s="284"/>
      <c r="DD36" s="276"/>
      <c r="DE36" s="97"/>
      <c r="DF36" s="97"/>
      <c r="DG36" s="291"/>
      <c r="DH36" s="226">
        <v>7.3674087558742551E-2</v>
      </c>
      <c r="DL36" s="227"/>
      <c r="DM36" s="295"/>
      <c r="DN36" s="228"/>
      <c r="DO36" s="228" t="s">
        <v>106</v>
      </c>
      <c r="DP36" s="228" t="s">
        <v>389</v>
      </c>
      <c r="DQ36" s="231">
        <v>9.1999999999999993</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c r="CY37" s="279">
        <v>4.8311593587512129E-2</v>
      </c>
      <c r="CZ37" s="61"/>
      <c r="DA37" s="63"/>
      <c r="DB37" s="63"/>
      <c r="DC37" s="279"/>
      <c r="DD37" s="61"/>
      <c r="DE37" s="63"/>
      <c r="DF37" s="63"/>
      <c r="DG37" s="287"/>
      <c r="DH37" s="222">
        <v>3.4438183898934084E-2</v>
      </c>
      <c r="DL37" s="227"/>
      <c r="DM37" s="295"/>
      <c r="DN37" s="228"/>
      <c r="DO37" s="228"/>
      <c r="DP37" s="228" t="s">
        <v>369</v>
      </c>
      <c r="DQ37" s="231">
        <v>10.8</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c r="CY38" s="279">
        <v>6.9688642996290087E-2</v>
      </c>
      <c r="CZ38" s="61"/>
      <c r="DA38" s="63"/>
      <c r="DB38" s="63"/>
      <c r="DC38" s="279"/>
      <c r="DD38" s="61"/>
      <c r="DE38" s="63"/>
      <c r="DF38" s="63"/>
      <c r="DG38" s="287"/>
      <c r="DH38" s="222">
        <v>3.9236028487437902E-2</v>
      </c>
      <c r="DL38" s="227"/>
      <c r="DM38" s="295"/>
      <c r="DN38" s="228"/>
      <c r="DO38" s="228"/>
      <c r="DP38" s="228" t="s">
        <v>440</v>
      </c>
      <c r="DQ38" s="231">
        <v>4</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c r="CY39" s="284">
        <v>0.2694105115744046</v>
      </c>
      <c r="CZ39" s="276"/>
      <c r="DA39" s="97"/>
      <c r="DB39" s="97"/>
      <c r="DC39" s="284"/>
      <c r="DD39" s="276"/>
      <c r="DE39" s="97"/>
      <c r="DF39" s="97"/>
      <c r="DG39" s="291"/>
      <c r="DH39" s="226">
        <v>0.20284335642514911</v>
      </c>
      <c r="DL39" s="227"/>
      <c r="DM39" s="295"/>
      <c r="DN39" s="228"/>
      <c r="DO39" s="228"/>
      <c r="DP39" s="228" t="s">
        <v>107</v>
      </c>
      <c r="DQ39" s="231">
        <v>10</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c r="CY40" s="279">
        <v>0.21493601506646454</v>
      </c>
      <c r="CZ40" s="61"/>
      <c r="DA40" s="63"/>
      <c r="DB40" s="63"/>
      <c r="DC40" s="279"/>
      <c r="DD40" s="61"/>
      <c r="DE40" s="63"/>
      <c r="DF40" s="63"/>
      <c r="DG40" s="287"/>
      <c r="DH40" s="222">
        <v>0.17376395364405126</v>
      </c>
      <c r="DL40" s="227"/>
      <c r="DM40" s="295"/>
      <c r="DN40" s="228"/>
      <c r="DO40" s="228"/>
      <c r="DP40" s="228" t="s">
        <v>108</v>
      </c>
      <c r="DQ40" s="231">
        <v>6</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c r="CY41" s="281">
        <v>5.4476641006761972E-2</v>
      </c>
      <c r="CZ41" s="77"/>
      <c r="DA41" s="79"/>
      <c r="DB41" s="79"/>
      <c r="DC41" s="281"/>
      <c r="DD41" s="77"/>
      <c r="DE41" s="79"/>
      <c r="DF41" s="79"/>
      <c r="DG41" s="289"/>
      <c r="DH41" s="224">
        <v>2.9080596542796044E-2</v>
      </c>
      <c r="DL41" s="227"/>
      <c r="DM41" s="295"/>
      <c r="DN41" s="228"/>
      <c r="DO41" s="228"/>
      <c r="DP41" s="228" t="s">
        <v>109</v>
      </c>
      <c r="DQ41" s="231">
        <v>7.65</v>
      </c>
    </row>
    <row r="42" spans="1:123" ht="15" thickTop="1">
      <c r="DL42" s="227"/>
      <c r="DM42" s="295"/>
      <c r="DN42" s="228"/>
      <c r="DO42" s="228"/>
      <c r="DP42" s="228" t="s">
        <v>110</v>
      </c>
      <c r="DQ42" s="231">
        <v>11.9</v>
      </c>
    </row>
    <row r="43" spans="1:123">
      <c r="DL43" s="227"/>
      <c r="DM43" s="295"/>
      <c r="DN43" s="228"/>
      <c r="DO43" s="228" t="s">
        <v>111</v>
      </c>
      <c r="DP43" s="228" t="s">
        <v>112</v>
      </c>
      <c r="DQ43" s="231">
        <v>17.5</v>
      </c>
    </row>
    <row r="44" spans="1:123">
      <c r="DL44" s="227"/>
      <c r="DM44" s="295"/>
      <c r="DN44" s="228"/>
      <c r="DO44" s="228" t="s">
        <v>431</v>
      </c>
      <c r="DP44" s="228" t="s">
        <v>431</v>
      </c>
      <c r="DQ44" s="231">
        <v>31</v>
      </c>
    </row>
    <row r="45" spans="1:123">
      <c r="DL45" s="227"/>
      <c r="DM45" s="295"/>
      <c r="DN45" s="228"/>
      <c r="DO45" s="228" t="s">
        <v>114</v>
      </c>
      <c r="DP45" s="228" t="s">
        <v>114</v>
      </c>
      <c r="DQ45" s="231">
        <v>88.5</v>
      </c>
    </row>
    <row r="46" spans="1:123">
      <c r="DL46" s="227"/>
      <c r="DM46" s="295"/>
      <c r="DN46" s="228"/>
      <c r="DO46" s="228" t="s">
        <v>115</v>
      </c>
      <c r="DP46" s="228" t="s">
        <v>116</v>
      </c>
      <c r="DQ46" s="231">
        <v>90</v>
      </c>
    </row>
    <row r="47" spans="1:123">
      <c r="DL47" s="227"/>
      <c r="DM47" s="295"/>
      <c r="DN47" s="228"/>
      <c r="DO47" s="228"/>
      <c r="DP47" s="228" t="s">
        <v>117</v>
      </c>
      <c r="DQ47" s="231">
        <v>5.4</v>
      </c>
    </row>
    <row r="48" spans="1:123">
      <c r="DL48" s="227"/>
      <c r="DM48" s="295"/>
      <c r="DN48" s="228"/>
      <c r="DO48" s="228" t="s">
        <v>118</v>
      </c>
      <c r="DP48" s="228" t="s">
        <v>119</v>
      </c>
      <c r="DQ48" s="231">
        <v>9.1999999999999993</v>
      </c>
    </row>
    <row r="49" spans="116:123">
      <c r="DL49" s="227"/>
      <c r="DM49" s="295"/>
      <c r="DN49" s="228"/>
      <c r="DO49" s="228"/>
      <c r="DP49" s="228" t="s">
        <v>118</v>
      </c>
      <c r="DQ49" s="231">
        <v>38.9</v>
      </c>
    </row>
    <row r="50" spans="116:123">
      <c r="DL50" s="227"/>
      <c r="DM50" s="295"/>
      <c r="DN50" s="228"/>
      <c r="DO50" s="228" t="s">
        <v>120</v>
      </c>
      <c r="DP50" s="228" t="s">
        <v>121</v>
      </c>
      <c r="DQ50" s="231">
        <v>14</v>
      </c>
    </row>
    <row r="51" spans="116:123">
      <c r="DL51" s="227"/>
      <c r="DM51" s="295"/>
      <c r="DN51" s="228"/>
      <c r="DO51" s="228"/>
      <c r="DP51" s="228" t="s">
        <v>122</v>
      </c>
      <c r="DQ51" s="231">
        <v>9.99</v>
      </c>
      <c r="DS51" s="305" t="s">
        <v>4</v>
      </c>
    </row>
    <row r="52" spans="116:123">
      <c r="DL52" s="227"/>
      <c r="DM52" s="295"/>
      <c r="DN52" s="228"/>
      <c r="DO52" s="228"/>
      <c r="DP52" s="228" t="s">
        <v>123</v>
      </c>
      <c r="DQ52" s="231">
        <v>6.9</v>
      </c>
      <c r="DS52" s="306">
        <f>SUM(DQ35:DQ52)</f>
        <v>388.93999999999994</v>
      </c>
    </row>
    <row r="53" spans="116:123">
      <c r="DL53" s="227"/>
      <c r="DM53" s="295"/>
      <c r="DN53" s="228" t="s">
        <v>5</v>
      </c>
      <c r="DO53" s="228" t="s">
        <v>124</v>
      </c>
      <c r="DP53" s="228" t="s">
        <v>125</v>
      </c>
      <c r="DQ53" s="231">
        <v>18</v>
      </c>
    </row>
    <row r="54" spans="116:123">
      <c r="DL54" s="227"/>
      <c r="DM54" s="295"/>
      <c r="DN54" s="228"/>
      <c r="DO54" s="228"/>
      <c r="DP54" s="228" t="s">
        <v>126</v>
      </c>
      <c r="DQ54" s="231">
        <v>36.5</v>
      </c>
    </row>
    <row r="55" spans="116:123">
      <c r="DL55" s="227"/>
      <c r="DM55" s="295"/>
      <c r="DN55" s="228"/>
      <c r="DO55" s="228" t="s">
        <v>127</v>
      </c>
      <c r="DP55" s="228" t="s">
        <v>127</v>
      </c>
      <c r="DQ55" s="231">
        <v>42</v>
      </c>
    </row>
    <row r="56" spans="116:123">
      <c r="DL56" s="227"/>
      <c r="DM56" s="295"/>
      <c r="DN56" s="228"/>
      <c r="DO56" s="228" t="s">
        <v>128</v>
      </c>
      <c r="DP56" s="228" t="s">
        <v>129</v>
      </c>
      <c r="DQ56" s="231">
        <v>32.4</v>
      </c>
    </row>
    <row r="57" spans="116:123">
      <c r="DL57" s="227"/>
      <c r="DM57" s="295"/>
      <c r="DN57" s="228"/>
      <c r="DO57" s="228" t="s">
        <v>130</v>
      </c>
      <c r="DP57" s="228" t="s">
        <v>131</v>
      </c>
      <c r="DQ57" s="231">
        <v>4.5999999999999996</v>
      </c>
    </row>
    <row r="58" spans="116:123">
      <c r="DL58" s="227"/>
      <c r="DM58" s="295"/>
      <c r="DN58" s="228"/>
      <c r="DO58" s="228"/>
      <c r="DP58" s="228" t="s">
        <v>132</v>
      </c>
      <c r="DQ58" s="231">
        <v>4.5999999999999996</v>
      </c>
    </row>
    <row r="59" spans="116:123">
      <c r="DL59" s="227"/>
      <c r="DM59" s="295"/>
      <c r="DN59" s="228"/>
      <c r="DO59" s="228"/>
      <c r="DP59" s="228" t="s">
        <v>133</v>
      </c>
      <c r="DQ59" s="231">
        <v>20</v>
      </c>
    </row>
    <row r="60" spans="116:123">
      <c r="DL60" s="227"/>
      <c r="DM60" s="295"/>
      <c r="DN60" s="228"/>
      <c r="DO60" s="228" t="s">
        <v>134</v>
      </c>
      <c r="DP60" s="228" t="s">
        <v>134</v>
      </c>
      <c r="DQ60" s="231">
        <v>41.4</v>
      </c>
    </row>
    <row r="61" spans="116:123">
      <c r="DL61" s="227"/>
      <c r="DM61" s="295"/>
      <c r="DN61" s="228"/>
      <c r="DO61" s="228" t="s">
        <v>135</v>
      </c>
      <c r="DP61" s="228" t="s">
        <v>136</v>
      </c>
      <c r="DQ61" s="231">
        <v>2.5</v>
      </c>
    </row>
    <row r="62" spans="116:123">
      <c r="DL62" s="227"/>
      <c r="DM62" s="295"/>
      <c r="DN62" s="228"/>
      <c r="DO62" s="228" t="s">
        <v>137</v>
      </c>
      <c r="DP62" s="228" t="s">
        <v>138</v>
      </c>
      <c r="DQ62" s="231">
        <v>14.45</v>
      </c>
    </row>
    <row r="63" spans="116:123">
      <c r="DL63" s="227"/>
      <c r="DM63" s="295"/>
      <c r="DN63" s="228"/>
      <c r="DO63" s="228"/>
      <c r="DP63" s="228" t="s">
        <v>139</v>
      </c>
      <c r="DQ63" s="231">
        <v>9.1999999999999993</v>
      </c>
    </row>
    <row r="64" spans="116:123">
      <c r="DL64" s="227"/>
      <c r="DM64" s="295"/>
      <c r="DN64" s="228"/>
      <c r="DO64" s="228"/>
      <c r="DP64" s="228" t="s">
        <v>140</v>
      </c>
      <c r="DQ64" s="231">
        <v>14.8</v>
      </c>
    </row>
    <row r="65" spans="116:123">
      <c r="DL65" s="227"/>
      <c r="DM65" s="295"/>
      <c r="DN65" s="228"/>
      <c r="DO65" s="228"/>
      <c r="DP65" s="228" t="s">
        <v>141</v>
      </c>
      <c r="DQ65" s="231">
        <v>8.9499999999999993</v>
      </c>
    </row>
    <row r="66" spans="116:123">
      <c r="DL66" s="227"/>
      <c r="DM66" s="295"/>
      <c r="DN66" s="228"/>
      <c r="DO66" s="228" t="s">
        <v>142</v>
      </c>
      <c r="DP66" s="228" t="s">
        <v>143</v>
      </c>
      <c r="DQ66" s="231">
        <v>9.5</v>
      </c>
    </row>
    <row r="67" spans="116:123">
      <c r="DL67" s="227"/>
      <c r="DM67" s="295"/>
      <c r="DN67" s="228"/>
      <c r="DO67" s="228" t="s">
        <v>144</v>
      </c>
      <c r="DP67" s="228" t="s">
        <v>145</v>
      </c>
      <c r="DQ67" s="231">
        <v>6</v>
      </c>
    </row>
    <row r="68" spans="116:123">
      <c r="DL68" s="227"/>
      <c r="DM68" s="295"/>
      <c r="DN68" s="228"/>
      <c r="DO68" s="228"/>
      <c r="DP68" s="228" t="s">
        <v>146</v>
      </c>
      <c r="DQ68" s="231">
        <v>8</v>
      </c>
    </row>
    <row r="69" spans="116:123">
      <c r="DL69" s="227"/>
      <c r="DM69" s="295"/>
      <c r="DN69" s="228"/>
      <c r="DO69" s="228" t="s">
        <v>147</v>
      </c>
      <c r="DP69" s="228" t="s">
        <v>148</v>
      </c>
      <c r="DQ69" s="231">
        <v>27</v>
      </c>
      <c r="DS69" s="305" t="s">
        <v>5</v>
      </c>
    </row>
    <row r="70" spans="116:123">
      <c r="DL70" s="227"/>
      <c r="DM70" s="295"/>
      <c r="DN70" s="228"/>
      <c r="DO70" s="228" t="s">
        <v>149</v>
      </c>
      <c r="DP70" s="228" t="s">
        <v>149</v>
      </c>
      <c r="DQ70" s="231">
        <v>20</v>
      </c>
      <c r="DS70" s="306">
        <f>SUM(DQ53:DQ70)</f>
        <v>319.89999999999998</v>
      </c>
    </row>
    <row r="71" spans="116:123">
      <c r="DL71" s="227"/>
      <c r="DM71" s="295"/>
      <c r="DN71" s="228" t="s">
        <v>6</v>
      </c>
      <c r="DO71" s="228" t="s">
        <v>150</v>
      </c>
      <c r="DP71" s="228" t="s">
        <v>150</v>
      </c>
      <c r="DQ71" s="231">
        <v>34.35</v>
      </c>
    </row>
    <row r="72" spans="116:123">
      <c r="DL72" s="227"/>
      <c r="DM72" s="295"/>
      <c r="DN72" s="228"/>
      <c r="DO72" s="228"/>
      <c r="DP72" s="228" t="s">
        <v>151</v>
      </c>
      <c r="DQ72" s="231">
        <v>24</v>
      </c>
    </row>
    <row r="73" spans="116:123">
      <c r="DL73" s="227"/>
      <c r="DM73" s="295"/>
      <c r="DN73" s="228"/>
      <c r="DO73" s="228" t="s">
        <v>152</v>
      </c>
      <c r="DP73" s="228" t="s">
        <v>153</v>
      </c>
      <c r="DQ73" s="231">
        <v>27.95</v>
      </c>
    </row>
    <row r="74" spans="116:123">
      <c r="DL74" s="227"/>
      <c r="DM74" s="295"/>
      <c r="DN74" s="228"/>
      <c r="DO74" s="228"/>
      <c r="DP74" s="228" t="s">
        <v>154</v>
      </c>
      <c r="DQ74" s="231">
        <v>13.05</v>
      </c>
    </row>
    <row r="75" spans="116:123">
      <c r="DL75" s="227"/>
      <c r="DM75" s="295"/>
      <c r="DN75" s="228"/>
      <c r="DO75" s="228"/>
      <c r="DP75" s="228" t="s">
        <v>155</v>
      </c>
      <c r="DQ75" s="231">
        <v>4.45</v>
      </c>
    </row>
    <row r="76" spans="116:123">
      <c r="DL76" s="227"/>
      <c r="DM76" s="295"/>
      <c r="DN76" s="228"/>
      <c r="DO76" s="228" t="s">
        <v>156</v>
      </c>
      <c r="DP76" s="228" t="s">
        <v>157</v>
      </c>
      <c r="DQ76" s="231">
        <v>8.75</v>
      </c>
    </row>
    <row r="77" spans="116:123">
      <c r="DL77" s="227"/>
      <c r="DM77" s="295"/>
      <c r="DN77" s="228"/>
      <c r="DO77" s="228" t="s">
        <v>158</v>
      </c>
      <c r="DP77" s="228" t="s">
        <v>159</v>
      </c>
      <c r="DQ77" s="231">
        <v>57</v>
      </c>
    </row>
    <row r="78" spans="116:123">
      <c r="DL78" s="227"/>
      <c r="DM78" s="295"/>
      <c r="DN78" s="228"/>
      <c r="DO78" s="228"/>
      <c r="DP78" s="228" t="s">
        <v>160</v>
      </c>
      <c r="DQ78" s="231">
        <v>65.7</v>
      </c>
    </row>
    <row r="79" spans="116:123">
      <c r="DL79" s="227"/>
      <c r="DM79" s="295"/>
      <c r="DN79" s="228"/>
      <c r="DO79" s="228"/>
      <c r="DP79" s="228" t="s">
        <v>161</v>
      </c>
      <c r="DQ79" s="231">
        <v>20</v>
      </c>
    </row>
    <row r="80" spans="116:123">
      <c r="DL80" s="227"/>
      <c r="DM80" s="295"/>
      <c r="DN80" s="228"/>
      <c r="DO80" s="228"/>
      <c r="DP80" s="228" t="s">
        <v>162</v>
      </c>
      <c r="DQ80" s="231">
        <v>23.2</v>
      </c>
    </row>
    <row r="81" spans="116:121">
      <c r="DL81" s="227"/>
      <c r="DM81" s="295"/>
      <c r="DN81" s="228"/>
      <c r="DO81" s="228" t="s">
        <v>163</v>
      </c>
      <c r="DP81" s="228" t="s">
        <v>164</v>
      </c>
      <c r="DQ81" s="231">
        <v>33.1</v>
      </c>
    </row>
    <row r="82" spans="116:121">
      <c r="DL82" s="227"/>
      <c r="DM82" s="295"/>
      <c r="DN82" s="228"/>
      <c r="DO82" s="228"/>
      <c r="DP82" s="228" t="s">
        <v>165</v>
      </c>
      <c r="DQ82" s="231">
        <v>18.3</v>
      </c>
    </row>
    <row r="83" spans="116:121">
      <c r="DL83" s="227"/>
      <c r="DM83" s="295"/>
      <c r="DN83" s="228"/>
      <c r="DO83" s="228" t="s">
        <v>387</v>
      </c>
      <c r="DP83" s="228" t="s">
        <v>206</v>
      </c>
      <c r="DQ83" s="231">
        <v>37.799999999999997</v>
      </c>
    </row>
    <row r="84" spans="116:121">
      <c r="DL84" s="227"/>
      <c r="DM84" s="295"/>
      <c r="DN84" s="228"/>
      <c r="DO84" s="228"/>
      <c r="DP84" s="228" t="s">
        <v>207</v>
      </c>
      <c r="DQ84" s="231">
        <v>13.8</v>
      </c>
    </row>
    <row r="85" spans="116:121">
      <c r="DL85" s="227"/>
      <c r="DM85" s="295"/>
      <c r="DN85" s="228"/>
      <c r="DO85" s="228" t="s">
        <v>166</v>
      </c>
      <c r="DP85" s="228" t="s">
        <v>167</v>
      </c>
      <c r="DQ85" s="231">
        <v>12</v>
      </c>
    </row>
    <row r="86" spans="116:121">
      <c r="DL86" s="227"/>
      <c r="DM86" s="295"/>
      <c r="DN86" s="228"/>
      <c r="DO86" s="228"/>
      <c r="DP86" s="228" t="s">
        <v>166</v>
      </c>
      <c r="DQ86" s="231">
        <v>46</v>
      </c>
    </row>
    <row r="87" spans="116:121">
      <c r="DL87" s="227"/>
      <c r="DM87" s="295"/>
      <c r="DN87" s="228"/>
      <c r="DO87" s="228"/>
      <c r="DP87" s="228" t="s">
        <v>168</v>
      </c>
      <c r="DQ87" s="231">
        <v>20</v>
      </c>
    </row>
    <row r="88" spans="116:121">
      <c r="DL88" s="227"/>
      <c r="DM88" s="295"/>
      <c r="DN88" s="228"/>
      <c r="DO88" s="228"/>
      <c r="DP88" s="228" t="s">
        <v>169</v>
      </c>
      <c r="DQ88" s="231">
        <v>12</v>
      </c>
    </row>
    <row r="89" spans="116:121">
      <c r="DL89" s="227"/>
      <c r="DM89" s="295"/>
      <c r="DN89" s="228"/>
      <c r="DO89" s="228"/>
      <c r="DP89" s="228" t="s">
        <v>170</v>
      </c>
      <c r="DQ89" s="231">
        <v>10</v>
      </c>
    </row>
    <row r="90" spans="116:121">
      <c r="DL90" s="227"/>
      <c r="DM90" s="295"/>
      <c r="DN90" s="228"/>
      <c r="DO90" s="228" t="s">
        <v>171</v>
      </c>
      <c r="DP90" s="228" t="s">
        <v>172</v>
      </c>
      <c r="DQ90" s="231">
        <v>45</v>
      </c>
    </row>
    <row r="91" spans="116:121">
      <c r="DL91" s="227"/>
      <c r="DM91" s="295"/>
      <c r="DN91" s="228"/>
      <c r="DO91" s="228"/>
      <c r="DP91" s="228" t="s">
        <v>173</v>
      </c>
      <c r="DQ91" s="231">
        <v>8.5</v>
      </c>
    </row>
    <row r="92" spans="116:121">
      <c r="DL92" s="227"/>
      <c r="DM92" s="295"/>
      <c r="DN92" s="228"/>
      <c r="DO92" s="228"/>
      <c r="DP92" s="228" t="s">
        <v>174</v>
      </c>
      <c r="DQ92" s="231">
        <v>30</v>
      </c>
    </row>
    <row r="93" spans="116:121">
      <c r="DL93" s="227"/>
      <c r="DM93" s="295"/>
      <c r="DN93" s="228"/>
      <c r="DO93" s="228" t="s">
        <v>175</v>
      </c>
      <c r="DP93" s="228" t="s">
        <v>176</v>
      </c>
      <c r="DQ93" s="231">
        <v>42.7</v>
      </c>
    </row>
    <row r="94" spans="116:121">
      <c r="DL94" s="227"/>
      <c r="DM94" s="295"/>
      <c r="DN94" s="228"/>
      <c r="DO94" s="228"/>
      <c r="DP94" s="228" t="s">
        <v>177</v>
      </c>
      <c r="DQ94" s="231">
        <v>115</v>
      </c>
    </row>
    <row r="95" spans="116:121">
      <c r="DL95" s="227"/>
      <c r="DM95" s="295"/>
      <c r="DN95" s="228"/>
      <c r="DO95" s="228" t="s">
        <v>178</v>
      </c>
      <c r="DP95" s="228" t="s">
        <v>179</v>
      </c>
      <c r="DQ95" s="231">
        <v>18.5</v>
      </c>
    </row>
    <row r="96" spans="116:121">
      <c r="DL96" s="227"/>
      <c r="DM96" s="295"/>
      <c r="DN96" s="228"/>
      <c r="DO96" s="228"/>
      <c r="DP96" s="228" t="s">
        <v>180</v>
      </c>
      <c r="DQ96" s="231">
        <v>35.85</v>
      </c>
    </row>
    <row r="97" spans="116:121">
      <c r="DL97" s="227"/>
      <c r="DM97" s="295"/>
      <c r="DN97" s="228"/>
      <c r="DO97" s="228"/>
      <c r="DP97" s="228" t="s">
        <v>181</v>
      </c>
      <c r="DQ97" s="231">
        <v>54</v>
      </c>
    </row>
    <row r="98" spans="116:121">
      <c r="DL98" s="227"/>
      <c r="DM98" s="295"/>
      <c r="DN98" s="228"/>
      <c r="DO98" s="228"/>
      <c r="DP98" s="228" t="s">
        <v>182</v>
      </c>
      <c r="DQ98" s="231">
        <v>34.450000000000003</v>
      </c>
    </row>
    <row r="99" spans="116:121">
      <c r="DL99" s="227"/>
      <c r="DM99" s="295"/>
      <c r="DN99" s="228"/>
      <c r="DO99" s="228"/>
      <c r="DP99" s="228" t="s">
        <v>183</v>
      </c>
      <c r="DQ99" s="231">
        <v>5.0060000000000002</v>
      </c>
    </row>
    <row r="100" spans="116:121">
      <c r="DL100" s="227"/>
      <c r="DM100" s="295"/>
      <c r="DN100" s="228"/>
      <c r="DO100" s="228" t="s">
        <v>184</v>
      </c>
      <c r="DP100" s="228" t="s">
        <v>184</v>
      </c>
      <c r="DQ100" s="231">
        <v>28.5</v>
      </c>
    </row>
    <row r="101" spans="116:121">
      <c r="DL101" s="227"/>
      <c r="DM101" s="295"/>
      <c r="DN101" s="228"/>
      <c r="DO101" s="228" t="s">
        <v>185</v>
      </c>
      <c r="DP101" s="228" t="s">
        <v>186</v>
      </c>
      <c r="DQ101" s="231">
        <v>55</v>
      </c>
    </row>
    <row r="102" spans="116:121">
      <c r="DL102" s="227"/>
      <c r="DM102" s="295"/>
      <c r="DN102" s="228"/>
      <c r="DO102" s="228"/>
      <c r="DP102" s="228" t="s">
        <v>187</v>
      </c>
      <c r="DQ102" s="231">
        <v>6</v>
      </c>
    </row>
    <row r="103" spans="116:121">
      <c r="DL103" s="227"/>
      <c r="DM103" s="295"/>
      <c r="DN103" s="228"/>
      <c r="DO103" s="228"/>
      <c r="DP103" s="228" t="s">
        <v>188</v>
      </c>
      <c r="DQ103" s="231">
        <v>24.8</v>
      </c>
    </row>
    <row r="104" spans="116:121">
      <c r="DL104" s="227"/>
      <c r="DM104" s="295"/>
      <c r="DN104" s="228"/>
      <c r="DO104" s="228" t="s">
        <v>189</v>
      </c>
      <c r="DP104" s="228" t="s">
        <v>190</v>
      </c>
      <c r="DQ104" s="231">
        <v>9.1999999999999993</v>
      </c>
    </row>
    <row r="105" spans="116:121">
      <c r="DL105" s="227"/>
      <c r="DM105" s="295"/>
      <c r="DN105" s="228"/>
      <c r="DO105" s="228"/>
      <c r="DP105" s="228" t="s">
        <v>191</v>
      </c>
      <c r="DQ105" s="231">
        <v>59.225000000000001</v>
      </c>
    </row>
    <row r="106" spans="116:121">
      <c r="DL106" s="227"/>
      <c r="DM106" s="295"/>
      <c r="DN106" s="228"/>
      <c r="DO106" s="228" t="s">
        <v>192</v>
      </c>
      <c r="DP106" s="228" t="s">
        <v>193</v>
      </c>
      <c r="DQ106" s="231">
        <v>29.8</v>
      </c>
    </row>
    <row r="107" spans="116:121">
      <c r="DL107" s="227"/>
      <c r="DM107" s="295"/>
      <c r="DN107" s="228"/>
      <c r="DO107" s="228" t="s">
        <v>194</v>
      </c>
      <c r="DP107" s="228" t="s">
        <v>195</v>
      </c>
      <c r="DQ107" s="231">
        <v>27</v>
      </c>
    </row>
    <row r="108" spans="116:121">
      <c r="DL108" s="227"/>
      <c r="DM108" s="295"/>
      <c r="DN108" s="228"/>
      <c r="DO108" s="228"/>
      <c r="DP108" s="228" t="s">
        <v>196</v>
      </c>
      <c r="DQ108" s="231">
        <v>13.8</v>
      </c>
    </row>
    <row r="109" spans="116:121">
      <c r="DL109" s="227"/>
      <c r="DM109" s="295"/>
      <c r="DN109" s="228"/>
      <c r="DO109" s="228"/>
      <c r="DP109" s="228" t="s">
        <v>197</v>
      </c>
      <c r="DQ109" s="231">
        <v>30</v>
      </c>
    </row>
    <row r="110" spans="116:121">
      <c r="DL110" s="227"/>
      <c r="DM110" s="295"/>
      <c r="DN110" s="228"/>
      <c r="DO110" s="228" t="s">
        <v>198</v>
      </c>
      <c r="DP110" s="228" t="s">
        <v>199</v>
      </c>
      <c r="DQ110" s="231">
        <v>37.049999999999997</v>
      </c>
    </row>
    <row r="111" spans="116:121">
      <c r="DL111" s="227"/>
      <c r="DM111" s="295"/>
      <c r="DN111" s="228"/>
      <c r="DO111" s="228"/>
      <c r="DP111" s="228" t="s">
        <v>200</v>
      </c>
      <c r="DQ111" s="231">
        <v>18</v>
      </c>
    </row>
    <row r="112" spans="116:121">
      <c r="DL112" s="227"/>
      <c r="DM112" s="295"/>
      <c r="DN112" s="228"/>
      <c r="DO112" s="228" t="s">
        <v>201</v>
      </c>
      <c r="DP112" s="228" t="s">
        <v>201</v>
      </c>
      <c r="DQ112" s="231">
        <v>100</v>
      </c>
    </row>
    <row r="113" spans="116:123">
      <c r="DL113" s="227"/>
      <c r="DM113" s="295"/>
      <c r="DN113" s="228"/>
      <c r="DO113" s="228" t="s">
        <v>202</v>
      </c>
      <c r="DP113" s="228" t="s">
        <v>203</v>
      </c>
      <c r="DQ113" s="231">
        <v>9.35</v>
      </c>
    </row>
    <row r="114" spans="116:123">
      <c r="DL114" s="227"/>
      <c r="DM114" s="295"/>
      <c r="DN114" s="228"/>
      <c r="DO114" s="228" t="s">
        <v>204</v>
      </c>
      <c r="DP114" s="228" t="s">
        <v>205</v>
      </c>
      <c r="DQ114" s="231">
        <v>24</v>
      </c>
    </row>
    <row r="115" spans="116:123">
      <c r="DL115" s="227"/>
      <c r="DM115" s="295"/>
      <c r="DN115" s="228"/>
      <c r="DO115" s="228" t="s">
        <v>208</v>
      </c>
      <c r="DP115" s="228" t="s">
        <v>209</v>
      </c>
      <c r="DQ115" s="231">
        <v>9.1999999999999993</v>
      </c>
    </row>
    <row r="116" spans="116:123">
      <c r="DL116" s="227"/>
      <c r="DM116" s="295"/>
      <c r="DN116" s="228"/>
      <c r="DO116" s="228" t="s">
        <v>210</v>
      </c>
      <c r="DP116" s="228" t="s">
        <v>211</v>
      </c>
      <c r="DQ116" s="231">
        <v>15</v>
      </c>
    </row>
    <row r="117" spans="116:123">
      <c r="DL117" s="227"/>
      <c r="DM117" s="295"/>
      <c r="DN117" s="228"/>
      <c r="DO117" s="228"/>
      <c r="DP117" s="228" t="s">
        <v>223</v>
      </c>
      <c r="DQ117" s="231">
        <v>12.5</v>
      </c>
    </row>
    <row r="118" spans="116:123">
      <c r="DL118" s="227"/>
      <c r="DM118" s="295"/>
      <c r="DN118" s="228"/>
      <c r="DO118" s="228" t="s">
        <v>212</v>
      </c>
      <c r="DP118" s="228" t="s">
        <v>213</v>
      </c>
      <c r="DQ118" s="231">
        <v>44.35</v>
      </c>
    </row>
    <row r="119" spans="116:123">
      <c r="DL119" s="227"/>
      <c r="DM119" s="295"/>
      <c r="DN119" s="228"/>
      <c r="DO119" s="228"/>
      <c r="DP119" s="228" t="s">
        <v>214</v>
      </c>
      <c r="DQ119" s="231">
        <v>14.8</v>
      </c>
    </row>
    <row r="120" spans="116:123">
      <c r="DL120" s="227"/>
      <c r="DM120" s="295"/>
      <c r="DN120" s="228"/>
      <c r="DO120" s="228" t="s">
        <v>218</v>
      </c>
      <c r="DP120" s="228" t="s">
        <v>219</v>
      </c>
      <c r="DQ120" s="231">
        <v>13.3</v>
      </c>
    </row>
    <row r="121" spans="116:123">
      <c r="DL121" s="227"/>
      <c r="DM121" s="295"/>
      <c r="DN121" s="228"/>
      <c r="DO121" s="228" t="s">
        <v>220</v>
      </c>
      <c r="DP121" s="228" t="s">
        <v>221</v>
      </c>
      <c r="DQ121" s="231">
        <v>22.5</v>
      </c>
    </row>
    <row r="122" spans="116:123">
      <c r="DL122" s="227"/>
      <c r="DM122" s="295"/>
      <c r="DN122" s="228"/>
      <c r="DO122" s="228"/>
      <c r="DP122" s="228" t="s">
        <v>222</v>
      </c>
      <c r="DQ122" s="231">
        <v>6.6</v>
      </c>
    </row>
    <row r="123" spans="116:123">
      <c r="DL123" s="227"/>
      <c r="DM123" s="295"/>
      <c r="DN123" s="228"/>
      <c r="DO123" s="228"/>
      <c r="DP123" s="228" t="s">
        <v>224</v>
      </c>
      <c r="DQ123" s="231">
        <v>7.5</v>
      </c>
      <c r="DS123" s="305" t="s">
        <v>6</v>
      </c>
    </row>
    <row r="124" spans="116:123">
      <c r="DL124" s="227"/>
      <c r="DM124" s="295"/>
      <c r="DN124" s="228"/>
      <c r="DO124" s="228"/>
      <c r="DP124" s="228" t="s">
        <v>225</v>
      </c>
      <c r="DQ124" s="231">
        <v>17.2</v>
      </c>
      <c r="DS124" s="306">
        <f>SUM(DQ71:DQ124)</f>
        <v>1505.1309999999996</v>
      </c>
    </row>
    <row r="125" spans="116:123">
      <c r="DL125" s="227"/>
      <c r="DM125" s="295"/>
      <c r="DN125" s="228" t="s">
        <v>7</v>
      </c>
      <c r="DO125" s="228" t="s">
        <v>226</v>
      </c>
      <c r="DP125" s="228" t="s">
        <v>227</v>
      </c>
      <c r="DQ125" s="231">
        <v>6</v>
      </c>
    </row>
    <row r="126" spans="116:123">
      <c r="DL126" s="227"/>
      <c r="DM126" s="295"/>
      <c r="DN126" s="228"/>
      <c r="DO126" s="228" t="s">
        <v>437</v>
      </c>
      <c r="DP126" s="228" t="s">
        <v>438</v>
      </c>
      <c r="DQ126" s="231">
        <v>16.8</v>
      </c>
    </row>
    <row r="127" spans="116:123">
      <c r="DL127" s="227"/>
      <c r="DM127" s="295"/>
      <c r="DN127" s="228"/>
      <c r="DO127" s="228" t="s">
        <v>228</v>
      </c>
      <c r="DP127" s="228" t="s">
        <v>229</v>
      </c>
      <c r="DQ127" s="231">
        <v>19.5</v>
      </c>
    </row>
    <row r="128" spans="116:123">
      <c r="DL128" s="227"/>
      <c r="DM128" s="295"/>
      <c r="DN128" s="228"/>
      <c r="DO128" s="228"/>
      <c r="DP128" s="228" t="s">
        <v>230</v>
      </c>
      <c r="DQ128" s="231">
        <v>12</v>
      </c>
    </row>
    <row r="129" spans="116:121">
      <c r="DL129" s="227"/>
      <c r="DM129" s="295"/>
      <c r="DN129" s="228"/>
      <c r="DO129" s="228"/>
      <c r="DP129" s="228" t="s">
        <v>231</v>
      </c>
      <c r="DQ129" s="231">
        <v>37</v>
      </c>
    </row>
    <row r="130" spans="116:121">
      <c r="DL130" s="227"/>
      <c r="DM130" s="295"/>
      <c r="DN130" s="228"/>
      <c r="DO130" s="228"/>
      <c r="DP130" s="228" t="s">
        <v>232</v>
      </c>
      <c r="DQ130" s="231">
        <v>6</v>
      </c>
    </row>
    <row r="131" spans="116:121">
      <c r="DL131" s="227"/>
      <c r="DM131" s="295"/>
      <c r="DN131" s="228"/>
      <c r="DO131" s="228"/>
      <c r="DP131" s="228" t="s">
        <v>233</v>
      </c>
      <c r="DQ131" s="231">
        <v>13.4</v>
      </c>
    </row>
    <row r="132" spans="116:121">
      <c r="DL132" s="227"/>
      <c r="DM132" s="295"/>
      <c r="DN132" s="228"/>
      <c r="DO132" s="228"/>
      <c r="DP132" s="228" t="s">
        <v>234</v>
      </c>
      <c r="DQ132" s="231">
        <v>24</v>
      </c>
    </row>
    <row r="133" spans="116:121">
      <c r="DL133" s="227"/>
      <c r="DM133" s="295"/>
      <c r="DN133" s="228"/>
      <c r="DO133" s="228"/>
      <c r="DP133" s="228" t="s">
        <v>235</v>
      </c>
      <c r="DQ133" s="231">
        <v>8</v>
      </c>
    </row>
    <row r="134" spans="116:121">
      <c r="DL134" s="227"/>
      <c r="DM134" s="295"/>
      <c r="DN134" s="228"/>
      <c r="DO134" s="228" t="s">
        <v>415</v>
      </c>
      <c r="DP134" s="228" t="s">
        <v>416</v>
      </c>
      <c r="DQ134" s="231">
        <v>91.2</v>
      </c>
    </row>
    <row r="135" spans="116:121">
      <c r="DL135" s="227"/>
      <c r="DM135" s="295"/>
      <c r="DN135" s="228"/>
      <c r="DO135" s="228" t="s">
        <v>236</v>
      </c>
      <c r="DP135" s="228" t="s">
        <v>237</v>
      </c>
      <c r="DQ135" s="231">
        <v>10</v>
      </c>
    </row>
    <row r="136" spans="116:121">
      <c r="DL136" s="227"/>
      <c r="DM136" s="295"/>
      <c r="DN136" s="228"/>
      <c r="DO136" s="228"/>
      <c r="DP136" s="228" t="s">
        <v>238</v>
      </c>
      <c r="DQ136" s="231">
        <v>6.8</v>
      </c>
    </row>
    <row r="137" spans="116:121">
      <c r="DL137" s="227"/>
      <c r="DM137" s="295"/>
      <c r="DN137" s="228"/>
      <c r="DO137" s="228" t="s">
        <v>239</v>
      </c>
      <c r="DP137" s="228" t="s">
        <v>240</v>
      </c>
      <c r="DQ137" s="231">
        <v>7.65</v>
      </c>
    </row>
    <row r="138" spans="116:121">
      <c r="DL138" s="227"/>
      <c r="DM138" s="295"/>
      <c r="DN138" s="228"/>
      <c r="DO138" s="228"/>
      <c r="DP138" s="228" t="s">
        <v>241</v>
      </c>
      <c r="DQ138" s="231">
        <v>6.8</v>
      </c>
    </row>
    <row r="139" spans="116:121">
      <c r="DL139" s="227"/>
      <c r="DM139" s="295"/>
      <c r="DN139" s="228"/>
      <c r="DO139" s="228"/>
      <c r="DP139" s="228" t="s">
        <v>242</v>
      </c>
      <c r="DQ139" s="231">
        <v>9</v>
      </c>
    </row>
    <row r="140" spans="116:121">
      <c r="DL140" s="227"/>
      <c r="DM140" s="295"/>
      <c r="DN140" s="228"/>
      <c r="DO140" s="228"/>
      <c r="DP140" s="228" t="s">
        <v>243</v>
      </c>
      <c r="DQ140" s="231">
        <v>10.225</v>
      </c>
    </row>
    <row r="141" spans="116:121">
      <c r="DL141" s="227"/>
      <c r="DM141" s="295"/>
      <c r="DN141" s="228"/>
      <c r="DO141" s="228"/>
      <c r="DP141" s="228" t="s">
        <v>244</v>
      </c>
      <c r="DQ141" s="231">
        <v>13.5</v>
      </c>
    </row>
    <row r="142" spans="116:121">
      <c r="DL142" s="227"/>
      <c r="DM142" s="295"/>
      <c r="DN142" s="228"/>
      <c r="DO142" s="228" t="s">
        <v>245</v>
      </c>
      <c r="DP142" s="228" t="s">
        <v>246</v>
      </c>
      <c r="DQ142" s="231">
        <v>11.05</v>
      </c>
    </row>
    <row r="143" spans="116:121">
      <c r="DL143" s="227"/>
      <c r="DM143" s="295"/>
      <c r="DN143" s="228"/>
      <c r="DO143" s="228" t="s">
        <v>81</v>
      </c>
      <c r="DP143" s="228" t="s">
        <v>82</v>
      </c>
      <c r="DQ143" s="231">
        <v>40.799999999999997</v>
      </c>
    </row>
    <row r="144" spans="116:121">
      <c r="DL144" s="227"/>
      <c r="DM144" s="295"/>
      <c r="DN144" s="228"/>
      <c r="DO144" s="228" t="s">
        <v>247</v>
      </c>
      <c r="DP144" s="228" t="s">
        <v>248</v>
      </c>
      <c r="DQ144" s="231">
        <v>32</v>
      </c>
    </row>
    <row r="145" spans="116:121">
      <c r="DL145" s="227"/>
      <c r="DM145" s="295"/>
      <c r="DN145" s="228"/>
      <c r="DO145" s="228"/>
      <c r="DP145" s="228" t="s">
        <v>249</v>
      </c>
      <c r="DQ145" s="231">
        <v>26</v>
      </c>
    </row>
    <row r="146" spans="116:121">
      <c r="DL146" s="227"/>
      <c r="DM146" s="295"/>
      <c r="DN146" s="228"/>
      <c r="DO146" s="228"/>
      <c r="DP146" s="228" t="s">
        <v>250</v>
      </c>
      <c r="DQ146" s="231">
        <v>22</v>
      </c>
    </row>
    <row r="147" spans="116:121">
      <c r="DL147" s="227"/>
      <c r="DM147" s="295"/>
      <c r="DN147" s="228"/>
      <c r="DO147" s="228" t="s">
        <v>251</v>
      </c>
      <c r="DP147" s="228" t="s">
        <v>252</v>
      </c>
      <c r="DQ147" s="231">
        <v>12.5</v>
      </c>
    </row>
    <row r="148" spans="116:121">
      <c r="DL148" s="227"/>
      <c r="DM148" s="295"/>
      <c r="DN148" s="228"/>
      <c r="DO148" s="228"/>
      <c r="DP148" s="228" t="s">
        <v>253</v>
      </c>
      <c r="DQ148" s="231">
        <v>27.6</v>
      </c>
    </row>
    <row r="149" spans="116:121">
      <c r="DL149" s="227"/>
      <c r="DM149" s="295"/>
      <c r="DN149" s="228"/>
      <c r="DO149" s="228"/>
      <c r="DP149" s="228" t="s">
        <v>254</v>
      </c>
      <c r="DQ149" s="231">
        <v>35</v>
      </c>
    </row>
    <row r="150" spans="116:121">
      <c r="DL150" s="227"/>
      <c r="DM150" s="295"/>
      <c r="DN150" s="228"/>
      <c r="DO150" s="228"/>
      <c r="DP150" s="228" t="s">
        <v>255</v>
      </c>
      <c r="DQ150" s="231">
        <v>2.7</v>
      </c>
    </row>
    <row r="151" spans="116:121">
      <c r="DL151" s="227"/>
      <c r="DM151" s="295"/>
      <c r="DN151" s="228"/>
      <c r="DO151" s="228" t="s">
        <v>256</v>
      </c>
      <c r="DP151" s="228" t="s">
        <v>257</v>
      </c>
      <c r="DQ151" s="231">
        <v>33.6</v>
      </c>
    </row>
    <row r="152" spans="116:121">
      <c r="DL152" s="227"/>
      <c r="DM152" s="295"/>
      <c r="DN152" s="228"/>
      <c r="DO152" s="228" t="s">
        <v>258</v>
      </c>
      <c r="DP152" s="228" t="s">
        <v>258</v>
      </c>
      <c r="DQ152" s="231">
        <v>17.25</v>
      </c>
    </row>
    <row r="153" spans="116:121">
      <c r="DL153" s="227"/>
      <c r="DM153" s="295"/>
      <c r="DN153" s="228"/>
      <c r="DO153" s="228" t="s">
        <v>259</v>
      </c>
      <c r="DP153" s="228" t="s">
        <v>260</v>
      </c>
      <c r="DQ153" s="231">
        <v>6</v>
      </c>
    </row>
    <row r="154" spans="116:121">
      <c r="DL154" s="227"/>
      <c r="DM154" s="295"/>
      <c r="DN154" s="228"/>
      <c r="DO154" s="228" t="s">
        <v>261</v>
      </c>
      <c r="DP154" s="228" t="s">
        <v>262</v>
      </c>
      <c r="DQ154" s="231">
        <v>40.9</v>
      </c>
    </row>
    <row r="155" spans="116:121">
      <c r="DL155" s="227"/>
      <c r="DM155" s="295"/>
      <c r="DN155" s="228"/>
      <c r="DO155" s="228" t="s">
        <v>263</v>
      </c>
      <c r="DP155" s="228" t="s">
        <v>263</v>
      </c>
      <c r="DQ155" s="231">
        <v>58</v>
      </c>
    </row>
    <row r="156" spans="116:121">
      <c r="DL156" s="227"/>
      <c r="DM156" s="295"/>
      <c r="DN156" s="228"/>
      <c r="DO156" s="228" t="s">
        <v>215</v>
      </c>
      <c r="DP156" s="228" t="s">
        <v>216</v>
      </c>
      <c r="DQ156" s="231">
        <v>45</v>
      </c>
    </row>
    <row r="157" spans="116:121">
      <c r="DL157" s="227"/>
      <c r="DM157" s="295"/>
      <c r="DN157" s="228"/>
      <c r="DO157" s="228"/>
      <c r="DP157" s="228" t="s">
        <v>217</v>
      </c>
      <c r="DQ157" s="231">
        <v>26.875</v>
      </c>
    </row>
    <row r="158" spans="116:121">
      <c r="DL158" s="227"/>
      <c r="DM158" s="295"/>
      <c r="DN158" s="228"/>
      <c r="DO158" s="228" t="s">
        <v>264</v>
      </c>
      <c r="DP158" s="228" t="s">
        <v>265</v>
      </c>
      <c r="DQ158" s="231">
        <v>7.65</v>
      </c>
    </row>
    <row r="159" spans="116:121">
      <c r="DL159" s="227"/>
      <c r="DM159" s="295"/>
      <c r="DN159" s="228"/>
      <c r="DO159" s="228"/>
      <c r="DP159" s="228" t="s">
        <v>266</v>
      </c>
      <c r="DQ159" s="231">
        <v>6</v>
      </c>
    </row>
    <row r="160" spans="116:121">
      <c r="DL160" s="227"/>
      <c r="DM160" s="295"/>
      <c r="DN160" s="228"/>
      <c r="DO160" s="228" t="s">
        <v>267</v>
      </c>
      <c r="DP160" s="228" t="s">
        <v>390</v>
      </c>
      <c r="DQ160" s="231">
        <v>89</v>
      </c>
    </row>
    <row r="161" spans="116:125">
      <c r="DL161" s="227"/>
      <c r="DM161" s="295"/>
      <c r="DN161" s="228"/>
      <c r="DO161" s="228"/>
      <c r="DP161" s="228" t="s">
        <v>382</v>
      </c>
      <c r="DQ161" s="231">
        <v>83</v>
      </c>
    </row>
    <row r="162" spans="116:125">
      <c r="DL162" s="227"/>
      <c r="DM162" s="295"/>
      <c r="DN162" s="228"/>
      <c r="DO162" s="228" t="s">
        <v>268</v>
      </c>
      <c r="DP162" s="228" t="s">
        <v>269</v>
      </c>
      <c r="DQ162" s="231">
        <v>19.2</v>
      </c>
    </row>
    <row r="163" spans="116:125">
      <c r="DL163" s="227"/>
      <c r="DM163" s="295"/>
      <c r="DN163" s="228"/>
      <c r="DO163" s="228" t="s">
        <v>270</v>
      </c>
      <c r="DP163" s="228" t="s">
        <v>270</v>
      </c>
      <c r="DQ163" s="231">
        <v>13.8</v>
      </c>
    </row>
    <row r="164" spans="116:125">
      <c r="DL164" s="227"/>
      <c r="DM164" s="295"/>
      <c r="DN164" s="228"/>
      <c r="DO164" s="228" t="s">
        <v>271</v>
      </c>
      <c r="DP164" s="228" t="s">
        <v>272</v>
      </c>
      <c r="DQ164" s="231">
        <v>105</v>
      </c>
      <c r="DS164" s="305" t="s">
        <v>7</v>
      </c>
      <c r="DT164" s="305" t="s">
        <v>372</v>
      </c>
      <c r="DU164" s="305" t="s">
        <v>370</v>
      </c>
    </row>
    <row r="165" spans="116:125" ht="15" thickBot="1">
      <c r="DL165" s="233"/>
      <c r="DM165" s="296"/>
      <c r="DN165" s="234"/>
      <c r="DO165" s="234"/>
      <c r="DP165" s="234" t="s">
        <v>271</v>
      </c>
      <c r="DQ165" s="235">
        <v>64</v>
      </c>
      <c r="DS165" s="306">
        <f>SUM(DQ125:DQ165)</f>
        <v>1122.8</v>
      </c>
      <c r="DT165" s="306">
        <f>SUM(DS25,DS34,DS52,DS70,DS124,DS165)</f>
        <v>4425.7809999999999</v>
      </c>
      <c r="DU165" s="306">
        <f>SUM(DQ4:DQ165)</f>
        <v>4425.7810000000009</v>
      </c>
    </row>
    <row r="166" spans="116:125">
      <c r="DL166" s="236" t="s">
        <v>0</v>
      </c>
      <c r="DM166" s="297" t="s">
        <v>8</v>
      </c>
      <c r="DN166" s="237" t="s">
        <v>8</v>
      </c>
      <c r="DO166" s="237" t="s">
        <v>273</v>
      </c>
      <c r="DP166" s="237" t="s">
        <v>274</v>
      </c>
      <c r="DQ166" s="238">
        <v>15</v>
      </c>
    </row>
    <row r="167" spans="116:125">
      <c r="DL167" s="227"/>
      <c r="DM167" s="295"/>
      <c r="DN167" s="228"/>
      <c r="DO167" s="228"/>
      <c r="DP167" s="228" t="s">
        <v>275</v>
      </c>
      <c r="DQ167" s="231">
        <v>54</v>
      </c>
    </row>
    <row r="168" spans="116:125">
      <c r="DL168" s="227"/>
      <c r="DM168" s="295"/>
      <c r="DN168" s="228"/>
      <c r="DO168" s="228" t="s">
        <v>276</v>
      </c>
      <c r="DP168" s="228" t="s">
        <v>277</v>
      </c>
      <c r="DQ168" s="231">
        <v>23</v>
      </c>
    </row>
    <row r="169" spans="116:125">
      <c r="DL169" s="227"/>
      <c r="DM169" s="295"/>
      <c r="DN169" s="228"/>
      <c r="DO169" s="228"/>
      <c r="DP169" s="228" t="s">
        <v>278</v>
      </c>
      <c r="DQ169" s="231">
        <v>21.15</v>
      </c>
    </row>
    <row r="170" spans="116:125">
      <c r="DL170" s="227"/>
      <c r="DM170" s="295"/>
      <c r="DN170" s="228"/>
      <c r="DO170" s="228" t="s">
        <v>279</v>
      </c>
      <c r="DP170" s="228" t="s">
        <v>280</v>
      </c>
      <c r="DQ170" s="231">
        <v>47.5</v>
      </c>
    </row>
    <row r="171" spans="116:125">
      <c r="DL171" s="227"/>
      <c r="DM171" s="295"/>
      <c r="DN171" s="228"/>
      <c r="DO171" s="228" t="s">
        <v>281</v>
      </c>
      <c r="DP171" s="228" t="s">
        <v>282</v>
      </c>
      <c r="DQ171" s="231">
        <v>13.8</v>
      </c>
    </row>
    <row r="172" spans="116:125">
      <c r="DL172" s="227"/>
      <c r="DM172" s="295"/>
      <c r="DN172" s="228"/>
      <c r="DO172" s="228" t="s">
        <v>283</v>
      </c>
      <c r="DP172" s="228" t="s">
        <v>284</v>
      </c>
      <c r="DQ172" s="231">
        <v>42</v>
      </c>
    </row>
    <row r="173" spans="116:125">
      <c r="DL173" s="227"/>
      <c r="DM173" s="295"/>
      <c r="DN173" s="228"/>
      <c r="DO173" s="228"/>
      <c r="DP173" s="228" t="s">
        <v>285</v>
      </c>
      <c r="DQ173" s="231">
        <v>21</v>
      </c>
    </row>
    <row r="174" spans="116:125">
      <c r="DL174" s="227"/>
      <c r="DM174" s="295"/>
      <c r="DN174" s="228"/>
      <c r="DO174" s="228"/>
      <c r="DP174" s="228" t="s">
        <v>286</v>
      </c>
      <c r="DQ174" s="231">
        <v>15</v>
      </c>
    </row>
    <row r="175" spans="116:125">
      <c r="DL175" s="227"/>
      <c r="DM175" s="295"/>
      <c r="DN175" s="228"/>
      <c r="DO175" s="228"/>
      <c r="DP175" s="228" t="s">
        <v>287</v>
      </c>
      <c r="DQ175" s="231">
        <v>25</v>
      </c>
    </row>
    <row r="176" spans="116:125">
      <c r="DL176" s="227"/>
      <c r="DM176" s="295"/>
      <c r="DN176" s="228"/>
      <c r="DO176" s="228" t="s">
        <v>288</v>
      </c>
      <c r="DP176" s="228" t="s">
        <v>289</v>
      </c>
      <c r="DQ176" s="231">
        <v>12</v>
      </c>
    </row>
    <row r="177" spans="116:121">
      <c r="DL177" s="227"/>
      <c r="DM177" s="295"/>
      <c r="DN177" s="228"/>
      <c r="DO177" s="228" t="s">
        <v>292</v>
      </c>
      <c r="DP177" s="228" t="s">
        <v>290</v>
      </c>
      <c r="DQ177" s="231">
        <v>25</v>
      </c>
    </row>
    <row r="178" spans="116:121">
      <c r="DL178" s="227"/>
      <c r="DM178" s="295"/>
      <c r="DN178" s="228"/>
      <c r="DO178" s="228"/>
      <c r="DP178" s="228" t="s">
        <v>293</v>
      </c>
      <c r="DQ178" s="231">
        <v>36</v>
      </c>
    </row>
    <row r="179" spans="116:121">
      <c r="DL179" s="227"/>
      <c r="DM179" s="295"/>
      <c r="DN179" s="228"/>
      <c r="DO179" s="228"/>
      <c r="DP179" s="228" t="s">
        <v>291</v>
      </c>
      <c r="DQ179" s="231">
        <v>6.9</v>
      </c>
    </row>
    <row r="180" spans="116:121">
      <c r="DL180" s="227"/>
      <c r="DM180" s="295"/>
      <c r="DN180" s="228"/>
      <c r="DO180" s="228" t="s">
        <v>294</v>
      </c>
      <c r="DP180" s="228" t="s">
        <v>295</v>
      </c>
      <c r="DQ180" s="231">
        <v>17.5</v>
      </c>
    </row>
    <row r="181" spans="116:121">
      <c r="DL181" s="227"/>
      <c r="DM181" s="295"/>
      <c r="DN181" s="228"/>
      <c r="DO181" s="228" t="s">
        <v>296</v>
      </c>
      <c r="DP181" s="228" t="s">
        <v>297</v>
      </c>
      <c r="DQ181" s="231">
        <v>16.899999999999999</v>
      </c>
    </row>
    <row r="182" spans="116:121">
      <c r="DL182" s="227"/>
      <c r="DM182" s="295"/>
      <c r="DN182" s="228"/>
      <c r="DO182" s="228"/>
      <c r="DP182" s="228" t="s">
        <v>298</v>
      </c>
      <c r="DQ182" s="231">
        <v>15</v>
      </c>
    </row>
    <row r="183" spans="116:121">
      <c r="DL183" s="227"/>
      <c r="DM183" s="295"/>
      <c r="DN183" s="228"/>
      <c r="DO183" s="228" t="s">
        <v>365</v>
      </c>
      <c r="DP183" s="228" t="s">
        <v>366</v>
      </c>
      <c r="DQ183" s="231">
        <v>23.5</v>
      </c>
    </row>
    <row r="184" spans="116:121">
      <c r="DL184" s="227"/>
      <c r="DM184" s="295"/>
      <c r="DN184" s="228"/>
      <c r="DO184" s="228"/>
      <c r="DP184" s="228" t="s">
        <v>368</v>
      </c>
      <c r="DQ184" s="231">
        <v>46.8</v>
      </c>
    </row>
    <row r="185" spans="116:121">
      <c r="DL185" s="227"/>
      <c r="DM185" s="295"/>
      <c r="DN185" s="228"/>
      <c r="DO185" s="228" t="s">
        <v>299</v>
      </c>
      <c r="DP185" s="228" t="s">
        <v>300</v>
      </c>
      <c r="DQ185" s="231">
        <v>14.1</v>
      </c>
    </row>
    <row r="186" spans="116:121">
      <c r="DL186" s="227"/>
      <c r="DM186" s="295"/>
      <c r="DN186" s="228"/>
      <c r="DO186" s="228"/>
      <c r="DP186" s="228" t="s">
        <v>301</v>
      </c>
      <c r="DQ186" s="231">
        <v>7.5</v>
      </c>
    </row>
    <row r="187" spans="116:121">
      <c r="DL187" s="227"/>
      <c r="DM187" s="295"/>
      <c r="DN187" s="228"/>
      <c r="DO187" s="228"/>
      <c r="DP187" s="228" t="s">
        <v>445</v>
      </c>
      <c r="DQ187" s="231">
        <v>21.6</v>
      </c>
    </row>
    <row r="188" spans="116:121">
      <c r="DL188" s="227"/>
      <c r="DM188" s="295"/>
      <c r="DN188" s="228"/>
      <c r="DO188" s="228"/>
      <c r="DP188" s="228" t="s">
        <v>302</v>
      </c>
      <c r="DQ188" s="231">
        <v>16.100000000000001</v>
      </c>
    </row>
    <row r="189" spans="116:121">
      <c r="DL189" s="227"/>
      <c r="DM189" s="295"/>
      <c r="DN189" s="228"/>
      <c r="DO189" s="228"/>
      <c r="DP189" s="228" t="s">
        <v>303</v>
      </c>
      <c r="DQ189" s="231">
        <v>20</v>
      </c>
    </row>
    <row r="190" spans="116:121">
      <c r="DL190" s="227"/>
      <c r="DM190" s="295"/>
      <c r="DN190" s="228"/>
      <c r="DO190" s="228"/>
      <c r="DP190" s="228" t="s">
        <v>304</v>
      </c>
      <c r="DQ190" s="231">
        <v>12.5</v>
      </c>
    </row>
    <row r="191" spans="116:121">
      <c r="DL191" s="227"/>
      <c r="DM191" s="295"/>
      <c r="DN191" s="228"/>
      <c r="DO191" s="228" t="s">
        <v>305</v>
      </c>
      <c r="DP191" s="228" t="s">
        <v>306</v>
      </c>
      <c r="DQ191" s="231">
        <v>20.7</v>
      </c>
    </row>
    <row r="192" spans="116:121">
      <c r="DL192" s="227"/>
      <c r="DM192" s="295"/>
      <c r="DN192" s="228"/>
      <c r="DO192" s="228"/>
      <c r="DP192" s="228" t="s">
        <v>307</v>
      </c>
      <c r="DQ192" s="231">
        <v>15</v>
      </c>
    </row>
    <row r="193" spans="116:121">
      <c r="DL193" s="227"/>
      <c r="DM193" s="295"/>
      <c r="DN193" s="228"/>
      <c r="DO193" s="228"/>
      <c r="DP193" s="228" t="s">
        <v>308</v>
      </c>
      <c r="DQ193" s="231">
        <v>73.599999999999994</v>
      </c>
    </row>
    <row r="194" spans="116:121">
      <c r="DL194" s="227"/>
      <c r="DM194" s="295"/>
      <c r="DN194" s="228"/>
      <c r="DO194" s="228" t="s">
        <v>309</v>
      </c>
      <c r="DP194" s="228" t="s">
        <v>391</v>
      </c>
      <c r="DQ194" s="231">
        <v>16.100000000000001</v>
      </c>
    </row>
    <row r="195" spans="116:121">
      <c r="DL195" s="227"/>
      <c r="DM195" s="295"/>
      <c r="DN195" s="228"/>
      <c r="DO195" s="228"/>
      <c r="DP195" s="228" t="s">
        <v>310</v>
      </c>
      <c r="DQ195" s="231">
        <v>10</v>
      </c>
    </row>
    <row r="196" spans="116:121">
      <c r="DL196" s="227"/>
      <c r="DM196" s="295"/>
      <c r="DN196" s="228"/>
      <c r="DO196" s="228" t="s">
        <v>311</v>
      </c>
      <c r="DP196" s="228" t="s">
        <v>312</v>
      </c>
      <c r="DQ196" s="231">
        <v>11.7</v>
      </c>
    </row>
    <row r="197" spans="116:121">
      <c r="DL197" s="227"/>
      <c r="DM197" s="295"/>
      <c r="DN197" s="228"/>
      <c r="DO197" s="228" t="s">
        <v>313</v>
      </c>
      <c r="DP197" s="228" t="s">
        <v>314</v>
      </c>
      <c r="DQ197" s="231">
        <v>15</v>
      </c>
    </row>
    <row r="198" spans="116:121">
      <c r="DL198" s="227"/>
      <c r="DM198" s="295"/>
      <c r="DN198" s="228"/>
      <c r="DO198" s="228" t="s">
        <v>315</v>
      </c>
      <c r="DP198" s="228" t="s">
        <v>316</v>
      </c>
      <c r="DQ198" s="231">
        <v>9.6</v>
      </c>
    </row>
    <row r="199" spans="116:121">
      <c r="DL199" s="227"/>
      <c r="DM199" s="295"/>
      <c r="DN199" s="228"/>
      <c r="DO199" s="228" t="s">
        <v>317</v>
      </c>
      <c r="DP199" s="228" t="s">
        <v>318</v>
      </c>
      <c r="DQ199" s="231">
        <v>18.399999999999999</v>
      </c>
    </row>
    <row r="200" spans="116:121">
      <c r="DL200" s="227"/>
      <c r="DM200" s="295"/>
      <c r="DN200" s="228"/>
      <c r="DO200" s="228"/>
      <c r="DP200" s="228" t="s">
        <v>319</v>
      </c>
      <c r="DQ200" s="231">
        <v>32.200000000000003</v>
      </c>
    </row>
    <row r="201" spans="116:121">
      <c r="DL201" s="227"/>
      <c r="DM201" s="295"/>
      <c r="DN201" s="228"/>
      <c r="DO201" s="228"/>
      <c r="DP201" s="228" t="s">
        <v>317</v>
      </c>
      <c r="DQ201" s="231">
        <v>7.05</v>
      </c>
    </row>
    <row r="202" spans="116:121">
      <c r="DL202" s="227"/>
      <c r="DM202" s="295"/>
      <c r="DN202" s="228"/>
      <c r="DO202" s="228"/>
      <c r="DP202" s="228" t="s">
        <v>320</v>
      </c>
      <c r="DQ202" s="231">
        <v>14.1</v>
      </c>
    </row>
    <row r="203" spans="116:121">
      <c r="DL203" s="227"/>
      <c r="DM203" s="295"/>
      <c r="DN203" s="228"/>
      <c r="DO203" s="228"/>
      <c r="DP203" s="228" t="s">
        <v>321</v>
      </c>
      <c r="DQ203" s="231">
        <v>20</v>
      </c>
    </row>
    <row r="204" spans="116:121">
      <c r="DL204" s="227"/>
      <c r="DM204" s="295"/>
      <c r="DN204" s="228"/>
      <c r="DO204" s="228"/>
      <c r="DP204" s="228" t="s">
        <v>322</v>
      </c>
      <c r="DQ204" s="231">
        <v>34.5</v>
      </c>
    </row>
    <row r="205" spans="116:121">
      <c r="DL205" s="227"/>
      <c r="DM205" s="295"/>
      <c r="DN205" s="228"/>
      <c r="DO205" s="228" t="s">
        <v>323</v>
      </c>
      <c r="DP205" s="228" t="s">
        <v>392</v>
      </c>
      <c r="DQ205" s="231">
        <v>9</v>
      </c>
    </row>
    <row r="206" spans="116:121">
      <c r="DL206" s="227"/>
      <c r="DM206" s="295"/>
      <c r="DN206" s="228"/>
      <c r="DO206" s="228"/>
      <c r="DP206" s="228" t="s">
        <v>324</v>
      </c>
      <c r="DQ206" s="231">
        <v>20</v>
      </c>
    </row>
    <row r="207" spans="116:121">
      <c r="DL207" s="227"/>
      <c r="DM207" s="295"/>
      <c r="DN207" s="228"/>
      <c r="DO207" s="228"/>
      <c r="DP207" s="228" t="s">
        <v>325</v>
      </c>
      <c r="DQ207" s="231">
        <v>20</v>
      </c>
    </row>
    <row r="208" spans="116:121">
      <c r="DL208" s="227"/>
      <c r="DM208" s="295"/>
      <c r="DN208" s="228"/>
      <c r="DO208" s="228"/>
      <c r="DP208" s="228" t="s">
        <v>326</v>
      </c>
      <c r="DQ208" s="231">
        <v>30</v>
      </c>
    </row>
    <row r="209" spans="116:124">
      <c r="DL209" s="227"/>
      <c r="DM209" s="295"/>
      <c r="DN209" s="228"/>
      <c r="DO209" s="228"/>
      <c r="DP209" s="228" t="s">
        <v>327</v>
      </c>
      <c r="DQ209" s="231">
        <v>28.5</v>
      </c>
    </row>
    <row r="210" spans="116:124">
      <c r="DL210" s="227"/>
      <c r="DM210" s="295"/>
      <c r="DN210" s="228"/>
      <c r="DO210" s="228" t="s">
        <v>328</v>
      </c>
      <c r="DP210" s="228" t="s">
        <v>329</v>
      </c>
      <c r="DQ210" s="231">
        <v>18</v>
      </c>
    </row>
    <row r="211" spans="116:124">
      <c r="DL211" s="227"/>
      <c r="DM211" s="295"/>
      <c r="DN211" s="228"/>
      <c r="DO211" s="228"/>
      <c r="DP211" s="228" t="s">
        <v>330</v>
      </c>
      <c r="DQ211" s="231">
        <v>9.1999999999999993</v>
      </c>
    </row>
    <row r="212" spans="116:124">
      <c r="DL212" s="227"/>
      <c r="DM212" s="295"/>
      <c r="DN212" s="228"/>
      <c r="DO212" s="228"/>
      <c r="DP212" s="228" t="s">
        <v>331</v>
      </c>
      <c r="DQ212" s="231">
        <v>27.6</v>
      </c>
    </row>
    <row r="213" spans="116:124">
      <c r="DL213" s="227"/>
      <c r="DM213" s="295"/>
      <c r="DN213" s="228"/>
      <c r="DO213" s="228" t="s">
        <v>332</v>
      </c>
      <c r="DP213" s="228" t="s">
        <v>333</v>
      </c>
      <c r="DQ213" s="231">
        <v>9</v>
      </c>
    </row>
    <row r="214" spans="116:124">
      <c r="DL214" s="227"/>
      <c r="DM214" s="295"/>
      <c r="DN214" s="228"/>
      <c r="DO214" s="228"/>
      <c r="DP214" s="228" t="s">
        <v>334</v>
      </c>
      <c r="DQ214" s="231">
        <v>7.8</v>
      </c>
    </row>
    <row r="215" spans="116:124">
      <c r="DL215" s="227"/>
      <c r="DM215" s="295"/>
      <c r="DN215" s="228"/>
      <c r="DO215" s="228"/>
      <c r="DP215" s="228" t="s">
        <v>335</v>
      </c>
      <c r="DQ215" s="231">
        <v>10.6</v>
      </c>
    </row>
    <row r="216" spans="116:124">
      <c r="DL216" s="227"/>
      <c r="DM216" s="295"/>
      <c r="DN216" s="228"/>
      <c r="DO216" s="228" t="s">
        <v>336</v>
      </c>
      <c r="DP216" s="228" t="s">
        <v>337</v>
      </c>
      <c r="DQ216" s="231">
        <v>13.8</v>
      </c>
    </row>
    <row r="217" spans="116:124">
      <c r="DL217" s="227"/>
      <c r="DM217" s="295"/>
      <c r="DN217" s="228"/>
      <c r="DO217" s="228"/>
      <c r="DP217" s="228" t="s">
        <v>338</v>
      </c>
      <c r="DQ217" s="231">
        <v>15</v>
      </c>
    </row>
    <row r="218" spans="116:124">
      <c r="DL218" s="227"/>
      <c r="DM218" s="295"/>
      <c r="DN218" s="228"/>
      <c r="DO218" s="228"/>
      <c r="DP218" s="228" t="s">
        <v>339</v>
      </c>
      <c r="DQ218" s="231">
        <v>12.5</v>
      </c>
    </row>
    <row r="219" spans="116:124">
      <c r="DL219" s="227"/>
      <c r="DM219" s="295"/>
      <c r="DN219" s="228"/>
      <c r="DO219" s="228"/>
      <c r="DP219" s="228" t="s">
        <v>340</v>
      </c>
      <c r="DQ219" s="231">
        <v>7.05</v>
      </c>
    </row>
    <row r="220" spans="116:124">
      <c r="DL220" s="227"/>
      <c r="DM220" s="295"/>
      <c r="DN220" s="228"/>
      <c r="DO220" s="228"/>
      <c r="DP220" s="228" t="s">
        <v>341</v>
      </c>
      <c r="DQ220" s="231">
        <v>15</v>
      </c>
      <c r="DS220" s="305" t="s">
        <v>371</v>
      </c>
      <c r="DT220" s="305" t="s">
        <v>374</v>
      </c>
    </row>
    <row r="221" spans="116:124" ht="15" thickBot="1">
      <c r="DL221" s="300"/>
      <c r="DM221" s="301"/>
      <c r="DN221" s="302"/>
      <c r="DO221" s="302"/>
      <c r="DP221" s="302" t="s">
        <v>342</v>
      </c>
      <c r="DQ221" s="303">
        <v>13.8</v>
      </c>
      <c r="DS221" s="306">
        <f>SUM(DQ166:DQ221)</f>
        <v>1133.6499999999999</v>
      </c>
      <c r="DT221" s="306">
        <f>SUM(DT165,DS221)</f>
        <v>5559.4309999999996</v>
      </c>
    </row>
    <row r="222" spans="116:124">
      <c r="DL222" s="236" t="s">
        <v>9</v>
      </c>
      <c r="DM222" s="237" t="s">
        <v>1</v>
      </c>
      <c r="DN222" s="237" t="s">
        <v>2</v>
      </c>
      <c r="DO222" s="237" t="s">
        <v>464</v>
      </c>
      <c r="DP222" s="237" t="s">
        <v>465</v>
      </c>
      <c r="DQ222" s="238">
        <v>21</v>
      </c>
    </row>
    <row r="223" spans="116:124">
      <c r="DL223" s="362"/>
      <c r="DM223" s="363"/>
      <c r="DN223" s="363"/>
      <c r="DO223" s="363" t="s">
        <v>405</v>
      </c>
      <c r="DP223" s="363" t="s">
        <v>406</v>
      </c>
      <c r="DQ223" s="364">
        <v>14</v>
      </c>
    </row>
    <row r="224" spans="116:124">
      <c r="DL224" s="362"/>
      <c r="DM224" s="363"/>
      <c r="DN224" s="363"/>
      <c r="DO224" s="363" t="s">
        <v>456</v>
      </c>
      <c r="DP224" s="363" t="s">
        <v>457</v>
      </c>
      <c r="DQ224" s="364">
        <v>4</v>
      </c>
    </row>
    <row r="225" spans="116:121">
      <c r="DL225" s="362"/>
      <c r="DM225" s="363"/>
      <c r="DN225" s="363"/>
      <c r="DO225" s="363" t="s">
        <v>462</v>
      </c>
      <c r="DP225" s="363" t="s">
        <v>463</v>
      </c>
      <c r="DQ225" s="364">
        <v>70</v>
      </c>
    </row>
    <row r="226" spans="116:121">
      <c r="DL226" s="227"/>
      <c r="DM226" s="228"/>
      <c r="DN226" s="228" t="s">
        <v>3</v>
      </c>
      <c r="DO226" s="228" t="s">
        <v>423</v>
      </c>
      <c r="DP226" s="228" t="s">
        <v>424</v>
      </c>
      <c r="DQ226" s="231">
        <v>10</v>
      </c>
    </row>
    <row r="227" spans="116:121">
      <c r="DL227" s="227"/>
      <c r="DM227" s="228"/>
      <c r="DN227" s="228"/>
      <c r="DO227" s="228"/>
      <c r="DP227" s="228" t="s">
        <v>453</v>
      </c>
      <c r="DQ227" s="231">
        <v>7.14</v>
      </c>
    </row>
    <row r="228" spans="116:121">
      <c r="DL228" s="227"/>
      <c r="DM228" s="228"/>
      <c r="DN228" s="228"/>
      <c r="DO228" s="228" t="s">
        <v>428</v>
      </c>
      <c r="DP228" s="228" t="s">
        <v>428</v>
      </c>
      <c r="DQ228" s="231">
        <v>60</v>
      </c>
    </row>
    <row r="229" spans="116:121">
      <c r="DL229" s="227"/>
      <c r="DM229" s="228"/>
      <c r="DN229" s="228"/>
      <c r="DO229" s="228" t="s">
        <v>472</v>
      </c>
      <c r="DP229" s="228" t="s">
        <v>473</v>
      </c>
      <c r="DQ229" s="231">
        <v>80</v>
      </c>
    </row>
    <row r="230" spans="116:121">
      <c r="DL230" s="227"/>
      <c r="DM230" s="228"/>
      <c r="DN230" s="228"/>
      <c r="DO230" s="228" t="s">
        <v>458</v>
      </c>
      <c r="DP230" s="228" t="s">
        <v>459</v>
      </c>
      <c r="DQ230" s="231">
        <v>3.99</v>
      </c>
    </row>
    <row r="231" spans="116:121">
      <c r="DL231" s="227"/>
      <c r="DM231" s="228"/>
      <c r="DN231" s="228"/>
      <c r="DO231" s="228" t="s">
        <v>407</v>
      </c>
      <c r="DP231" s="228" t="s">
        <v>407</v>
      </c>
      <c r="DQ231" s="231">
        <v>119</v>
      </c>
    </row>
    <row r="232" spans="116:121">
      <c r="DL232" s="227"/>
      <c r="DM232" s="228"/>
      <c r="DN232" s="228"/>
      <c r="DO232" s="228"/>
      <c r="DP232" s="228" t="s">
        <v>444</v>
      </c>
      <c r="DQ232" s="231">
        <v>31.6</v>
      </c>
    </row>
    <row r="233" spans="116:121">
      <c r="DL233" s="227"/>
      <c r="DM233" s="228"/>
      <c r="DN233" s="228"/>
      <c r="DO233" s="228" t="s">
        <v>408</v>
      </c>
      <c r="DP233" s="228" t="s">
        <v>409</v>
      </c>
      <c r="DQ233" s="231">
        <v>95</v>
      </c>
    </row>
    <row r="234" spans="116:121">
      <c r="DL234" s="227"/>
      <c r="DM234" s="228"/>
      <c r="DN234" s="228" t="s">
        <v>5</v>
      </c>
      <c r="DO234" s="228" t="s">
        <v>410</v>
      </c>
      <c r="DP234" s="228" t="s">
        <v>411</v>
      </c>
      <c r="DQ234" s="231">
        <v>8</v>
      </c>
    </row>
    <row r="235" spans="116:121">
      <c r="DL235" s="233"/>
      <c r="DM235" s="296"/>
      <c r="DN235" s="234"/>
      <c r="DO235" s="234" t="s">
        <v>429</v>
      </c>
      <c r="DP235" s="234" t="s">
        <v>430</v>
      </c>
      <c r="DQ235" s="235">
        <v>5</v>
      </c>
    </row>
    <row r="236" spans="116:121">
      <c r="DL236" s="233"/>
      <c r="DM236" s="296"/>
      <c r="DN236" s="234"/>
      <c r="DO236" s="234" t="s">
        <v>135</v>
      </c>
      <c r="DP236" s="234" t="s">
        <v>441</v>
      </c>
      <c r="DQ236" s="235">
        <v>9</v>
      </c>
    </row>
    <row r="237" spans="116:121">
      <c r="DL237" s="233"/>
      <c r="DM237" s="296"/>
      <c r="DN237" s="234"/>
      <c r="DO237" s="234" t="s">
        <v>426</v>
      </c>
      <c r="DP237" s="234" t="s">
        <v>427</v>
      </c>
      <c r="DQ237" s="235">
        <v>4.9000000000000004</v>
      </c>
    </row>
    <row r="238" spans="116:121">
      <c r="DL238" s="233"/>
      <c r="DM238" s="296"/>
      <c r="DN238" s="234"/>
      <c r="DO238" s="234" t="s">
        <v>478</v>
      </c>
      <c r="DP238" s="234" t="s">
        <v>478</v>
      </c>
      <c r="DQ238" s="235">
        <v>14.72</v>
      </c>
    </row>
    <row r="239" spans="116:121">
      <c r="DL239" s="233"/>
      <c r="DM239" s="296"/>
      <c r="DN239" s="234"/>
      <c r="DO239" s="234" t="s">
        <v>412</v>
      </c>
      <c r="DP239" s="234" t="s">
        <v>412</v>
      </c>
      <c r="DQ239" s="235">
        <v>95</v>
      </c>
    </row>
    <row r="240" spans="116:121">
      <c r="DL240" s="233"/>
      <c r="DM240" s="296"/>
      <c r="DN240" s="234"/>
      <c r="DO240" s="234" t="s">
        <v>442</v>
      </c>
      <c r="DP240" s="234" t="s">
        <v>443</v>
      </c>
      <c r="DQ240" s="235">
        <v>50</v>
      </c>
    </row>
    <row r="241" spans="116:123">
      <c r="DL241" s="233"/>
      <c r="DM241" s="296"/>
      <c r="DN241" s="234"/>
      <c r="DO241" s="234" t="s">
        <v>144</v>
      </c>
      <c r="DP241" s="234" t="s">
        <v>417</v>
      </c>
      <c r="DQ241" s="235">
        <v>3.9</v>
      </c>
    </row>
    <row r="242" spans="116:123">
      <c r="DL242" s="233"/>
      <c r="DM242" s="296"/>
      <c r="DN242" s="234"/>
      <c r="DO242" s="234" t="s">
        <v>147</v>
      </c>
      <c r="DP242" s="234" t="s">
        <v>418</v>
      </c>
      <c r="DQ242" s="235">
        <v>7.98</v>
      </c>
    </row>
    <row r="243" spans="116:123">
      <c r="DL243" s="233"/>
      <c r="DM243" s="296"/>
      <c r="DN243" s="234"/>
      <c r="DO243" s="234"/>
      <c r="DP243" s="234" t="s">
        <v>419</v>
      </c>
      <c r="DQ243" s="235">
        <v>5</v>
      </c>
    </row>
    <row r="244" spans="116:123">
      <c r="DL244" s="233"/>
      <c r="DM244" s="296"/>
      <c r="DN244" s="234" t="s">
        <v>6</v>
      </c>
      <c r="DO244" s="234" t="s">
        <v>194</v>
      </c>
      <c r="DP244" s="234" t="s">
        <v>467</v>
      </c>
      <c r="DQ244" s="235">
        <v>5</v>
      </c>
    </row>
    <row r="245" spans="116:123">
      <c r="DL245" s="233"/>
      <c r="DM245" s="296"/>
      <c r="DN245" s="234"/>
      <c r="DO245" s="234" t="s">
        <v>468</v>
      </c>
      <c r="DP245" s="234" t="s">
        <v>469</v>
      </c>
      <c r="DQ245" s="235">
        <v>5</v>
      </c>
    </row>
    <row r="246" spans="116:123">
      <c r="DL246" s="233"/>
      <c r="DM246" s="296"/>
      <c r="DN246" s="234"/>
      <c r="DO246" s="234"/>
      <c r="DP246" s="234" t="s">
        <v>474</v>
      </c>
      <c r="DQ246" s="235">
        <v>4.9000000000000004</v>
      </c>
    </row>
    <row r="247" spans="116:123">
      <c r="DL247" s="233"/>
      <c r="DM247" s="296"/>
      <c r="DN247" s="234"/>
      <c r="DO247" s="234" t="s">
        <v>454</v>
      </c>
      <c r="DP247" s="234" t="s">
        <v>455</v>
      </c>
      <c r="DQ247" s="235">
        <v>87</v>
      </c>
    </row>
    <row r="248" spans="116:123">
      <c r="DL248" s="233"/>
      <c r="DM248" s="296"/>
      <c r="DN248" s="234"/>
      <c r="DO248" s="234" t="s">
        <v>204</v>
      </c>
      <c r="DP248" s="234" t="s">
        <v>420</v>
      </c>
      <c r="DQ248" s="235">
        <v>4</v>
      </c>
    </row>
    <row r="249" spans="116:123">
      <c r="DL249" s="233"/>
      <c r="DM249" s="296"/>
      <c r="DN249" s="234"/>
      <c r="DO249" s="234" t="s">
        <v>470</v>
      </c>
      <c r="DP249" s="234" t="s">
        <v>471</v>
      </c>
      <c r="DQ249" s="235">
        <v>5</v>
      </c>
    </row>
    <row r="250" spans="116:123">
      <c r="DL250" s="233"/>
      <c r="DM250" s="296"/>
      <c r="DN250" s="234"/>
      <c r="DO250" s="234" t="s">
        <v>421</v>
      </c>
      <c r="DP250" s="234" t="s">
        <v>422</v>
      </c>
      <c r="DQ250" s="235">
        <v>4</v>
      </c>
      <c r="DS250" s="343" t="s">
        <v>404</v>
      </c>
    </row>
    <row r="251" spans="116:123" ht="15" thickBot="1">
      <c r="DL251" s="233"/>
      <c r="DM251" s="296"/>
      <c r="DN251" s="234"/>
      <c r="DO251" s="234" t="s">
        <v>479</v>
      </c>
      <c r="DP251" s="234" t="s">
        <v>480</v>
      </c>
      <c r="DQ251" s="235">
        <v>5</v>
      </c>
      <c r="DS251" s="306">
        <f>SUM(DQ222:DQ251)</f>
        <v>839.13</v>
      </c>
    </row>
    <row r="252" spans="116:123">
      <c r="DL252" s="236" t="s">
        <v>9</v>
      </c>
      <c r="DM252" s="297" t="s">
        <v>8</v>
      </c>
      <c r="DN252" s="237" t="s">
        <v>8</v>
      </c>
      <c r="DO252" s="341" t="s">
        <v>353</v>
      </c>
      <c r="DP252" s="341" t="s">
        <v>354</v>
      </c>
      <c r="DQ252" s="342">
        <v>5.72</v>
      </c>
    </row>
    <row r="253" spans="116:123">
      <c r="DL253" s="233"/>
      <c r="DM253" s="296"/>
      <c r="DN253" s="234"/>
      <c r="DO253" s="234" t="s">
        <v>276</v>
      </c>
      <c r="DP253" s="234" t="s">
        <v>355</v>
      </c>
      <c r="DQ253" s="235">
        <v>6</v>
      </c>
    </row>
    <row r="254" spans="116:123">
      <c r="DL254" s="233"/>
      <c r="DM254" s="296"/>
      <c r="DN254" s="234"/>
      <c r="DO254" s="234" t="s">
        <v>356</v>
      </c>
      <c r="DP254" s="234" t="s">
        <v>357</v>
      </c>
      <c r="DQ254" s="235">
        <v>16.920000000000002</v>
      </c>
    </row>
    <row r="255" spans="116:123">
      <c r="DL255" s="233"/>
      <c r="DM255" s="296"/>
      <c r="DN255" s="234"/>
      <c r="DO255" s="234"/>
      <c r="DP255" s="234" t="s">
        <v>358</v>
      </c>
      <c r="DQ255" s="235">
        <v>25.2</v>
      </c>
    </row>
    <row r="256" spans="116:123">
      <c r="DL256" s="233"/>
      <c r="DM256" s="296"/>
      <c r="DN256" s="234"/>
      <c r="DO256" s="234"/>
      <c r="DP256" s="234" t="s">
        <v>359</v>
      </c>
      <c r="DQ256" s="235">
        <v>20.7</v>
      </c>
    </row>
    <row r="257" spans="116:124">
      <c r="DL257" s="233"/>
      <c r="DM257" s="296"/>
      <c r="DN257" s="234"/>
      <c r="DO257" s="234" t="s">
        <v>328</v>
      </c>
      <c r="DP257" s="234" t="s">
        <v>360</v>
      </c>
      <c r="DQ257" s="235">
        <v>29.81</v>
      </c>
    </row>
    <row r="258" spans="116:124">
      <c r="DL258" s="233"/>
      <c r="DM258" s="296"/>
      <c r="DN258" s="234"/>
      <c r="DO258" s="234"/>
      <c r="DP258" s="234" t="s">
        <v>361</v>
      </c>
      <c r="DQ258" s="235">
        <v>5.39</v>
      </c>
      <c r="DS258" s="305" t="s">
        <v>373</v>
      </c>
      <c r="DT258" s="345" t="s">
        <v>425</v>
      </c>
    </row>
    <row r="259" spans="116:124" ht="15" thickBot="1">
      <c r="DL259" s="229"/>
      <c r="DM259" s="298"/>
      <c r="DN259" s="230"/>
      <c r="DO259" s="230" t="s">
        <v>362</v>
      </c>
      <c r="DP259" s="230" t="s">
        <v>363</v>
      </c>
      <c r="DQ259" s="232">
        <v>8.5</v>
      </c>
      <c r="DS259" s="306">
        <f>SUM(DQ252:DQ259)</f>
        <v>118.24000000000001</v>
      </c>
      <c r="DT259" s="306">
        <f>SUM(DS251,DS259)</f>
        <v>957.37</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8"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26" t="s">
        <v>63</v>
      </c>
      <c r="B3" s="427"/>
      <c r="C3" s="430" t="s">
        <v>61</v>
      </c>
      <c r="D3" s="431"/>
      <c r="E3" s="431"/>
      <c r="F3" s="431"/>
      <c r="G3" s="431"/>
      <c r="H3" s="431"/>
      <c r="I3" s="431"/>
      <c r="J3" s="431"/>
      <c r="K3" s="431"/>
      <c r="L3" s="431"/>
      <c r="M3" s="432"/>
      <c r="N3" s="431" t="s">
        <v>62</v>
      </c>
      <c r="O3" s="431"/>
      <c r="P3" s="431"/>
      <c r="Q3" s="431"/>
      <c r="R3" s="431"/>
      <c r="S3" s="431"/>
      <c r="T3" s="431"/>
      <c r="U3" s="431"/>
      <c r="V3" s="431"/>
      <c r="W3" s="433"/>
      <c r="Z3" s="426" t="s">
        <v>64</v>
      </c>
      <c r="AA3" s="427"/>
      <c r="AB3" s="430" t="s">
        <v>61</v>
      </c>
      <c r="AC3" s="431"/>
      <c r="AD3" s="431"/>
      <c r="AE3" s="431"/>
      <c r="AF3" s="431"/>
      <c r="AG3" s="431"/>
      <c r="AH3" s="431"/>
      <c r="AI3" s="431"/>
      <c r="AJ3" s="431"/>
      <c r="AK3" s="431"/>
      <c r="AL3" s="432"/>
      <c r="AM3" s="431" t="s">
        <v>62</v>
      </c>
      <c r="AN3" s="431"/>
      <c r="AO3" s="431"/>
      <c r="AP3" s="431"/>
      <c r="AQ3" s="431"/>
      <c r="AR3" s="431"/>
      <c r="AS3" s="431"/>
      <c r="AT3" s="431"/>
      <c r="AU3" s="431"/>
      <c r="AV3" s="433"/>
      <c r="AY3" s="426" t="s">
        <v>65</v>
      </c>
      <c r="AZ3" s="427"/>
      <c r="BA3" s="430" t="s">
        <v>61</v>
      </c>
      <c r="BB3" s="431"/>
      <c r="BC3" s="431"/>
      <c r="BD3" s="431"/>
      <c r="BE3" s="431"/>
      <c r="BF3" s="431"/>
      <c r="BG3" s="431"/>
      <c r="BH3" s="431"/>
      <c r="BI3" s="431"/>
      <c r="BJ3" s="431"/>
      <c r="BK3" s="432"/>
      <c r="BL3" s="431" t="s">
        <v>62</v>
      </c>
      <c r="BM3" s="431"/>
      <c r="BN3" s="431"/>
      <c r="BO3" s="431"/>
      <c r="BP3" s="431"/>
      <c r="BQ3" s="431"/>
      <c r="BR3" s="431"/>
      <c r="BS3" s="431"/>
      <c r="BT3" s="431"/>
      <c r="BU3" s="433"/>
    </row>
    <row r="4" spans="1:73" ht="65.5" thickBot="1">
      <c r="A4" s="428"/>
      <c r="B4" s="42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28"/>
      <c r="AA4" s="42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28"/>
      <c r="AZ4" s="42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2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2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2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2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2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2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2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2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2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2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2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2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2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2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2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2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2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2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2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2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2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2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2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2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2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2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2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2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2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2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2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2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2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2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2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2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2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2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2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2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2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2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2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2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2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2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2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2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2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2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2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26" t="s">
        <v>63</v>
      </c>
      <c r="B24" s="427"/>
      <c r="C24" s="430" t="s">
        <v>61</v>
      </c>
      <c r="D24" s="431"/>
      <c r="E24" s="431"/>
      <c r="F24" s="431"/>
      <c r="G24" s="431"/>
      <c r="H24" s="431"/>
      <c r="I24" s="431"/>
      <c r="J24" s="431"/>
      <c r="K24" s="431"/>
      <c r="L24" s="431"/>
      <c r="M24" s="432"/>
      <c r="N24" s="431" t="s">
        <v>62</v>
      </c>
      <c r="O24" s="431"/>
      <c r="P24" s="431"/>
      <c r="Q24" s="431"/>
      <c r="R24" s="431"/>
      <c r="S24" s="431"/>
      <c r="T24" s="431"/>
      <c r="U24" s="431"/>
      <c r="V24" s="431"/>
      <c r="W24" s="433"/>
      <c r="Z24" s="426" t="s">
        <v>64</v>
      </c>
      <c r="AA24" s="427"/>
      <c r="AB24" s="430" t="s">
        <v>61</v>
      </c>
      <c r="AC24" s="431"/>
      <c r="AD24" s="431"/>
      <c r="AE24" s="431"/>
      <c r="AF24" s="431"/>
      <c r="AG24" s="431"/>
      <c r="AH24" s="431"/>
      <c r="AI24" s="431"/>
      <c r="AJ24" s="431"/>
      <c r="AK24" s="431"/>
      <c r="AL24" s="432"/>
      <c r="AM24" s="431" t="s">
        <v>62</v>
      </c>
      <c r="AN24" s="431"/>
      <c r="AO24" s="431"/>
      <c r="AP24" s="431"/>
      <c r="AQ24" s="431"/>
      <c r="AR24" s="431"/>
      <c r="AS24" s="431"/>
      <c r="AT24" s="431"/>
      <c r="AU24" s="431"/>
      <c r="AV24" s="433"/>
      <c r="AY24" s="426" t="s">
        <v>65</v>
      </c>
      <c r="AZ24" s="427"/>
      <c r="BA24" s="430" t="s">
        <v>61</v>
      </c>
      <c r="BB24" s="431"/>
      <c r="BC24" s="431"/>
      <c r="BD24" s="431"/>
      <c r="BE24" s="431"/>
      <c r="BF24" s="431"/>
      <c r="BG24" s="431"/>
      <c r="BH24" s="431"/>
      <c r="BI24" s="431"/>
      <c r="BJ24" s="431"/>
      <c r="BK24" s="432"/>
      <c r="BL24" s="431" t="s">
        <v>62</v>
      </c>
      <c r="BM24" s="431"/>
      <c r="BN24" s="431"/>
      <c r="BO24" s="431"/>
      <c r="BP24" s="431"/>
      <c r="BQ24" s="431"/>
      <c r="BR24" s="431"/>
      <c r="BS24" s="431"/>
      <c r="BT24" s="431"/>
      <c r="BU24" s="433"/>
    </row>
    <row r="25" spans="1:73" ht="65.5" thickBot="1">
      <c r="A25" s="428"/>
      <c r="B25" s="42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28"/>
      <c r="AA25" s="42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28"/>
      <c r="AZ25" s="42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2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2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2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2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2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2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2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2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2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2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2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2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2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2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2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2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2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2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2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2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2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2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2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2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2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2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2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2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2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2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2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2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2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2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2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2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2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2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2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2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2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2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2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2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2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2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2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2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2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2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2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26" t="s">
        <v>63</v>
      </c>
      <c r="B45" s="427"/>
      <c r="C45" s="430" t="s">
        <v>61</v>
      </c>
      <c r="D45" s="431"/>
      <c r="E45" s="431"/>
      <c r="F45" s="431"/>
      <c r="G45" s="431"/>
      <c r="H45" s="431"/>
      <c r="I45" s="431"/>
      <c r="J45" s="431"/>
      <c r="K45" s="431"/>
      <c r="L45" s="431"/>
      <c r="M45" s="432"/>
      <c r="N45" s="431" t="s">
        <v>62</v>
      </c>
      <c r="O45" s="431"/>
      <c r="P45" s="431"/>
      <c r="Q45" s="431"/>
      <c r="R45" s="431"/>
      <c r="S45" s="431"/>
      <c r="T45" s="431"/>
      <c r="U45" s="431"/>
      <c r="V45" s="431"/>
      <c r="W45" s="433"/>
      <c r="Z45" s="426" t="s">
        <v>64</v>
      </c>
      <c r="AA45" s="427"/>
      <c r="AB45" s="430" t="s">
        <v>61</v>
      </c>
      <c r="AC45" s="431"/>
      <c r="AD45" s="431"/>
      <c r="AE45" s="431"/>
      <c r="AF45" s="431"/>
      <c r="AG45" s="431"/>
      <c r="AH45" s="431"/>
      <c r="AI45" s="431"/>
      <c r="AJ45" s="431"/>
      <c r="AK45" s="431"/>
      <c r="AL45" s="432"/>
      <c r="AM45" s="431" t="s">
        <v>62</v>
      </c>
      <c r="AN45" s="431"/>
      <c r="AO45" s="431"/>
      <c r="AP45" s="431"/>
      <c r="AQ45" s="431"/>
      <c r="AR45" s="431"/>
      <c r="AS45" s="431"/>
      <c r="AT45" s="431"/>
      <c r="AU45" s="431"/>
      <c r="AV45" s="433"/>
      <c r="AY45" s="426" t="s">
        <v>65</v>
      </c>
      <c r="AZ45" s="427"/>
      <c r="BA45" s="430" t="s">
        <v>61</v>
      </c>
      <c r="BB45" s="431"/>
      <c r="BC45" s="431"/>
      <c r="BD45" s="431"/>
      <c r="BE45" s="431"/>
      <c r="BF45" s="431"/>
      <c r="BG45" s="431"/>
      <c r="BH45" s="431"/>
      <c r="BI45" s="431"/>
      <c r="BJ45" s="431"/>
      <c r="BK45" s="432"/>
      <c r="BL45" s="431" t="s">
        <v>62</v>
      </c>
      <c r="BM45" s="431"/>
      <c r="BN45" s="431"/>
      <c r="BO45" s="431"/>
      <c r="BP45" s="431"/>
      <c r="BQ45" s="431"/>
      <c r="BR45" s="431"/>
      <c r="BS45" s="431"/>
      <c r="BT45" s="431"/>
      <c r="BU45" s="433"/>
    </row>
    <row r="46" spans="1:73" ht="65.5" thickBot="1">
      <c r="A46" s="428"/>
      <c r="B46" s="42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28"/>
      <c r="AA46" s="42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28"/>
      <c r="AZ46" s="42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2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2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2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2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2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2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2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2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2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2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2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2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2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2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2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2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2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2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2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2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2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2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2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2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2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2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2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2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2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2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2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2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2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2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2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2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2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2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2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2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2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2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2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2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2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2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2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2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2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2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2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26" t="s">
        <v>63</v>
      </c>
      <c r="B66" s="427"/>
      <c r="C66" s="430" t="s">
        <v>61</v>
      </c>
      <c r="D66" s="431"/>
      <c r="E66" s="431"/>
      <c r="F66" s="431"/>
      <c r="G66" s="431"/>
      <c r="H66" s="431"/>
      <c r="I66" s="431"/>
      <c r="J66" s="431"/>
      <c r="K66" s="431"/>
      <c r="L66" s="431"/>
      <c r="M66" s="432"/>
      <c r="N66" s="431" t="s">
        <v>62</v>
      </c>
      <c r="O66" s="431"/>
      <c r="P66" s="431"/>
      <c r="Q66" s="431"/>
      <c r="R66" s="431"/>
      <c r="S66" s="431"/>
      <c r="T66" s="431"/>
      <c r="U66" s="431"/>
      <c r="V66" s="431"/>
      <c r="W66" s="433"/>
      <c r="Z66" s="426" t="s">
        <v>64</v>
      </c>
      <c r="AA66" s="427"/>
      <c r="AB66" s="430" t="s">
        <v>61</v>
      </c>
      <c r="AC66" s="431"/>
      <c r="AD66" s="431"/>
      <c r="AE66" s="431"/>
      <c r="AF66" s="431"/>
      <c r="AG66" s="431"/>
      <c r="AH66" s="431"/>
      <c r="AI66" s="431"/>
      <c r="AJ66" s="431"/>
      <c r="AK66" s="431"/>
      <c r="AL66" s="432"/>
      <c r="AM66" s="431" t="s">
        <v>62</v>
      </c>
      <c r="AN66" s="431"/>
      <c r="AO66" s="431"/>
      <c r="AP66" s="431"/>
      <c r="AQ66" s="431"/>
      <c r="AR66" s="431"/>
      <c r="AS66" s="431"/>
      <c r="AT66" s="431"/>
      <c r="AU66" s="431"/>
      <c r="AV66" s="433"/>
      <c r="AY66" s="426" t="s">
        <v>65</v>
      </c>
      <c r="AZ66" s="427"/>
      <c r="BA66" s="430" t="s">
        <v>61</v>
      </c>
      <c r="BB66" s="431"/>
      <c r="BC66" s="431"/>
      <c r="BD66" s="431"/>
      <c r="BE66" s="431"/>
      <c r="BF66" s="431"/>
      <c r="BG66" s="431"/>
      <c r="BH66" s="431"/>
      <c r="BI66" s="431"/>
      <c r="BJ66" s="431"/>
      <c r="BK66" s="432"/>
      <c r="BL66" s="431" t="s">
        <v>62</v>
      </c>
      <c r="BM66" s="431"/>
      <c r="BN66" s="431"/>
      <c r="BO66" s="431"/>
      <c r="BP66" s="431"/>
      <c r="BQ66" s="431"/>
      <c r="BR66" s="431"/>
      <c r="BS66" s="431"/>
      <c r="BT66" s="431"/>
      <c r="BU66" s="433"/>
      <c r="DV66" s="411" t="s">
        <v>66</v>
      </c>
      <c r="DW66" s="412"/>
      <c r="DX66" s="415" t="s">
        <v>61</v>
      </c>
      <c r="DY66" s="416"/>
      <c r="DZ66" s="416"/>
      <c r="EA66" s="416"/>
      <c r="EB66" s="416"/>
      <c r="EC66" s="416"/>
      <c r="ED66" s="416"/>
      <c r="EE66" s="416"/>
      <c r="EF66" s="416"/>
      <c r="EG66" s="416"/>
      <c r="EH66" s="417"/>
      <c r="EI66" s="418" t="s">
        <v>62</v>
      </c>
      <c r="EJ66" s="416"/>
      <c r="EK66" s="416"/>
      <c r="EL66" s="416"/>
      <c r="EM66" s="416"/>
      <c r="EN66" s="416"/>
      <c r="EO66" s="416"/>
      <c r="EP66" s="416"/>
      <c r="EQ66" s="416"/>
      <c r="ER66" s="419"/>
    </row>
    <row r="67" spans="1:148" ht="65.5" thickBot="1">
      <c r="A67" s="428"/>
      <c r="B67" s="42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28"/>
      <c r="AA67" s="42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28"/>
      <c r="AZ67" s="42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13"/>
      <c r="DW67" s="41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2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2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2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0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2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2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2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0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2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2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2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0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2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2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2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0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2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2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2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0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2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2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2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0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2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2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2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0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2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2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2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0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2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2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2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0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2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2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2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0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2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2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2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0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2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2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2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0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2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2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2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0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2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2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2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0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2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2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2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0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2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2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2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0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2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2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2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1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26" t="s">
        <v>63</v>
      </c>
      <c r="B87" s="427"/>
      <c r="C87" s="430" t="s">
        <v>61</v>
      </c>
      <c r="D87" s="431"/>
      <c r="E87" s="431"/>
      <c r="F87" s="431"/>
      <c r="G87" s="431"/>
      <c r="H87" s="431"/>
      <c r="I87" s="431"/>
      <c r="J87" s="431"/>
      <c r="K87" s="431"/>
      <c r="L87" s="431"/>
      <c r="M87" s="432"/>
      <c r="N87" s="431" t="s">
        <v>62</v>
      </c>
      <c r="O87" s="431"/>
      <c r="P87" s="431"/>
      <c r="Q87" s="431"/>
      <c r="R87" s="431"/>
      <c r="S87" s="431"/>
      <c r="T87" s="431"/>
      <c r="U87" s="431"/>
      <c r="V87" s="431"/>
      <c r="W87" s="433"/>
      <c r="Z87" s="426" t="s">
        <v>64</v>
      </c>
      <c r="AA87" s="427"/>
      <c r="AB87" s="430" t="s">
        <v>61</v>
      </c>
      <c r="AC87" s="431"/>
      <c r="AD87" s="431"/>
      <c r="AE87" s="431"/>
      <c r="AF87" s="431"/>
      <c r="AG87" s="431"/>
      <c r="AH87" s="431"/>
      <c r="AI87" s="431"/>
      <c r="AJ87" s="431"/>
      <c r="AK87" s="431"/>
      <c r="AL87" s="432"/>
      <c r="AM87" s="431" t="s">
        <v>62</v>
      </c>
      <c r="AN87" s="431"/>
      <c r="AO87" s="431"/>
      <c r="AP87" s="431"/>
      <c r="AQ87" s="431"/>
      <c r="AR87" s="431"/>
      <c r="AS87" s="431"/>
      <c r="AT87" s="431"/>
      <c r="AU87" s="431"/>
      <c r="AV87" s="433"/>
      <c r="AY87" s="426" t="s">
        <v>65</v>
      </c>
      <c r="AZ87" s="427"/>
      <c r="BA87" s="430" t="s">
        <v>61</v>
      </c>
      <c r="BB87" s="431"/>
      <c r="BC87" s="431"/>
      <c r="BD87" s="431"/>
      <c r="BE87" s="431"/>
      <c r="BF87" s="431"/>
      <c r="BG87" s="431"/>
      <c r="BH87" s="431"/>
      <c r="BI87" s="431"/>
      <c r="BJ87" s="431"/>
      <c r="BK87" s="432"/>
      <c r="BL87" s="431" t="s">
        <v>62</v>
      </c>
      <c r="BM87" s="431"/>
      <c r="BN87" s="431"/>
      <c r="BO87" s="431"/>
      <c r="BP87" s="431"/>
      <c r="BQ87" s="431"/>
      <c r="BR87" s="431"/>
      <c r="BS87" s="431"/>
      <c r="BT87" s="431"/>
      <c r="BU87" s="433"/>
      <c r="DV87" s="411" t="s">
        <v>66</v>
      </c>
      <c r="DW87" s="412"/>
      <c r="DX87" s="415" t="s">
        <v>61</v>
      </c>
      <c r="DY87" s="416"/>
      <c r="DZ87" s="416"/>
      <c r="EA87" s="416"/>
      <c r="EB87" s="416"/>
      <c r="EC87" s="416"/>
      <c r="ED87" s="416"/>
      <c r="EE87" s="416"/>
      <c r="EF87" s="416"/>
      <c r="EG87" s="416"/>
      <c r="EH87" s="417"/>
      <c r="EI87" s="418" t="s">
        <v>62</v>
      </c>
      <c r="EJ87" s="416"/>
      <c r="EK87" s="416"/>
      <c r="EL87" s="416"/>
      <c r="EM87" s="416"/>
      <c r="EN87" s="416"/>
      <c r="EO87" s="416"/>
      <c r="EP87" s="416"/>
      <c r="EQ87" s="416"/>
      <c r="ER87" s="419"/>
    </row>
    <row r="88" spans="1:148" ht="65.5" thickBot="1">
      <c r="A88" s="428"/>
      <c r="B88" s="42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28"/>
      <c r="AA88" s="42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28"/>
      <c r="AZ88" s="42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13"/>
      <c r="DW88" s="41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2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2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2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0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2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2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2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0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2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2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2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0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2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2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2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0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2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2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2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0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2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2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2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0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2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2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2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0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2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2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2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0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2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2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2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0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2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2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2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0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2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2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2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0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2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2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2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0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2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2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2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0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2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2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2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0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2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2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2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0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2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2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2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0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2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2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2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1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26" t="s">
        <v>63</v>
      </c>
      <c r="B108" s="427"/>
      <c r="C108" s="430" t="s">
        <v>61</v>
      </c>
      <c r="D108" s="431"/>
      <c r="E108" s="431"/>
      <c r="F108" s="431"/>
      <c r="G108" s="431"/>
      <c r="H108" s="431"/>
      <c r="I108" s="431"/>
      <c r="J108" s="431"/>
      <c r="K108" s="431"/>
      <c r="L108" s="431"/>
      <c r="M108" s="432"/>
      <c r="N108" s="431" t="s">
        <v>62</v>
      </c>
      <c r="O108" s="431"/>
      <c r="P108" s="431"/>
      <c r="Q108" s="431"/>
      <c r="R108" s="431"/>
      <c r="S108" s="431"/>
      <c r="T108" s="431"/>
      <c r="U108" s="431"/>
      <c r="V108" s="431"/>
      <c r="W108" s="433"/>
      <c r="Z108" s="426" t="s">
        <v>64</v>
      </c>
      <c r="AA108" s="427"/>
      <c r="AB108" s="430" t="s">
        <v>61</v>
      </c>
      <c r="AC108" s="431"/>
      <c r="AD108" s="431"/>
      <c r="AE108" s="431"/>
      <c r="AF108" s="431"/>
      <c r="AG108" s="431"/>
      <c r="AH108" s="431"/>
      <c r="AI108" s="431"/>
      <c r="AJ108" s="431"/>
      <c r="AK108" s="431"/>
      <c r="AL108" s="432"/>
      <c r="AM108" s="431" t="s">
        <v>62</v>
      </c>
      <c r="AN108" s="431"/>
      <c r="AO108" s="431"/>
      <c r="AP108" s="431"/>
      <c r="AQ108" s="431"/>
      <c r="AR108" s="431"/>
      <c r="AS108" s="431"/>
      <c r="AT108" s="431"/>
      <c r="AU108" s="431"/>
      <c r="AV108" s="433"/>
      <c r="AY108" s="426" t="s">
        <v>65</v>
      </c>
      <c r="AZ108" s="427"/>
      <c r="BA108" s="430" t="s">
        <v>61</v>
      </c>
      <c r="BB108" s="431"/>
      <c r="BC108" s="431"/>
      <c r="BD108" s="431"/>
      <c r="BE108" s="431"/>
      <c r="BF108" s="431"/>
      <c r="BG108" s="431"/>
      <c r="BH108" s="431"/>
      <c r="BI108" s="431"/>
      <c r="BJ108" s="431"/>
      <c r="BK108" s="432"/>
      <c r="BL108" s="431" t="s">
        <v>62</v>
      </c>
      <c r="BM108" s="431"/>
      <c r="BN108" s="431"/>
      <c r="BO108" s="431"/>
      <c r="BP108" s="431"/>
      <c r="BQ108" s="431"/>
      <c r="BR108" s="431"/>
      <c r="BS108" s="431"/>
      <c r="BT108" s="431"/>
      <c r="BU108" s="433"/>
      <c r="DV108" s="411" t="s">
        <v>66</v>
      </c>
      <c r="DW108" s="412"/>
      <c r="DX108" s="415" t="s">
        <v>61</v>
      </c>
      <c r="DY108" s="416"/>
      <c r="DZ108" s="416"/>
      <c r="EA108" s="416"/>
      <c r="EB108" s="416"/>
      <c r="EC108" s="416"/>
      <c r="ED108" s="416"/>
      <c r="EE108" s="416"/>
      <c r="EF108" s="416"/>
      <c r="EG108" s="416"/>
      <c r="EH108" s="417"/>
      <c r="EI108" s="418" t="s">
        <v>62</v>
      </c>
      <c r="EJ108" s="416"/>
      <c r="EK108" s="416"/>
      <c r="EL108" s="416"/>
      <c r="EM108" s="416"/>
      <c r="EN108" s="416"/>
      <c r="EO108" s="416"/>
      <c r="EP108" s="416"/>
      <c r="EQ108" s="416"/>
      <c r="ER108" s="419"/>
    </row>
    <row r="109" spans="1:148" ht="65.5" thickBot="1">
      <c r="A109" s="428"/>
      <c r="B109" s="42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28"/>
      <c r="AA109" s="42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28"/>
      <c r="AZ109" s="42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13"/>
      <c r="DW109" s="41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2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2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2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0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2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2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2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0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2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2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2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0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2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2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2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0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2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2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2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0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2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2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2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0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2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2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2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0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2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2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2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0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2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2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2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0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2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2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2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0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2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2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2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0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2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2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2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0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2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2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2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0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2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2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2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0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2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2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2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0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2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2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2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0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2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2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2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1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26" t="s">
        <v>63</v>
      </c>
      <c r="B129" s="427"/>
      <c r="C129" s="430" t="s">
        <v>61</v>
      </c>
      <c r="D129" s="431"/>
      <c r="E129" s="431"/>
      <c r="F129" s="431"/>
      <c r="G129" s="431"/>
      <c r="H129" s="431"/>
      <c r="I129" s="431"/>
      <c r="J129" s="431"/>
      <c r="K129" s="431"/>
      <c r="L129" s="431"/>
      <c r="M129" s="432"/>
      <c r="N129" s="431" t="s">
        <v>62</v>
      </c>
      <c r="O129" s="431"/>
      <c r="P129" s="431"/>
      <c r="Q129" s="431"/>
      <c r="R129" s="431"/>
      <c r="S129" s="431"/>
      <c r="T129" s="431"/>
      <c r="U129" s="431"/>
      <c r="V129" s="431"/>
      <c r="W129" s="433"/>
      <c r="Z129" s="426" t="s">
        <v>64</v>
      </c>
      <c r="AA129" s="427"/>
      <c r="AB129" s="430" t="s">
        <v>61</v>
      </c>
      <c r="AC129" s="431"/>
      <c r="AD129" s="431"/>
      <c r="AE129" s="431"/>
      <c r="AF129" s="431"/>
      <c r="AG129" s="431"/>
      <c r="AH129" s="431"/>
      <c r="AI129" s="431"/>
      <c r="AJ129" s="431"/>
      <c r="AK129" s="431"/>
      <c r="AL129" s="432"/>
      <c r="AM129" s="431" t="s">
        <v>62</v>
      </c>
      <c r="AN129" s="431"/>
      <c r="AO129" s="431"/>
      <c r="AP129" s="431"/>
      <c r="AQ129" s="431"/>
      <c r="AR129" s="431"/>
      <c r="AS129" s="431"/>
      <c r="AT129" s="431"/>
      <c r="AU129" s="431"/>
      <c r="AV129" s="433"/>
      <c r="AY129" s="426" t="s">
        <v>65</v>
      </c>
      <c r="AZ129" s="427"/>
      <c r="BA129" s="430" t="s">
        <v>61</v>
      </c>
      <c r="BB129" s="431"/>
      <c r="BC129" s="431"/>
      <c r="BD129" s="431"/>
      <c r="BE129" s="431"/>
      <c r="BF129" s="431"/>
      <c r="BG129" s="431"/>
      <c r="BH129" s="431"/>
      <c r="BI129" s="431"/>
      <c r="BJ129" s="431"/>
      <c r="BK129" s="432"/>
      <c r="BL129" s="431" t="s">
        <v>62</v>
      </c>
      <c r="BM129" s="431"/>
      <c r="BN129" s="431"/>
      <c r="BO129" s="431"/>
      <c r="BP129" s="431"/>
      <c r="BQ129" s="431"/>
      <c r="BR129" s="431"/>
      <c r="BS129" s="431"/>
      <c r="BT129" s="431"/>
      <c r="BU129" s="433"/>
      <c r="DV129" s="411" t="s">
        <v>66</v>
      </c>
      <c r="DW129" s="412"/>
      <c r="DX129" s="415" t="s">
        <v>61</v>
      </c>
      <c r="DY129" s="416"/>
      <c r="DZ129" s="416"/>
      <c r="EA129" s="416"/>
      <c r="EB129" s="416"/>
      <c r="EC129" s="416"/>
      <c r="ED129" s="416"/>
      <c r="EE129" s="416"/>
      <c r="EF129" s="416"/>
      <c r="EG129" s="416"/>
      <c r="EH129" s="417"/>
      <c r="EI129" s="418" t="s">
        <v>62</v>
      </c>
      <c r="EJ129" s="416"/>
      <c r="EK129" s="416"/>
      <c r="EL129" s="416"/>
      <c r="EM129" s="416"/>
      <c r="EN129" s="416"/>
      <c r="EO129" s="416"/>
      <c r="EP129" s="416"/>
      <c r="EQ129" s="416"/>
      <c r="ER129" s="419"/>
    </row>
    <row r="130" spans="1:148" ht="65.5" thickBot="1">
      <c r="A130" s="428"/>
      <c r="B130" s="42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28"/>
      <c r="AA130" s="42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28"/>
      <c r="AZ130" s="42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13"/>
      <c r="DW130" s="41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2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2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2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0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2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2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2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0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2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2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2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0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2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2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2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0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2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2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2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0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2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2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2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0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2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2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2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0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2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2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2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0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2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2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2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0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2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2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2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0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2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2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2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0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2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2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2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0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2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2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2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0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2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2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2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0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2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2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2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0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2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2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2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0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2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2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2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1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26" t="s">
        <v>63</v>
      </c>
      <c r="B150" s="427"/>
      <c r="C150" s="430" t="s">
        <v>61</v>
      </c>
      <c r="D150" s="431"/>
      <c r="E150" s="431"/>
      <c r="F150" s="431"/>
      <c r="G150" s="431"/>
      <c r="H150" s="431"/>
      <c r="I150" s="431"/>
      <c r="J150" s="431"/>
      <c r="K150" s="431"/>
      <c r="L150" s="431"/>
      <c r="M150" s="432"/>
      <c r="N150" s="431" t="s">
        <v>62</v>
      </c>
      <c r="O150" s="431"/>
      <c r="P150" s="431"/>
      <c r="Q150" s="431"/>
      <c r="R150" s="431"/>
      <c r="S150" s="431"/>
      <c r="T150" s="431"/>
      <c r="U150" s="431"/>
      <c r="V150" s="431"/>
      <c r="W150" s="433"/>
      <c r="Z150" s="426" t="s">
        <v>64</v>
      </c>
      <c r="AA150" s="427"/>
      <c r="AB150" s="430" t="s">
        <v>61</v>
      </c>
      <c r="AC150" s="431"/>
      <c r="AD150" s="431"/>
      <c r="AE150" s="431"/>
      <c r="AF150" s="431"/>
      <c r="AG150" s="431"/>
      <c r="AH150" s="431"/>
      <c r="AI150" s="431"/>
      <c r="AJ150" s="431"/>
      <c r="AK150" s="431"/>
      <c r="AL150" s="432"/>
      <c r="AM150" s="431" t="s">
        <v>62</v>
      </c>
      <c r="AN150" s="431"/>
      <c r="AO150" s="431"/>
      <c r="AP150" s="431"/>
      <c r="AQ150" s="431"/>
      <c r="AR150" s="431"/>
      <c r="AS150" s="431"/>
      <c r="AT150" s="431"/>
      <c r="AU150" s="431"/>
      <c r="AV150" s="433"/>
      <c r="AY150" s="426" t="s">
        <v>65</v>
      </c>
      <c r="AZ150" s="427"/>
      <c r="BA150" s="430" t="s">
        <v>61</v>
      </c>
      <c r="BB150" s="431"/>
      <c r="BC150" s="431"/>
      <c r="BD150" s="431"/>
      <c r="BE150" s="431"/>
      <c r="BF150" s="431"/>
      <c r="BG150" s="431"/>
      <c r="BH150" s="431"/>
      <c r="BI150" s="431"/>
      <c r="BJ150" s="431"/>
      <c r="BK150" s="432"/>
      <c r="BL150" s="431" t="s">
        <v>62</v>
      </c>
      <c r="BM150" s="431"/>
      <c r="BN150" s="431"/>
      <c r="BO150" s="431"/>
      <c r="BP150" s="431"/>
      <c r="BQ150" s="431"/>
      <c r="BR150" s="431"/>
      <c r="BS150" s="431"/>
      <c r="BT150" s="431"/>
      <c r="BU150" s="433"/>
      <c r="BX150" s="411" t="s">
        <v>402</v>
      </c>
      <c r="BY150" s="412"/>
      <c r="BZ150" s="420" t="s">
        <v>61</v>
      </c>
      <c r="CA150" s="421"/>
      <c r="CB150" s="421"/>
      <c r="CC150" s="421"/>
      <c r="CD150" s="421"/>
      <c r="CE150" s="421"/>
      <c r="CF150" s="421"/>
      <c r="CG150" s="421"/>
      <c r="CH150" s="421"/>
      <c r="CI150" s="421"/>
      <c r="CJ150" s="421"/>
      <c r="CK150" s="421" t="s">
        <v>62</v>
      </c>
      <c r="CL150" s="421"/>
      <c r="CM150" s="421"/>
      <c r="CN150" s="421"/>
      <c r="CO150" s="421"/>
      <c r="CP150" s="421"/>
      <c r="CQ150" s="421"/>
      <c r="CR150" s="421"/>
      <c r="CS150" s="421"/>
      <c r="CT150" s="422"/>
      <c r="CW150" s="411" t="s">
        <v>403</v>
      </c>
      <c r="CX150" s="412"/>
      <c r="CY150" s="415" t="s">
        <v>61</v>
      </c>
      <c r="CZ150" s="416"/>
      <c r="DA150" s="416"/>
      <c r="DB150" s="416"/>
      <c r="DC150" s="416"/>
      <c r="DD150" s="416"/>
      <c r="DE150" s="416"/>
      <c r="DF150" s="416"/>
      <c r="DG150" s="416"/>
      <c r="DH150" s="416"/>
      <c r="DI150" s="417"/>
      <c r="DJ150" s="418" t="s">
        <v>62</v>
      </c>
      <c r="DK150" s="416"/>
      <c r="DL150" s="416"/>
      <c r="DM150" s="416"/>
      <c r="DN150" s="416"/>
      <c r="DO150" s="416"/>
      <c r="DP150" s="416"/>
      <c r="DQ150" s="416"/>
      <c r="DR150" s="416"/>
      <c r="DS150" s="419"/>
      <c r="DV150" s="411" t="s">
        <v>66</v>
      </c>
      <c r="DW150" s="412"/>
      <c r="DX150" s="415" t="s">
        <v>61</v>
      </c>
      <c r="DY150" s="416"/>
      <c r="DZ150" s="416"/>
      <c r="EA150" s="416"/>
      <c r="EB150" s="416"/>
      <c r="EC150" s="416"/>
      <c r="ED150" s="416"/>
      <c r="EE150" s="416"/>
      <c r="EF150" s="416"/>
      <c r="EG150" s="416"/>
      <c r="EH150" s="417"/>
      <c r="EI150" s="418" t="s">
        <v>62</v>
      </c>
      <c r="EJ150" s="416"/>
      <c r="EK150" s="416"/>
      <c r="EL150" s="416"/>
      <c r="EM150" s="416"/>
      <c r="EN150" s="416"/>
      <c r="EO150" s="416"/>
      <c r="EP150" s="416"/>
      <c r="EQ150" s="416"/>
      <c r="ER150" s="419"/>
    </row>
    <row r="151" spans="1:148" ht="65.5" thickBot="1">
      <c r="A151" s="428"/>
      <c r="B151" s="42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28"/>
      <c r="AA151" s="42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28"/>
      <c r="AZ151" s="42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13"/>
      <c r="BY151" s="41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13"/>
      <c r="CX151" s="41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13"/>
      <c r="DW151" s="41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2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2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2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2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0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0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2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2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2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2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0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0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2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2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2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2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0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0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2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2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2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2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0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0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2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2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2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2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0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0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2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2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2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2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0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0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2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2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2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2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0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0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2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2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2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2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0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0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2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2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2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2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0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0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2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2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2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2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0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0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2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2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2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2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0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0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2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2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2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2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0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0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2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2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2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2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0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0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2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2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2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2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0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0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2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2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2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2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0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0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2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2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2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2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0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0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2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2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2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2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1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1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26" t="s">
        <v>63</v>
      </c>
      <c r="B171" s="427"/>
      <c r="C171" s="430" t="s">
        <v>61</v>
      </c>
      <c r="D171" s="431"/>
      <c r="E171" s="431"/>
      <c r="F171" s="431"/>
      <c r="G171" s="431"/>
      <c r="H171" s="431"/>
      <c r="I171" s="431"/>
      <c r="J171" s="431"/>
      <c r="K171" s="431"/>
      <c r="L171" s="431"/>
      <c r="M171" s="432"/>
      <c r="N171" s="431" t="s">
        <v>62</v>
      </c>
      <c r="O171" s="431"/>
      <c r="P171" s="431"/>
      <c r="Q171" s="431"/>
      <c r="R171" s="431"/>
      <c r="S171" s="431"/>
      <c r="T171" s="431"/>
      <c r="U171" s="431"/>
      <c r="V171" s="431"/>
      <c r="W171" s="433"/>
      <c r="Z171" s="426" t="s">
        <v>64</v>
      </c>
      <c r="AA171" s="427"/>
      <c r="AB171" s="430" t="s">
        <v>61</v>
      </c>
      <c r="AC171" s="431"/>
      <c r="AD171" s="431"/>
      <c r="AE171" s="431"/>
      <c r="AF171" s="431"/>
      <c r="AG171" s="431"/>
      <c r="AH171" s="431"/>
      <c r="AI171" s="431"/>
      <c r="AJ171" s="431"/>
      <c r="AK171" s="431"/>
      <c r="AL171" s="432"/>
      <c r="AM171" s="431" t="s">
        <v>62</v>
      </c>
      <c r="AN171" s="431"/>
      <c r="AO171" s="431"/>
      <c r="AP171" s="431"/>
      <c r="AQ171" s="431"/>
      <c r="AR171" s="431"/>
      <c r="AS171" s="431"/>
      <c r="AT171" s="431"/>
      <c r="AU171" s="431"/>
      <c r="AV171" s="433"/>
      <c r="AY171" s="426" t="s">
        <v>65</v>
      </c>
      <c r="AZ171" s="427"/>
      <c r="BA171" s="430" t="s">
        <v>61</v>
      </c>
      <c r="BB171" s="431"/>
      <c r="BC171" s="431"/>
      <c r="BD171" s="431"/>
      <c r="BE171" s="431"/>
      <c r="BF171" s="431"/>
      <c r="BG171" s="431"/>
      <c r="BH171" s="431"/>
      <c r="BI171" s="431"/>
      <c r="BJ171" s="431"/>
      <c r="BK171" s="432"/>
      <c r="BL171" s="431" t="s">
        <v>62</v>
      </c>
      <c r="BM171" s="431"/>
      <c r="BN171" s="431"/>
      <c r="BO171" s="431"/>
      <c r="BP171" s="431"/>
      <c r="BQ171" s="431"/>
      <c r="BR171" s="431"/>
      <c r="BS171" s="431"/>
      <c r="BT171" s="431"/>
      <c r="BU171" s="433"/>
      <c r="BX171" s="411" t="s">
        <v>402</v>
      </c>
      <c r="BY171" s="412"/>
      <c r="BZ171" s="420" t="s">
        <v>61</v>
      </c>
      <c r="CA171" s="421"/>
      <c r="CB171" s="421"/>
      <c r="CC171" s="421"/>
      <c r="CD171" s="421"/>
      <c r="CE171" s="421"/>
      <c r="CF171" s="421"/>
      <c r="CG171" s="421"/>
      <c r="CH171" s="421"/>
      <c r="CI171" s="421"/>
      <c r="CJ171" s="421"/>
      <c r="CK171" s="421" t="s">
        <v>62</v>
      </c>
      <c r="CL171" s="421"/>
      <c r="CM171" s="421"/>
      <c r="CN171" s="421"/>
      <c r="CO171" s="421"/>
      <c r="CP171" s="421"/>
      <c r="CQ171" s="421"/>
      <c r="CR171" s="421"/>
      <c r="CS171" s="421"/>
      <c r="CT171" s="422"/>
      <c r="CW171" s="411" t="s">
        <v>403</v>
      </c>
      <c r="CX171" s="412"/>
      <c r="CY171" s="415" t="s">
        <v>61</v>
      </c>
      <c r="CZ171" s="416"/>
      <c r="DA171" s="416"/>
      <c r="DB171" s="416"/>
      <c r="DC171" s="416"/>
      <c r="DD171" s="416"/>
      <c r="DE171" s="416"/>
      <c r="DF171" s="416"/>
      <c r="DG171" s="416"/>
      <c r="DH171" s="416"/>
      <c r="DI171" s="417"/>
      <c r="DJ171" s="418" t="s">
        <v>62</v>
      </c>
      <c r="DK171" s="416"/>
      <c r="DL171" s="416"/>
      <c r="DM171" s="416"/>
      <c r="DN171" s="416"/>
      <c r="DO171" s="416"/>
      <c r="DP171" s="416"/>
      <c r="DQ171" s="416"/>
      <c r="DR171" s="416"/>
      <c r="DS171" s="419"/>
      <c r="DV171" s="411" t="s">
        <v>66</v>
      </c>
      <c r="DW171" s="412"/>
      <c r="DX171" s="415" t="s">
        <v>61</v>
      </c>
      <c r="DY171" s="416"/>
      <c r="DZ171" s="416"/>
      <c r="EA171" s="416"/>
      <c r="EB171" s="416"/>
      <c r="EC171" s="416"/>
      <c r="ED171" s="416"/>
      <c r="EE171" s="416"/>
      <c r="EF171" s="416"/>
      <c r="EG171" s="416"/>
      <c r="EH171" s="417"/>
      <c r="EI171" s="418" t="s">
        <v>62</v>
      </c>
      <c r="EJ171" s="416"/>
      <c r="EK171" s="416"/>
      <c r="EL171" s="416"/>
      <c r="EM171" s="416"/>
      <c r="EN171" s="416"/>
      <c r="EO171" s="416"/>
      <c r="EP171" s="416"/>
      <c r="EQ171" s="416"/>
      <c r="ER171" s="419"/>
    </row>
    <row r="172" spans="1:148" ht="65.5" thickBot="1">
      <c r="A172" s="428"/>
      <c r="B172" s="42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28"/>
      <c r="AA172" s="42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28"/>
      <c r="AZ172" s="42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13"/>
      <c r="BY172" s="41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13"/>
      <c r="CX172" s="41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13"/>
      <c r="DW172" s="41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2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2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2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2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0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0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2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2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2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2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0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0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2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2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2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2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0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0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2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2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2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2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0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0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2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2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2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2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0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0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2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2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2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2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0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0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2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2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2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2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0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0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2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2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2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2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0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0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2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2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2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2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0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0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2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2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2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2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0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0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2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2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2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2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0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0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2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2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2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2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0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0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2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2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2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2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0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0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2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2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2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2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0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0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2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2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2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2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0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0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2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2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2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2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0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0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2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2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2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2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1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1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26" t="s">
        <v>63</v>
      </c>
      <c r="B192" s="427"/>
      <c r="C192" s="430" t="s">
        <v>61</v>
      </c>
      <c r="D192" s="431"/>
      <c r="E192" s="431"/>
      <c r="F192" s="431"/>
      <c r="G192" s="431"/>
      <c r="H192" s="431"/>
      <c r="I192" s="431"/>
      <c r="J192" s="431"/>
      <c r="K192" s="431"/>
      <c r="L192" s="431"/>
      <c r="M192" s="432"/>
      <c r="N192" s="431" t="s">
        <v>62</v>
      </c>
      <c r="O192" s="431"/>
      <c r="P192" s="431"/>
      <c r="Q192" s="431"/>
      <c r="R192" s="431"/>
      <c r="S192" s="431"/>
      <c r="T192" s="431"/>
      <c r="U192" s="431"/>
      <c r="V192" s="431"/>
      <c r="W192" s="433"/>
      <c r="Z192" s="426" t="s">
        <v>64</v>
      </c>
      <c r="AA192" s="427"/>
      <c r="AB192" s="430" t="s">
        <v>61</v>
      </c>
      <c r="AC192" s="431"/>
      <c r="AD192" s="431"/>
      <c r="AE192" s="431"/>
      <c r="AF192" s="431"/>
      <c r="AG192" s="431"/>
      <c r="AH192" s="431"/>
      <c r="AI192" s="431"/>
      <c r="AJ192" s="431"/>
      <c r="AK192" s="431"/>
      <c r="AL192" s="432"/>
      <c r="AM192" s="431" t="s">
        <v>62</v>
      </c>
      <c r="AN192" s="431"/>
      <c r="AO192" s="431"/>
      <c r="AP192" s="431"/>
      <c r="AQ192" s="431"/>
      <c r="AR192" s="431"/>
      <c r="AS192" s="431"/>
      <c r="AT192" s="431"/>
      <c r="AU192" s="431"/>
      <c r="AV192" s="433"/>
      <c r="AY192" s="426" t="s">
        <v>65</v>
      </c>
      <c r="AZ192" s="427"/>
      <c r="BA192" s="430" t="s">
        <v>61</v>
      </c>
      <c r="BB192" s="431"/>
      <c r="BC192" s="431"/>
      <c r="BD192" s="431"/>
      <c r="BE192" s="431"/>
      <c r="BF192" s="431"/>
      <c r="BG192" s="431"/>
      <c r="BH192" s="431"/>
      <c r="BI192" s="431"/>
      <c r="BJ192" s="431"/>
      <c r="BK192" s="432"/>
      <c r="BL192" s="431" t="s">
        <v>62</v>
      </c>
      <c r="BM192" s="431"/>
      <c r="BN192" s="431"/>
      <c r="BO192" s="431"/>
      <c r="BP192" s="431"/>
      <c r="BQ192" s="431"/>
      <c r="BR192" s="431"/>
      <c r="BS192" s="431"/>
      <c r="BT192" s="431"/>
      <c r="BU192" s="433"/>
      <c r="BX192" s="411" t="s">
        <v>402</v>
      </c>
      <c r="BY192" s="412"/>
      <c r="BZ192" s="420" t="s">
        <v>61</v>
      </c>
      <c r="CA192" s="421"/>
      <c r="CB192" s="421"/>
      <c r="CC192" s="421"/>
      <c r="CD192" s="421"/>
      <c r="CE192" s="421"/>
      <c r="CF192" s="421"/>
      <c r="CG192" s="421"/>
      <c r="CH192" s="421"/>
      <c r="CI192" s="421"/>
      <c r="CJ192" s="421"/>
      <c r="CK192" s="421" t="s">
        <v>62</v>
      </c>
      <c r="CL192" s="421"/>
      <c r="CM192" s="421"/>
      <c r="CN192" s="421"/>
      <c r="CO192" s="421"/>
      <c r="CP192" s="421"/>
      <c r="CQ192" s="421"/>
      <c r="CR192" s="421"/>
      <c r="CS192" s="421"/>
      <c r="CT192" s="422"/>
      <c r="CW192" s="411" t="s">
        <v>403</v>
      </c>
      <c r="CX192" s="412"/>
      <c r="CY192" s="415" t="s">
        <v>61</v>
      </c>
      <c r="CZ192" s="416"/>
      <c r="DA192" s="416"/>
      <c r="DB192" s="416"/>
      <c r="DC192" s="416"/>
      <c r="DD192" s="416"/>
      <c r="DE192" s="416"/>
      <c r="DF192" s="416"/>
      <c r="DG192" s="416"/>
      <c r="DH192" s="416"/>
      <c r="DI192" s="417"/>
      <c r="DJ192" s="418" t="s">
        <v>62</v>
      </c>
      <c r="DK192" s="416"/>
      <c r="DL192" s="416"/>
      <c r="DM192" s="416"/>
      <c r="DN192" s="416"/>
      <c r="DO192" s="416"/>
      <c r="DP192" s="416"/>
      <c r="DQ192" s="416"/>
      <c r="DR192" s="416"/>
      <c r="DS192" s="419"/>
      <c r="DV192" s="411" t="s">
        <v>66</v>
      </c>
      <c r="DW192" s="412"/>
      <c r="DX192" s="415" t="s">
        <v>61</v>
      </c>
      <c r="DY192" s="416"/>
      <c r="DZ192" s="416"/>
      <c r="EA192" s="416"/>
      <c r="EB192" s="416"/>
      <c r="EC192" s="416"/>
      <c r="ED192" s="416"/>
      <c r="EE192" s="416"/>
      <c r="EF192" s="416"/>
      <c r="EG192" s="416"/>
      <c r="EH192" s="417"/>
      <c r="EI192" s="418" t="s">
        <v>62</v>
      </c>
      <c r="EJ192" s="416"/>
      <c r="EK192" s="416"/>
      <c r="EL192" s="416"/>
      <c r="EM192" s="416"/>
      <c r="EN192" s="416"/>
      <c r="EO192" s="416"/>
      <c r="EP192" s="416"/>
      <c r="EQ192" s="416"/>
      <c r="ER192" s="419"/>
    </row>
    <row r="193" spans="1:148" ht="65.5" thickBot="1">
      <c r="A193" s="428"/>
      <c r="B193" s="42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28"/>
      <c r="AA193" s="42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28"/>
      <c r="AZ193" s="42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13"/>
      <c r="BY193" s="41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13"/>
      <c r="CX193" s="41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13"/>
      <c r="DW193" s="41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2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2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2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2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0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0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2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2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2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2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0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0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2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2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2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2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0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0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2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2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2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2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0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0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2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2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2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2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0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0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24"/>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24"/>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24"/>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24"/>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09"/>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09"/>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24"/>
      <c r="B200" s="131" t="s">
        <v>19</v>
      </c>
      <c r="C200" s="156"/>
      <c r="D200" s="157"/>
      <c r="E200" s="158"/>
      <c r="F200" s="159"/>
      <c r="G200" s="160"/>
      <c r="H200" s="160"/>
      <c r="I200" s="161"/>
      <c r="J200" s="162"/>
      <c r="K200" s="162"/>
      <c r="L200" s="162"/>
      <c r="M200" s="268"/>
      <c r="N200" s="261" t="str">
        <f t="shared" si="537"/>
        <v/>
      </c>
      <c r="O200" s="194" t="str">
        <f t="shared" si="538"/>
        <v/>
      </c>
      <c r="P200" s="195" t="str">
        <f t="shared" si="539"/>
        <v/>
      </c>
      <c r="Q200" s="196" t="str">
        <f t="shared" si="540"/>
        <v/>
      </c>
      <c r="R200" s="196" t="str">
        <f t="shared" si="541"/>
        <v/>
      </c>
      <c r="S200" s="197" t="str">
        <f t="shared" si="542"/>
        <v/>
      </c>
      <c r="T200" s="198" t="str">
        <f t="shared" si="543"/>
        <v/>
      </c>
      <c r="U200" s="198" t="str">
        <f t="shared" si="544"/>
        <v/>
      </c>
      <c r="V200" s="198" t="str">
        <f t="shared" si="545"/>
        <v/>
      </c>
      <c r="W200" s="253" t="str">
        <f t="shared" si="546"/>
        <v/>
      </c>
      <c r="Z200" s="424"/>
      <c r="AA200" s="131" t="s">
        <v>19</v>
      </c>
      <c r="AB200" s="156"/>
      <c r="AC200" s="157"/>
      <c r="AD200" s="158"/>
      <c r="AE200" s="159"/>
      <c r="AF200" s="160"/>
      <c r="AG200" s="160"/>
      <c r="AH200" s="161"/>
      <c r="AI200" s="162"/>
      <c r="AJ200" s="162"/>
      <c r="AK200" s="162"/>
      <c r="AL200" s="268"/>
      <c r="AM200" s="261" t="str">
        <f t="shared" si="547"/>
        <v/>
      </c>
      <c r="AN200" s="194" t="str">
        <f t="shared" si="548"/>
        <v/>
      </c>
      <c r="AO200" s="195" t="str">
        <f t="shared" si="549"/>
        <v/>
      </c>
      <c r="AP200" s="196" t="str">
        <f t="shared" si="550"/>
        <v/>
      </c>
      <c r="AQ200" s="196" t="str">
        <f t="shared" si="551"/>
        <v/>
      </c>
      <c r="AR200" s="197" t="str">
        <f t="shared" si="552"/>
        <v/>
      </c>
      <c r="AS200" s="198" t="str">
        <f t="shared" si="553"/>
        <v/>
      </c>
      <c r="AT200" s="198" t="str">
        <f t="shared" si="554"/>
        <v/>
      </c>
      <c r="AU200" s="198" t="str">
        <f t="shared" si="555"/>
        <v/>
      </c>
      <c r="AV200" s="253" t="str">
        <f t="shared" si="556"/>
        <v/>
      </c>
      <c r="AY200" s="424"/>
      <c r="AZ200" s="131" t="s">
        <v>19</v>
      </c>
      <c r="BA200" s="156"/>
      <c r="BB200" s="157"/>
      <c r="BC200" s="158"/>
      <c r="BD200" s="159"/>
      <c r="BE200" s="160"/>
      <c r="BF200" s="160"/>
      <c r="BG200" s="161"/>
      <c r="BH200" s="162"/>
      <c r="BI200" s="162"/>
      <c r="BJ200" s="162"/>
      <c r="BK200" s="268"/>
      <c r="BL200" s="261" t="str">
        <f t="shared" si="557"/>
        <v/>
      </c>
      <c r="BM200" s="194" t="str">
        <f t="shared" si="558"/>
        <v/>
      </c>
      <c r="BN200" s="195" t="str">
        <f t="shared" si="559"/>
        <v/>
      </c>
      <c r="BO200" s="196" t="str">
        <f t="shared" si="560"/>
        <v/>
      </c>
      <c r="BP200" s="196" t="str">
        <f t="shared" si="561"/>
        <v/>
      </c>
      <c r="BQ200" s="197" t="str">
        <f t="shared" si="562"/>
        <v/>
      </c>
      <c r="BR200" s="198" t="str">
        <f t="shared" si="563"/>
        <v/>
      </c>
      <c r="BS200" s="198" t="str">
        <f t="shared" si="564"/>
        <v/>
      </c>
      <c r="BT200" s="198" t="str">
        <f t="shared" si="565"/>
        <v/>
      </c>
      <c r="BU200" s="253" t="str">
        <f t="shared" si="566"/>
        <v/>
      </c>
      <c r="BX200" s="424"/>
      <c r="BY200" s="131" t="s">
        <v>19</v>
      </c>
      <c r="BZ200" s="156"/>
      <c r="CA200" s="157"/>
      <c r="CB200" s="158"/>
      <c r="CC200" s="159"/>
      <c r="CD200" s="160"/>
      <c r="CE200" s="160"/>
      <c r="CF200" s="161"/>
      <c r="CG200" s="162"/>
      <c r="CH200" s="162"/>
      <c r="CI200" s="162"/>
      <c r="CJ200" s="268"/>
      <c r="CK200" s="261" t="str">
        <f t="shared" si="567"/>
        <v/>
      </c>
      <c r="CL200" s="194" t="str">
        <f t="shared" si="568"/>
        <v/>
      </c>
      <c r="CM200" s="195" t="str">
        <f t="shared" si="569"/>
        <v/>
      </c>
      <c r="CN200" s="196" t="str">
        <f t="shared" si="570"/>
        <v/>
      </c>
      <c r="CO200" s="196" t="str">
        <f t="shared" si="571"/>
        <v/>
      </c>
      <c r="CP200" s="197" t="str">
        <f t="shared" si="572"/>
        <v/>
      </c>
      <c r="CQ200" s="198" t="str">
        <f t="shared" si="573"/>
        <v/>
      </c>
      <c r="CR200" s="198" t="str">
        <f t="shared" si="574"/>
        <v/>
      </c>
      <c r="CS200" s="198" t="str">
        <f t="shared" si="575"/>
        <v/>
      </c>
      <c r="CT200" s="253" t="str">
        <f t="shared" si="576"/>
        <v/>
      </c>
      <c r="CW200" s="409"/>
      <c r="CX200" s="131" t="s">
        <v>19</v>
      </c>
      <c r="CY200" s="156"/>
      <c r="CZ200" s="157"/>
      <c r="DA200" s="158"/>
      <c r="DB200" s="159"/>
      <c r="DC200" s="160"/>
      <c r="DD200" s="160"/>
      <c r="DE200" s="161"/>
      <c r="DF200" s="162"/>
      <c r="DG200" s="162"/>
      <c r="DH200" s="162"/>
      <c r="DI200" s="268"/>
      <c r="DJ200" s="261" t="str">
        <f t="shared" si="577"/>
        <v/>
      </c>
      <c r="DK200" s="194" t="str">
        <f t="shared" si="578"/>
        <v/>
      </c>
      <c r="DL200" s="195" t="str">
        <f t="shared" si="579"/>
        <v/>
      </c>
      <c r="DM200" s="196" t="str">
        <f t="shared" si="580"/>
        <v/>
      </c>
      <c r="DN200" s="196" t="str">
        <f t="shared" si="581"/>
        <v/>
      </c>
      <c r="DO200" s="197" t="str">
        <f t="shared" si="582"/>
        <v/>
      </c>
      <c r="DP200" s="198" t="str">
        <f t="shared" si="583"/>
        <v/>
      </c>
      <c r="DQ200" s="198" t="str">
        <f t="shared" si="584"/>
        <v/>
      </c>
      <c r="DR200" s="198" t="str">
        <f t="shared" si="585"/>
        <v/>
      </c>
      <c r="DS200" s="253" t="str">
        <f t="shared" si="586"/>
        <v/>
      </c>
      <c r="DV200" s="409"/>
      <c r="DW200" s="131" t="s">
        <v>19</v>
      </c>
      <c r="DX200" s="156"/>
      <c r="DY200" s="157"/>
      <c r="DZ200" s="158"/>
      <c r="EA200" s="159"/>
      <c r="EB200" s="160"/>
      <c r="EC200" s="160"/>
      <c r="ED200" s="161"/>
      <c r="EE200" s="162"/>
      <c r="EF200" s="162"/>
      <c r="EG200" s="162"/>
      <c r="EH200" s="268"/>
      <c r="EI200" s="261" t="str">
        <f t="shared" si="587"/>
        <v/>
      </c>
      <c r="EJ200" s="194" t="str">
        <f t="shared" si="588"/>
        <v/>
      </c>
      <c r="EK200" s="195" t="str">
        <f t="shared" si="589"/>
        <v/>
      </c>
      <c r="EL200" s="196" t="str">
        <f t="shared" si="590"/>
        <v/>
      </c>
      <c r="EM200" s="196" t="str">
        <f t="shared" si="591"/>
        <v/>
      </c>
      <c r="EN200" s="197" t="str">
        <f t="shared" si="592"/>
        <v/>
      </c>
      <c r="EO200" s="198" t="str">
        <f t="shared" si="593"/>
        <v/>
      </c>
      <c r="EP200" s="198" t="str">
        <f t="shared" si="594"/>
        <v/>
      </c>
      <c r="EQ200" s="198" t="str">
        <f t="shared" si="595"/>
        <v/>
      </c>
      <c r="ER200" s="253" t="str">
        <f t="shared" si="596"/>
        <v/>
      </c>
    </row>
    <row r="201" spans="1:148">
      <c r="A201" s="424"/>
      <c r="B201" s="132" t="s">
        <v>20</v>
      </c>
      <c r="C201" s="163">
        <f t="shared" ref="C201:M201" si="603">IF(COUNT(C198:C200)=0,"",SUM(C198:C200))</f>
        <v>1915947.8519999869</v>
      </c>
      <c r="D201" s="164">
        <f t="shared" si="603"/>
        <v>1620696.5149999694</v>
      </c>
      <c r="E201" s="165">
        <f t="shared" si="603"/>
        <v>279317.4389999964</v>
      </c>
      <c r="F201" s="166">
        <f t="shared" si="603"/>
        <v>151147.19100000043</v>
      </c>
      <c r="G201" s="167">
        <f t="shared" si="603"/>
        <v>151147.12400000042</v>
      </c>
      <c r="H201" s="167">
        <f t="shared" si="603"/>
        <v>6.7000000000000004E-2</v>
      </c>
      <c r="I201" s="168">
        <f t="shared" si="603"/>
        <v>128171.30699999814</v>
      </c>
      <c r="J201" s="169">
        <f t="shared" si="603"/>
        <v>117979.71699999858</v>
      </c>
      <c r="K201" s="169">
        <f t="shared" si="603"/>
        <v>0</v>
      </c>
      <c r="L201" s="169">
        <f t="shared" si="603"/>
        <v>10192.131000000045</v>
      </c>
      <c r="M201" s="269">
        <f t="shared" si="603"/>
        <v>713.23399999999992</v>
      </c>
      <c r="N201" s="262">
        <f t="shared" si="537"/>
        <v>0.84589803073616243</v>
      </c>
      <c r="O201" s="199">
        <f t="shared" si="538"/>
        <v>0.14578551222489031</v>
      </c>
      <c r="P201" s="200">
        <f t="shared" si="539"/>
        <v>7.8888990032909029E-2</v>
      </c>
      <c r="Q201" s="201">
        <f t="shared" si="540"/>
        <v>7.8888955063272495E-2</v>
      </c>
      <c r="R201" s="201">
        <f t="shared" si="541"/>
        <v>3.496963653267556E-8</v>
      </c>
      <c r="S201" s="202">
        <f t="shared" si="542"/>
        <v>6.6897074921013572E-2</v>
      </c>
      <c r="T201" s="203">
        <f t="shared" si="543"/>
        <v>6.1577728682356322E-2</v>
      </c>
      <c r="U201" s="203">
        <f t="shared" si="544"/>
        <v>0</v>
      </c>
      <c r="V201" s="203">
        <f t="shared" si="545"/>
        <v>5.3196286054241282E-3</v>
      </c>
      <c r="W201" s="254">
        <f t="shared" si="546"/>
        <v>3.7226169765293009E-4</v>
      </c>
      <c r="Z201" s="424"/>
      <c r="AA201" s="132" t="s">
        <v>20</v>
      </c>
      <c r="AB201" s="163">
        <f t="shared" ref="AB201:AL201" si="604">IF(COUNT(AB198:AB200)=0,"",SUM(AB198:AB200))</f>
        <v>1564350.5499999814</v>
      </c>
      <c r="AC201" s="164">
        <f t="shared" si="604"/>
        <v>1369357.2769999695</v>
      </c>
      <c r="AD201" s="165">
        <f t="shared" si="604"/>
        <v>184593.42999999781</v>
      </c>
      <c r="AE201" s="166">
        <f t="shared" si="604"/>
        <v>75576.268000000171</v>
      </c>
      <c r="AF201" s="167">
        <f t="shared" si="604"/>
        <v>75576.201000000176</v>
      </c>
      <c r="AG201" s="167">
        <f t="shared" si="604"/>
        <v>6.7000000000000004E-2</v>
      </c>
      <c r="AH201" s="168">
        <f t="shared" si="604"/>
        <v>109017.46699999875</v>
      </c>
      <c r="AI201" s="169">
        <f t="shared" si="604"/>
        <v>100163.42499999912</v>
      </c>
      <c r="AJ201" s="169">
        <f t="shared" si="604"/>
        <v>0</v>
      </c>
      <c r="AK201" s="169">
        <f t="shared" si="604"/>
        <v>8854.5560000000223</v>
      </c>
      <c r="AL201" s="269">
        <f t="shared" si="604"/>
        <v>23.352</v>
      </c>
      <c r="AM201" s="262">
        <f t="shared" si="547"/>
        <v>0.87535193246806842</v>
      </c>
      <c r="AN201" s="199">
        <f t="shared" si="548"/>
        <v>0.11800004161471353</v>
      </c>
      <c r="AO201" s="200">
        <f t="shared" si="549"/>
        <v>4.8311593587512129E-2</v>
      </c>
      <c r="AP201" s="201">
        <f t="shared" si="550"/>
        <v>4.8311550758237065E-2</v>
      </c>
      <c r="AQ201" s="201">
        <f t="shared" si="551"/>
        <v>4.282927506242178E-8</v>
      </c>
      <c r="AR201" s="202">
        <f t="shared" si="552"/>
        <v>6.9688642996290087E-2</v>
      </c>
      <c r="AS201" s="203">
        <f t="shared" si="553"/>
        <v>6.4028759410734576E-2</v>
      </c>
      <c r="AT201" s="203">
        <f t="shared" si="554"/>
        <v>0</v>
      </c>
      <c r="AU201" s="203">
        <f t="shared" si="555"/>
        <v>5.6602121564122108E-3</v>
      </c>
      <c r="AV201" s="254">
        <f t="shared" si="556"/>
        <v>1.492760046653244E-5</v>
      </c>
      <c r="AY201" s="424"/>
      <c r="AZ201" s="132" t="s">
        <v>20</v>
      </c>
      <c r="BA201" s="163">
        <f t="shared" ref="BA201:BK201" si="605">IF(COUNT(BA198:BA200)=0,"",SUM(BA198:BA200))</f>
        <v>351597.30199999874</v>
      </c>
      <c r="BB201" s="164">
        <f t="shared" si="605"/>
        <v>251339.23799999998</v>
      </c>
      <c r="BC201" s="165">
        <f t="shared" si="605"/>
        <v>94724.009000000093</v>
      </c>
      <c r="BD201" s="166">
        <f t="shared" si="605"/>
        <v>75570.92300000001</v>
      </c>
      <c r="BE201" s="167">
        <f t="shared" si="605"/>
        <v>75570.92300000001</v>
      </c>
      <c r="BF201" s="167">
        <f t="shared" si="605"/>
        <v>0</v>
      </c>
      <c r="BG201" s="168">
        <f t="shared" si="605"/>
        <v>19153.840000000004</v>
      </c>
      <c r="BH201" s="169">
        <f t="shared" si="605"/>
        <v>17816.292000000019</v>
      </c>
      <c r="BI201" s="169">
        <f t="shared" si="605"/>
        <v>0</v>
      </c>
      <c r="BJ201" s="169">
        <f t="shared" si="605"/>
        <v>1337.5749999999991</v>
      </c>
      <c r="BK201" s="269">
        <f t="shared" si="605"/>
        <v>689.88199999999995</v>
      </c>
      <c r="BL201" s="262">
        <f t="shared" si="557"/>
        <v>0.71484973454091205</v>
      </c>
      <c r="BM201" s="199">
        <f t="shared" si="558"/>
        <v>0.2694105115744046</v>
      </c>
      <c r="BN201" s="200">
        <f t="shared" si="559"/>
        <v>0.21493601506646454</v>
      </c>
      <c r="BO201" s="201">
        <f t="shared" si="560"/>
        <v>0.21493601506646454</v>
      </c>
      <c r="BP201" s="201">
        <f t="shared" si="561"/>
        <v>0</v>
      </c>
      <c r="BQ201" s="202">
        <f t="shared" si="562"/>
        <v>5.4476641006761972E-2</v>
      </c>
      <c r="BR201" s="203">
        <f t="shared" si="563"/>
        <v>5.0672436616137864E-2</v>
      </c>
      <c r="BS201" s="203">
        <f t="shared" si="564"/>
        <v>0</v>
      </c>
      <c r="BT201" s="203">
        <f t="shared" si="565"/>
        <v>3.8042811830222858E-3</v>
      </c>
      <c r="BU201" s="254">
        <f t="shared" si="566"/>
        <v>1.9621367856798924E-3</v>
      </c>
      <c r="BX201" s="424"/>
      <c r="BY201" s="132" t="s">
        <v>20</v>
      </c>
      <c r="BZ201" s="163">
        <f t="shared" ref="BZ201:CJ201" si="606">IF(COUNT(BZ198:BZ200)=0,"",SUM(BZ198:BZ200))</f>
        <v>385559.38799999445</v>
      </c>
      <c r="CA201" s="164">
        <f t="shared" si="606"/>
        <v>329910.6399999953</v>
      </c>
      <c r="CB201" s="165">
        <f t="shared" si="606"/>
        <v>51719.216000000277</v>
      </c>
      <c r="CC201" s="166">
        <f t="shared" si="606"/>
        <v>31645.302999999927</v>
      </c>
      <c r="CD201" s="167">
        <f t="shared" si="606"/>
        <v>31645.302999999927</v>
      </c>
      <c r="CE201" s="167">
        <f t="shared" si="606"/>
        <v>0</v>
      </c>
      <c r="CF201" s="168">
        <f t="shared" si="606"/>
        <v>20074.054000000135</v>
      </c>
      <c r="CG201" s="169">
        <f t="shared" si="606"/>
        <v>19081.131000000154</v>
      </c>
      <c r="CH201" s="169">
        <f t="shared" si="606"/>
        <v>0</v>
      </c>
      <c r="CI201" s="169">
        <f t="shared" si="606"/>
        <v>992.94899999999984</v>
      </c>
      <c r="CJ201" s="269">
        <f t="shared" si="606"/>
        <v>1054.1380000000001</v>
      </c>
      <c r="CK201" s="262">
        <f t="shared" si="567"/>
        <v>0.85566750614304854</v>
      </c>
      <c r="CL201" s="199">
        <f t="shared" si="568"/>
        <v>0.13414072542308586</v>
      </c>
      <c r="CM201" s="200">
        <f t="shared" si="569"/>
        <v>8.2076338911504815E-2</v>
      </c>
      <c r="CN201" s="201">
        <f t="shared" si="570"/>
        <v>8.2076338911504815E-2</v>
      </c>
      <c r="CO201" s="201">
        <f t="shared" si="571"/>
        <v>0</v>
      </c>
      <c r="CP201" s="202">
        <f t="shared" si="572"/>
        <v>5.2064752213997249E-2</v>
      </c>
      <c r="CQ201" s="203">
        <f t="shared" si="573"/>
        <v>4.948947320146807E-2</v>
      </c>
      <c r="CR201" s="203">
        <f t="shared" si="574"/>
        <v>0</v>
      </c>
      <c r="CS201" s="203">
        <f t="shared" si="575"/>
        <v>2.5753464470174283E-3</v>
      </c>
      <c r="CT201" s="254">
        <f t="shared" si="576"/>
        <v>2.7340483277248466E-3</v>
      </c>
      <c r="CW201" s="409"/>
      <c r="CX201" s="132" t="s">
        <v>20</v>
      </c>
      <c r="CY201" s="163">
        <f t="shared" ref="CY201:DI201" si="607">IF(COUNT(CY198:CY200)=0,"",SUM(CY198:CY200))</f>
        <v>341333.28399999882</v>
      </c>
      <c r="CZ201" s="164">
        <f t="shared" si="607"/>
        <v>292957.31199999544</v>
      </c>
      <c r="DA201" s="165">
        <f t="shared" si="607"/>
        <v>46166.440000000221</v>
      </c>
      <c r="DB201" s="166">
        <f t="shared" si="607"/>
        <v>27224.788999999997</v>
      </c>
      <c r="DC201" s="167">
        <f t="shared" si="607"/>
        <v>27224.788999999997</v>
      </c>
      <c r="DD201" s="167">
        <f t="shared" si="607"/>
        <v>0</v>
      </c>
      <c r="DE201" s="168">
        <f t="shared" si="607"/>
        <v>18941.665000000066</v>
      </c>
      <c r="DF201" s="169">
        <f t="shared" si="607"/>
        <v>17974.631000000081</v>
      </c>
      <c r="DG201" s="169">
        <f t="shared" si="607"/>
        <v>0</v>
      </c>
      <c r="DH201" s="169">
        <f t="shared" si="607"/>
        <v>967.05999999999983</v>
      </c>
      <c r="DI201" s="269">
        <f t="shared" si="607"/>
        <v>928.971</v>
      </c>
      <c r="DJ201" s="262">
        <f t="shared" si="577"/>
        <v>0.8582734990473313</v>
      </c>
      <c r="DK201" s="199">
        <f t="shared" si="578"/>
        <v>0.13525326173582411</v>
      </c>
      <c r="DL201" s="200">
        <f t="shared" si="579"/>
        <v>7.9760135551269859E-2</v>
      </c>
      <c r="DM201" s="201">
        <f t="shared" si="580"/>
        <v>7.9760135551269859E-2</v>
      </c>
      <c r="DN201" s="201">
        <f t="shared" si="581"/>
        <v>0</v>
      </c>
      <c r="DO201" s="202">
        <f t="shared" si="582"/>
        <v>5.5493167200184705E-2</v>
      </c>
      <c r="DP201" s="203">
        <f t="shared" si="583"/>
        <v>5.2660059368837123E-2</v>
      </c>
      <c r="DQ201" s="203">
        <f t="shared" si="584"/>
        <v>0</v>
      </c>
      <c r="DR201" s="203">
        <f t="shared" si="585"/>
        <v>2.8331840032336346E-3</v>
      </c>
      <c r="DS201" s="254">
        <f t="shared" si="586"/>
        <v>2.721595119918054E-3</v>
      </c>
      <c r="DV201" s="409"/>
      <c r="DW201" s="132" t="s">
        <v>20</v>
      </c>
      <c r="DX201" s="163">
        <f t="shared" ref="DX201:EH201" si="608">IF(COUNT(DX198:DX200)=0,"",SUM(DX198:DX200))</f>
        <v>44226.10400000029</v>
      </c>
      <c r="DY201" s="164">
        <f t="shared" si="608"/>
        <v>36953.328000000205</v>
      </c>
      <c r="DZ201" s="165">
        <f t="shared" si="608"/>
        <v>5552.7759999999989</v>
      </c>
      <c r="EA201" s="166">
        <f t="shared" si="608"/>
        <v>4420.5140000000038</v>
      </c>
      <c r="EB201" s="167">
        <f t="shared" si="608"/>
        <v>4420.5140000000038</v>
      </c>
      <c r="EC201" s="167">
        <f t="shared" si="608"/>
        <v>0</v>
      </c>
      <c r="ED201" s="168">
        <f t="shared" si="608"/>
        <v>1132.3889999999999</v>
      </c>
      <c r="EE201" s="169">
        <f t="shared" si="608"/>
        <v>1106.4999999999998</v>
      </c>
      <c r="EF201" s="169">
        <f t="shared" si="608"/>
        <v>0</v>
      </c>
      <c r="EG201" s="169">
        <f t="shared" si="608"/>
        <v>25.888999999999989</v>
      </c>
      <c r="EH201" s="269">
        <f t="shared" si="608"/>
        <v>125.16700000000003</v>
      </c>
      <c r="EI201" s="262">
        <f t="shared" si="587"/>
        <v>0.83555467603476807</v>
      </c>
      <c r="EJ201" s="199">
        <f t="shared" si="588"/>
        <v>0.1255542654175453</v>
      </c>
      <c r="EK201" s="200">
        <f t="shared" si="589"/>
        <v>9.9952598130732359E-2</v>
      </c>
      <c r="EL201" s="201">
        <f t="shared" si="590"/>
        <v>9.9952598130732359E-2</v>
      </c>
      <c r="EM201" s="201">
        <f t="shared" si="591"/>
        <v>0</v>
      </c>
      <c r="EN201" s="202">
        <f t="shared" si="592"/>
        <v>2.5604538894043041E-2</v>
      </c>
      <c r="EO201" s="203">
        <f t="shared" si="593"/>
        <v>2.501916062965873E-2</v>
      </c>
      <c r="EP201" s="203">
        <f t="shared" si="594"/>
        <v>0</v>
      </c>
      <c r="EQ201" s="203">
        <f t="shared" si="595"/>
        <v>5.8537826438430612E-4</v>
      </c>
      <c r="ER201" s="254">
        <f t="shared" si="596"/>
        <v>2.8301611193244426E-3</v>
      </c>
    </row>
    <row r="202" spans="1:148">
      <c r="A202" s="424"/>
      <c r="B202" s="129" t="s">
        <v>21</v>
      </c>
      <c r="C202" s="170"/>
      <c r="D202" s="171"/>
      <c r="E202" s="172"/>
      <c r="F202" s="173"/>
      <c r="G202" s="174"/>
      <c r="H202" s="174"/>
      <c r="I202" s="175"/>
      <c r="J202" s="176"/>
      <c r="K202" s="176"/>
      <c r="L202" s="176"/>
      <c r="M202" s="270"/>
      <c r="N202" s="263" t="str">
        <f t="shared" si="537"/>
        <v/>
      </c>
      <c r="O202" s="204" t="str">
        <f t="shared" si="538"/>
        <v/>
      </c>
      <c r="P202" s="205" t="str">
        <f t="shared" si="539"/>
        <v/>
      </c>
      <c r="Q202" s="206" t="str">
        <f t="shared" si="540"/>
        <v/>
      </c>
      <c r="R202" s="206" t="str">
        <f t="shared" si="541"/>
        <v/>
      </c>
      <c r="S202" s="207" t="str">
        <f t="shared" si="542"/>
        <v/>
      </c>
      <c r="T202" s="208" t="str">
        <f t="shared" si="543"/>
        <v/>
      </c>
      <c r="U202" s="208" t="str">
        <f t="shared" si="544"/>
        <v/>
      </c>
      <c r="V202" s="208" t="str">
        <f t="shared" si="545"/>
        <v/>
      </c>
      <c r="W202" s="255" t="str">
        <f t="shared" si="546"/>
        <v/>
      </c>
      <c r="Z202" s="424"/>
      <c r="AA202" s="129" t="s">
        <v>21</v>
      </c>
      <c r="AB202" s="170"/>
      <c r="AC202" s="171"/>
      <c r="AD202" s="172"/>
      <c r="AE202" s="173"/>
      <c r="AF202" s="174"/>
      <c r="AG202" s="174"/>
      <c r="AH202" s="175"/>
      <c r="AI202" s="176"/>
      <c r="AJ202" s="176"/>
      <c r="AK202" s="176"/>
      <c r="AL202" s="270"/>
      <c r="AM202" s="263" t="str">
        <f t="shared" si="547"/>
        <v/>
      </c>
      <c r="AN202" s="204" t="str">
        <f t="shared" si="548"/>
        <v/>
      </c>
      <c r="AO202" s="205" t="str">
        <f t="shared" si="549"/>
        <v/>
      </c>
      <c r="AP202" s="206" t="str">
        <f t="shared" si="550"/>
        <v/>
      </c>
      <c r="AQ202" s="206" t="str">
        <f t="shared" si="551"/>
        <v/>
      </c>
      <c r="AR202" s="207" t="str">
        <f t="shared" si="552"/>
        <v/>
      </c>
      <c r="AS202" s="208" t="str">
        <f t="shared" si="553"/>
        <v/>
      </c>
      <c r="AT202" s="208" t="str">
        <f t="shared" si="554"/>
        <v/>
      </c>
      <c r="AU202" s="208" t="str">
        <f t="shared" si="555"/>
        <v/>
      </c>
      <c r="AV202" s="255" t="str">
        <f t="shared" si="556"/>
        <v/>
      </c>
      <c r="AY202" s="424"/>
      <c r="AZ202" s="129" t="s">
        <v>21</v>
      </c>
      <c r="BA202" s="170"/>
      <c r="BB202" s="171"/>
      <c r="BC202" s="172"/>
      <c r="BD202" s="173"/>
      <c r="BE202" s="174"/>
      <c r="BF202" s="174"/>
      <c r="BG202" s="175"/>
      <c r="BH202" s="176"/>
      <c r="BI202" s="176"/>
      <c r="BJ202" s="176"/>
      <c r="BK202" s="270"/>
      <c r="BL202" s="263" t="str">
        <f t="shared" si="557"/>
        <v/>
      </c>
      <c r="BM202" s="204" t="str">
        <f t="shared" si="558"/>
        <v/>
      </c>
      <c r="BN202" s="205" t="str">
        <f t="shared" si="559"/>
        <v/>
      </c>
      <c r="BO202" s="206" t="str">
        <f t="shared" si="560"/>
        <v/>
      </c>
      <c r="BP202" s="206" t="str">
        <f t="shared" si="561"/>
        <v/>
      </c>
      <c r="BQ202" s="207" t="str">
        <f t="shared" si="562"/>
        <v/>
      </c>
      <c r="BR202" s="208" t="str">
        <f t="shared" si="563"/>
        <v/>
      </c>
      <c r="BS202" s="208" t="str">
        <f t="shared" si="564"/>
        <v/>
      </c>
      <c r="BT202" s="208" t="str">
        <f t="shared" si="565"/>
        <v/>
      </c>
      <c r="BU202" s="255" t="str">
        <f t="shared" si="566"/>
        <v/>
      </c>
      <c r="BX202" s="424"/>
      <c r="BY202" s="129" t="s">
        <v>21</v>
      </c>
      <c r="BZ202" s="170"/>
      <c r="CA202" s="171"/>
      <c r="CB202" s="172"/>
      <c r="CC202" s="173"/>
      <c r="CD202" s="174"/>
      <c r="CE202" s="174"/>
      <c r="CF202" s="175"/>
      <c r="CG202" s="176"/>
      <c r="CH202" s="176"/>
      <c r="CI202" s="176"/>
      <c r="CJ202" s="270"/>
      <c r="CK202" s="263" t="str">
        <f t="shared" si="567"/>
        <v/>
      </c>
      <c r="CL202" s="204" t="str">
        <f t="shared" si="568"/>
        <v/>
      </c>
      <c r="CM202" s="205" t="str">
        <f t="shared" si="569"/>
        <v/>
      </c>
      <c r="CN202" s="206" t="str">
        <f t="shared" si="570"/>
        <v/>
      </c>
      <c r="CO202" s="206" t="str">
        <f t="shared" si="571"/>
        <v/>
      </c>
      <c r="CP202" s="207" t="str">
        <f t="shared" si="572"/>
        <v/>
      </c>
      <c r="CQ202" s="208" t="str">
        <f t="shared" si="573"/>
        <v/>
      </c>
      <c r="CR202" s="208" t="str">
        <f t="shared" si="574"/>
        <v/>
      </c>
      <c r="CS202" s="208" t="str">
        <f t="shared" si="575"/>
        <v/>
      </c>
      <c r="CT202" s="255" t="str">
        <f t="shared" si="576"/>
        <v/>
      </c>
      <c r="CW202" s="409"/>
      <c r="CX202" s="129" t="s">
        <v>21</v>
      </c>
      <c r="CY202" s="170"/>
      <c r="CZ202" s="171"/>
      <c r="DA202" s="172"/>
      <c r="DB202" s="173"/>
      <c r="DC202" s="174"/>
      <c r="DD202" s="174"/>
      <c r="DE202" s="175"/>
      <c r="DF202" s="176"/>
      <c r="DG202" s="176"/>
      <c r="DH202" s="176"/>
      <c r="DI202" s="270"/>
      <c r="DJ202" s="263" t="str">
        <f t="shared" si="577"/>
        <v/>
      </c>
      <c r="DK202" s="204" t="str">
        <f t="shared" si="578"/>
        <v/>
      </c>
      <c r="DL202" s="205" t="str">
        <f t="shared" si="579"/>
        <v/>
      </c>
      <c r="DM202" s="206" t="str">
        <f t="shared" si="580"/>
        <v/>
      </c>
      <c r="DN202" s="206" t="str">
        <f t="shared" si="581"/>
        <v/>
      </c>
      <c r="DO202" s="207" t="str">
        <f t="shared" si="582"/>
        <v/>
      </c>
      <c r="DP202" s="208" t="str">
        <f t="shared" si="583"/>
        <v/>
      </c>
      <c r="DQ202" s="208" t="str">
        <f t="shared" si="584"/>
        <v/>
      </c>
      <c r="DR202" s="208" t="str">
        <f t="shared" si="585"/>
        <v/>
      </c>
      <c r="DS202" s="255" t="str">
        <f t="shared" si="586"/>
        <v/>
      </c>
      <c r="DV202" s="409"/>
      <c r="DW202" s="129" t="s">
        <v>21</v>
      </c>
      <c r="DX202" s="170"/>
      <c r="DY202" s="171"/>
      <c r="DZ202" s="172"/>
      <c r="EA202" s="173"/>
      <c r="EB202" s="174"/>
      <c r="EC202" s="174"/>
      <c r="ED202" s="175"/>
      <c r="EE202" s="176"/>
      <c r="EF202" s="176"/>
      <c r="EG202" s="176"/>
      <c r="EH202" s="270"/>
      <c r="EI202" s="263" t="str">
        <f t="shared" si="587"/>
        <v/>
      </c>
      <c r="EJ202" s="204" t="str">
        <f t="shared" si="588"/>
        <v/>
      </c>
      <c r="EK202" s="205" t="str">
        <f t="shared" si="589"/>
        <v/>
      </c>
      <c r="EL202" s="206" t="str">
        <f t="shared" si="590"/>
        <v/>
      </c>
      <c r="EM202" s="206" t="str">
        <f t="shared" si="591"/>
        <v/>
      </c>
      <c r="EN202" s="207" t="str">
        <f t="shared" si="592"/>
        <v/>
      </c>
      <c r="EO202" s="208" t="str">
        <f t="shared" si="593"/>
        <v/>
      </c>
      <c r="EP202" s="208" t="str">
        <f t="shared" si="594"/>
        <v/>
      </c>
      <c r="EQ202" s="208" t="str">
        <f t="shared" si="595"/>
        <v/>
      </c>
      <c r="ER202" s="255" t="str">
        <f t="shared" si="596"/>
        <v/>
      </c>
    </row>
    <row r="203" spans="1:148">
      <c r="A203" s="424"/>
      <c r="B203" s="130" t="s">
        <v>22</v>
      </c>
      <c r="C203" s="149"/>
      <c r="D203" s="150"/>
      <c r="E203" s="151"/>
      <c r="F203" s="152"/>
      <c r="G203" s="153"/>
      <c r="H203" s="153"/>
      <c r="I203" s="154"/>
      <c r="J203" s="155"/>
      <c r="K203" s="155"/>
      <c r="L203" s="155"/>
      <c r="M203" s="267"/>
      <c r="N203" s="260" t="str">
        <f t="shared" si="537"/>
        <v/>
      </c>
      <c r="O203" s="189" t="str">
        <f t="shared" si="538"/>
        <v/>
      </c>
      <c r="P203" s="190" t="str">
        <f t="shared" si="539"/>
        <v/>
      </c>
      <c r="Q203" s="191" t="str">
        <f t="shared" si="540"/>
        <v/>
      </c>
      <c r="R203" s="191" t="str">
        <f t="shared" si="541"/>
        <v/>
      </c>
      <c r="S203" s="192" t="str">
        <f t="shared" si="542"/>
        <v/>
      </c>
      <c r="T203" s="193" t="str">
        <f t="shared" si="543"/>
        <v/>
      </c>
      <c r="U203" s="193" t="str">
        <f t="shared" si="544"/>
        <v/>
      </c>
      <c r="V203" s="193" t="str">
        <f t="shared" si="545"/>
        <v/>
      </c>
      <c r="W203" s="252" t="str">
        <f t="shared" si="546"/>
        <v/>
      </c>
      <c r="Z203" s="424"/>
      <c r="AA203" s="130" t="s">
        <v>22</v>
      </c>
      <c r="AB203" s="149"/>
      <c r="AC203" s="150"/>
      <c r="AD203" s="151"/>
      <c r="AE203" s="152"/>
      <c r="AF203" s="153"/>
      <c r="AG203" s="153"/>
      <c r="AH203" s="154"/>
      <c r="AI203" s="155"/>
      <c r="AJ203" s="155"/>
      <c r="AK203" s="155"/>
      <c r="AL203" s="267"/>
      <c r="AM203" s="260" t="str">
        <f t="shared" si="547"/>
        <v/>
      </c>
      <c r="AN203" s="189" t="str">
        <f t="shared" si="548"/>
        <v/>
      </c>
      <c r="AO203" s="190" t="str">
        <f t="shared" si="549"/>
        <v/>
      </c>
      <c r="AP203" s="191" t="str">
        <f t="shared" si="550"/>
        <v/>
      </c>
      <c r="AQ203" s="191" t="str">
        <f t="shared" si="551"/>
        <v/>
      </c>
      <c r="AR203" s="192" t="str">
        <f t="shared" si="552"/>
        <v/>
      </c>
      <c r="AS203" s="193" t="str">
        <f t="shared" si="553"/>
        <v/>
      </c>
      <c r="AT203" s="193" t="str">
        <f t="shared" si="554"/>
        <v/>
      </c>
      <c r="AU203" s="193" t="str">
        <f t="shared" si="555"/>
        <v/>
      </c>
      <c r="AV203" s="252" t="str">
        <f t="shared" si="556"/>
        <v/>
      </c>
      <c r="AY203" s="424"/>
      <c r="AZ203" s="130" t="s">
        <v>22</v>
      </c>
      <c r="BA203" s="149"/>
      <c r="BB203" s="150"/>
      <c r="BC203" s="151"/>
      <c r="BD203" s="152"/>
      <c r="BE203" s="153"/>
      <c r="BF203" s="153"/>
      <c r="BG203" s="154"/>
      <c r="BH203" s="155"/>
      <c r="BI203" s="155"/>
      <c r="BJ203" s="155"/>
      <c r="BK203" s="267"/>
      <c r="BL203" s="260" t="str">
        <f t="shared" si="557"/>
        <v/>
      </c>
      <c r="BM203" s="189" t="str">
        <f t="shared" si="558"/>
        <v/>
      </c>
      <c r="BN203" s="190" t="str">
        <f t="shared" si="559"/>
        <v/>
      </c>
      <c r="BO203" s="191" t="str">
        <f t="shared" si="560"/>
        <v/>
      </c>
      <c r="BP203" s="191" t="str">
        <f t="shared" si="561"/>
        <v/>
      </c>
      <c r="BQ203" s="192" t="str">
        <f t="shared" si="562"/>
        <v/>
      </c>
      <c r="BR203" s="193" t="str">
        <f t="shared" si="563"/>
        <v/>
      </c>
      <c r="BS203" s="193" t="str">
        <f t="shared" si="564"/>
        <v/>
      </c>
      <c r="BT203" s="193" t="str">
        <f t="shared" si="565"/>
        <v/>
      </c>
      <c r="BU203" s="252" t="str">
        <f t="shared" si="566"/>
        <v/>
      </c>
      <c r="BX203" s="424"/>
      <c r="BY203" s="130" t="s">
        <v>22</v>
      </c>
      <c r="BZ203" s="149"/>
      <c r="CA203" s="150"/>
      <c r="CB203" s="151"/>
      <c r="CC203" s="152"/>
      <c r="CD203" s="153"/>
      <c r="CE203" s="153"/>
      <c r="CF203" s="154"/>
      <c r="CG203" s="155"/>
      <c r="CH203" s="155"/>
      <c r="CI203" s="155"/>
      <c r="CJ203" s="267"/>
      <c r="CK203" s="260" t="str">
        <f t="shared" si="567"/>
        <v/>
      </c>
      <c r="CL203" s="189" t="str">
        <f t="shared" si="568"/>
        <v/>
      </c>
      <c r="CM203" s="190" t="str">
        <f t="shared" si="569"/>
        <v/>
      </c>
      <c r="CN203" s="191" t="str">
        <f t="shared" si="570"/>
        <v/>
      </c>
      <c r="CO203" s="191" t="str">
        <f t="shared" si="571"/>
        <v/>
      </c>
      <c r="CP203" s="192" t="str">
        <f t="shared" si="572"/>
        <v/>
      </c>
      <c r="CQ203" s="193" t="str">
        <f t="shared" si="573"/>
        <v/>
      </c>
      <c r="CR203" s="193" t="str">
        <f t="shared" si="574"/>
        <v/>
      </c>
      <c r="CS203" s="193" t="str">
        <f t="shared" si="575"/>
        <v/>
      </c>
      <c r="CT203" s="252" t="str">
        <f t="shared" si="576"/>
        <v/>
      </c>
      <c r="CW203" s="409"/>
      <c r="CX203" s="130" t="s">
        <v>22</v>
      </c>
      <c r="CY203" s="149"/>
      <c r="CZ203" s="150"/>
      <c r="DA203" s="151"/>
      <c r="DB203" s="152"/>
      <c r="DC203" s="153"/>
      <c r="DD203" s="153"/>
      <c r="DE203" s="154"/>
      <c r="DF203" s="155"/>
      <c r="DG203" s="155"/>
      <c r="DH203" s="155"/>
      <c r="DI203" s="267"/>
      <c r="DJ203" s="260" t="str">
        <f t="shared" si="577"/>
        <v/>
      </c>
      <c r="DK203" s="189" t="str">
        <f t="shared" si="578"/>
        <v/>
      </c>
      <c r="DL203" s="190" t="str">
        <f t="shared" si="579"/>
        <v/>
      </c>
      <c r="DM203" s="191" t="str">
        <f t="shared" si="580"/>
        <v/>
      </c>
      <c r="DN203" s="191" t="str">
        <f t="shared" si="581"/>
        <v/>
      </c>
      <c r="DO203" s="192" t="str">
        <f t="shared" si="582"/>
        <v/>
      </c>
      <c r="DP203" s="193" t="str">
        <f t="shared" si="583"/>
        <v/>
      </c>
      <c r="DQ203" s="193" t="str">
        <f t="shared" si="584"/>
        <v/>
      </c>
      <c r="DR203" s="193" t="str">
        <f t="shared" si="585"/>
        <v/>
      </c>
      <c r="DS203" s="252" t="str">
        <f t="shared" si="586"/>
        <v/>
      </c>
      <c r="DV203" s="409"/>
      <c r="DW203" s="130" t="s">
        <v>22</v>
      </c>
      <c r="DX203" s="149"/>
      <c r="DY203" s="150"/>
      <c r="DZ203" s="151"/>
      <c r="EA203" s="152"/>
      <c r="EB203" s="153"/>
      <c r="EC203" s="153"/>
      <c r="ED203" s="154"/>
      <c r="EE203" s="155"/>
      <c r="EF203" s="155"/>
      <c r="EG203" s="155"/>
      <c r="EH203" s="267"/>
      <c r="EI203" s="260" t="str">
        <f t="shared" si="587"/>
        <v/>
      </c>
      <c r="EJ203" s="189" t="str">
        <f t="shared" si="588"/>
        <v/>
      </c>
      <c r="EK203" s="190" t="str">
        <f t="shared" si="589"/>
        <v/>
      </c>
      <c r="EL203" s="191" t="str">
        <f t="shared" si="590"/>
        <v/>
      </c>
      <c r="EM203" s="191" t="str">
        <f t="shared" si="591"/>
        <v/>
      </c>
      <c r="EN203" s="192" t="str">
        <f t="shared" si="592"/>
        <v/>
      </c>
      <c r="EO203" s="193" t="str">
        <f t="shared" si="593"/>
        <v/>
      </c>
      <c r="EP203" s="193" t="str">
        <f t="shared" si="594"/>
        <v/>
      </c>
      <c r="EQ203" s="193" t="str">
        <f t="shared" si="595"/>
        <v/>
      </c>
      <c r="ER203" s="252" t="str">
        <f t="shared" si="596"/>
        <v/>
      </c>
    </row>
    <row r="204" spans="1:148">
      <c r="A204" s="424"/>
      <c r="B204" s="131" t="s">
        <v>23</v>
      </c>
      <c r="C204" s="156"/>
      <c r="D204" s="157"/>
      <c r="E204" s="158"/>
      <c r="F204" s="159"/>
      <c r="G204" s="160"/>
      <c r="H204" s="160"/>
      <c r="I204" s="161"/>
      <c r="J204" s="162"/>
      <c r="K204" s="162"/>
      <c r="L204" s="162"/>
      <c r="M204" s="268"/>
      <c r="N204" s="261" t="str">
        <f t="shared" si="537"/>
        <v/>
      </c>
      <c r="O204" s="194" t="str">
        <f t="shared" si="538"/>
        <v/>
      </c>
      <c r="P204" s="195" t="str">
        <f t="shared" si="539"/>
        <v/>
      </c>
      <c r="Q204" s="196" t="str">
        <f t="shared" si="540"/>
        <v/>
      </c>
      <c r="R204" s="196" t="str">
        <f t="shared" si="541"/>
        <v/>
      </c>
      <c r="S204" s="197" t="str">
        <f t="shared" si="542"/>
        <v/>
      </c>
      <c r="T204" s="198" t="str">
        <f t="shared" si="543"/>
        <v/>
      </c>
      <c r="U204" s="198" t="str">
        <f t="shared" si="544"/>
        <v/>
      </c>
      <c r="V204" s="198" t="str">
        <f t="shared" si="545"/>
        <v/>
      </c>
      <c r="W204" s="253" t="str">
        <f t="shared" si="546"/>
        <v/>
      </c>
      <c r="Z204" s="424"/>
      <c r="AA204" s="131" t="s">
        <v>23</v>
      </c>
      <c r="AB204" s="156"/>
      <c r="AC204" s="157"/>
      <c r="AD204" s="158"/>
      <c r="AE204" s="159"/>
      <c r="AF204" s="160"/>
      <c r="AG204" s="160"/>
      <c r="AH204" s="161"/>
      <c r="AI204" s="162"/>
      <c r="AJ204" s="162"/>
      <c r="AK204" s="162"/>
      <c r="AL204" s="268"/>
      <c r="AM204" s="261" t="str">
        <f t="shared" si="547"/>
        <v/>
      </c>
      <c r="AN204" s="194" t="str">
        <f t="shared" si="548"/>
        <v/>
      </c>
      <c r="AO204" s="195" t="str">
        <f t="shared" si="549"/>
        <v/>
      </c>
      <c r="AP204" s="196" t="str">
        <f t="shared" si="550"/>
        <v/>
      </c>
      <c r="AQ204" s="196" t="str">
        <f t="shared" si="551"/>
        <v/>
      </c>
      <c r="AR204" s="197" t="str">
        <f t="shared" si="552"/>
        <v/>
      </c>
      <c r="AS204" s="198" t="str">
        <f t="shared" si="553"/>
        <v/>
      </c>
      <c r="AT204" s="198" t="str">
        <f t="shared" si="554"/>
        <v/>
      </c>
      <c r="AU204" s="198" t="str">
        <f t="shared" si="555"/>
        <v/>
      </c>
      <c r="AV204" s="253" t="str">
        <f t="shared" si="556"/>
        <v/>
      </c>
      <c r="AY204" s="424"/>
      <c r="AZ204" s="131" t="s">
        <v>23</v>
      </c>
      <c r="BA204" s="156"/>
      <c r="BB204" s="157"/>
      <c r="BC204" s="158"/>
      <c r="BD204" s="159"/>
      <c r="BE204" s="160"/>
      <c r="BF204" s="160"/>
      <c r="BG204" s="161"/>
      <c r="BH204" s="162"/>
      <c r="BI204" s="162"/>
      <c r="BJ204" s="162"/>
      <c r="BK204" s="268"/>
      <c r="BL204" s="261" t="str">
        <f t="shared" si="557"/>
        <v/>
      </c>
      <c r="BM204" s="194" t="str">
        <f t="shared" si="558"/>
        <v/>
      </c>
      <c r="BN204" s="195" t="str">
        <f t="shared" si="559"/>
        <v/>
      </c>
      <c r="BO204" s="196" t="str">
        <f t="shared" si="560"/>
        <v/>
      </c>
      <c r="BP204" s="196" t="str">
        <f t="shared" si="561"/>
        <v/>
      </c>
      <c r="BQ204" s="197" t="str">
        <f t="shared" si="562"/>
        <v/>
      </c>
      <c r="BR204" s="198" t="str">
        <f t="shared" si="563"/>
        <v/>
      </c>
      <c r="BS204" s="198" t="str">
        <f t="shared" si="564"/>
        <v/>
      </c>
      <c r="BT204" s="198" t="str">
        <f t="shared" si="565"/>
        <v/>
      </c>
      <c r="BU204" s="253" t="str">
        <f t="shared" si="566"/>
        <v/>
      </c>
      <c r="BX204" s="424"/>
      <c r="BY204" s="131" t="s">
        <v>23</v>
      </c>
      <c r="BZ204" s="156"/>
      <c r="CA204" s="157"/>
      <c r="CB204" s="158"/>
      <c r="CC204" s="159"/>
      <c r="CD204" s="160"/>
      <c r="CE204" s="160"/>
      <c r="CF204" s="161"/>
      <c r="CG204" s="162"/>
      <c r="CH204" s="162"/>
      <c r="CI204" s="162"/>
      <c r="CJ204" s="268"/>
      <c r="CK204" s="261" t="str">
        <f t="shared" si="567"/>
        <v/>
      </c>
      <c r="CL204" s="194" t="str">
        <f t="shared" si="568"/>
        <v/>
      </c>
      <c r="CM204" s="195" t="str">
        <f t="shared" si="569"/>
        <v/>
      </c>
      <c r="CN204" s="196" t="str">
        <f t="shared" si="570"/>
        <v/>
      </c>
      <c r="CO204" s="196" t="str">
        <f t="shared" si="571"/>
        <v/>
      </c>
      <c r="CP204" s="197" t="str">
        <f t="shared" si="572"/>
        <v/>
      </c>
      <c r="CQ204" s="198" t="str">
        <f t="shared" si="573"/>
        <v/>
      </c>
      <c r="CR204" s="198" t="str">
        <f t="shared" si="574"/>
        <v/>
      </c>
      <c r="CS204" s="198" t="str">
        <f t="shared" si="575"/>
        <v/>
      </c>
      <c r="CT204" s="253" t="str">
        <f t="shared" si="576"/>
        <v/>
      </c>
      <c r="CW204" s="409"/>
      <c r="CX204" s="131" t="s">
        <v>23</v>
      </c>
      <c r="CY204" s="156"/>
      <c r="CZ204" s="157"/>
      <c r="DA204" s="158"/>
      <c r="DB204" s="159"/>
      <c r="DC204" s="160"/>
      <c r="DD204" s="160"/>
      <c r="DE204" s="161"/>
      <c r="DF204" s="162"/>
      <c r="DG204" s="162"/>
      <c r="DH204" s="162"/>
      <c r="DI204" s="268"/>
      <c r="DJ204" s="261" t="str">
        <f t="shared" si="577"/>
        <v/>
      </c>
      <c r="DK204" s="194" t="str">
        <f t="shared" si="578"/>
        <v/>
      </c>
      <c r="DL204" s="195" t="str">
        <f t="shared" si="579"/>
        <v/>
      </c>
      <c r="DM204" s="196" t="str">
        <f t="shared" si="580"/>
        <v/>
      </c>
      <c r="DN204" s="196" t="str">
        <f t="shared" si="581"/>
        <v/>
      </c>
      <c r="DO204" s="197" t="str">
        <f t="shared" si="582"/>
        <v/>
      </c>
      <c r="DP204" s="198" t="str">
        <f t="shared" si="583"/>
        <v/>
      </c>
      <c r="DQ204" s="198" t="str">
        <f t="shared" si="584"/>
        <v/>
      </c>
      <c r="DR204" s="198" t="str">
        <f t="shared" si="585"/>
        <v/>
      </c>
      <c r="DS204" s="253" t="str">
        <f t="shared" si="586"/>
        <v/>
      </c>
      <c r="DV204" s="409"/>
      <c r="DW204" s="131" t="s">
        <v>23</v>
      </c>
      <c r="DX204" s="156"/>
      <c r="DY204" s="157"/>
      <c r="DZ204" s="158"/>
      <c r="EA204" s="159"/>
      <c r="EB204" s="160"/>
      <c r="EC204" s="160"/>
      <c r="ED204" s="161"/>
      <c r="EE204" s="162"/>
      <c r="EF204" s="162"/>
      <c r="EG204" s="162"/>
      <c r="EH204" s="268"/>
      <c r="EI204" s="261" t="str">
        <f t="shared" si="587"/>
        <v/>
      </c>
      <c r="EJ204" s="194" t="str">
        <f t="shared" si="588"/>
        <v/>
      </c>
      <c r="EK204" s="195" t="str">
        <f t="shared" si="589"/>
        <v/>
      </c>
      <c r="EL204" s="196" t="str">
        <f t="shared" si="590"/>
        <v/>
      </c>
      <c r="EM204" s="196" t="str">
        <f t="shared" si="591"/>
        <v/>
      </c>
      <c r="EN204" s="197" t="str">
        <f t="shared" si="592"/>
        <v/>
      </c>
      <c r="EO204" s="198" t="str">
        <f t="shared" si="593"/>
        <v/>
      </c>
      <c r="EP204" s="198" t="str">
        <f t="shared" si="594"/>
        <v/>
      </c>
      <c r="EQ204" s="198" t="str">
        <f t="shared" si="595"/>
        <v/>
      </c>
      <c r="ER204" s="253" t="str">
        <f t="shared" si="596"/>
        <v/>
      </c>
    </row>
    <row r="205" spans="1:148">
      <c r="A205" s="424"/>
      <c r="B205" s="132" t="s">
        <v>24</v>
      </c>
      <c r="C205" s="163" t="str">
        <f t="shared" ref="C205:M205" si="609">IF(COUNT(C202:C204)=0,"",SUM(C202:C204))</f>
        <v/>
      </c>
      <c r="D205" s="164" t="str">
        <f t="shared" si="609"/>
        <v/>
      </c>
      <c r="E205" s="165" t="str">
        <f t="shared" si="609"/>
        <v/>
      </c>
      <c r="F205" s="166" t="str">
        <f t="shared" si="609"/>
        <v/>
      </c>
      <c r="G205" s="167" t="str">
        <f t="shared" si="609"/>
        <v/>
      </c>
      <c r="H205" s="167" t="str">
        <f t="shared" si="609"/>
        <v/>
      </c>
      <c r="I205" s="168" t="str">
        <f t="shared" si="609"/>
        <v/>
      </c>
      <c r="J205" s="169" t="str">
        <f t="shared" si="609"/>
        <v/>
      </c>
      <c r="K205" s="169" t="str">
        <f t="shared" si="609"/>
        <v/>
      </c>
      <c r="L205" s="169" t="str">
        <f t="shared" si="609"/>
        <v/>
      </c>
      <c r="M205" s="269" t="str">
        <f t="shared" si="609"/>
        <v/>
      </c>
      <c r="N205" s="262" t="str">
        <f t="shared" si="537"/>
        <v/>
      </c>
      <c r="O205" s="199" t="str">
        <f t="shared" si="538"/>
        <v/>
      </c>
      <c r="P205" s="200" t="str">
        <f t="shared" si="539"/>
        <v/>
      </c>
      <c r="Q205" s="201" t="str">
        <f t="shared" si="540"/>
        <v/>
      </c>
      <c r="R205" s="201" t="str">
        <f t="shared" si="541"/>
        <v/>
      </c>
      <c r="S205" s="202" t="str">
        <f t="shared" si="542"/>
        <v/>
      </c>
      <c r="T205" s="203" t="str">
        <f t="shared" si="543"/>
        <v/>
      </c>
      <c r="U205" s="203" t="str">
        <f t="shared" si="544"/>
        <v/>
      </c>
      <c r="V205" s="203" t="str">
        <f t="shared" si="545"/>
        <v/>
      </c>
      <c r="W205" s="254" t="str">
        <f t="shared" si="546"/>
        <v/>
      </c>
      <c r="Z205" s="424"/>
      <c r="AA205" s="132" t="s">
        <v>24</v>
      </c>
      <c r="AB205" s="163" t="str">
        <f t="shared" ref="AB205:AL205" si="610">IF(COUNT(AB202:AB204)=0,"",SUM(AB202:AB204))</f>
        <v/>
      </c>
      <c r="AC205" s="164" t="str">
        <f t="shared" si="610"/>
        <v/>
      </c>
      <c r="AD205" s="165" t="str">
        <f t="shared" si="610"/>
        <v/>
      </c>
      <c r="AE205" s="166" t="str">
        <f t="shared" si="610"/>
        <v/>
      </c>
      <c r="AF205" s="167" t="str">
        <f t="shared" si="610"/>
        <v/>
      </c>
      <c r="AG205" s="167" t="str">
        <f t="shared" si="610"/>
        <v/>
      </c>
      <c r="AH205" s="168" t="str">
        <f t="shared" si="610"/>
        <v/>
      </c>
      <c r="AI205" s="169" t="str">
        <f t="shared" si="610"/>
        <v/>
      </c>
      <c r="AJ205" s="169" t="str">
        <f t="shared" si="610"/>
        <v/>
      </c>
      <c r="AK205" s="169" t="str">
        <f t="shared" si="610"/>
        <v/>
      </c>
      <c r="AL205" s="269" t="str">
        <f t="shared" si="610"/>
        <v/>
      </c>
      <c r="AM205" s="262" t="str">
        <f t="shared" si="547"/>
        <v/>
      </c>
      <c r="AN205" s="199" t="str">
        <f t="shared" si="548"/>
        <v/>
      </c>
      <c r="AO205" s="200" t="str">
        <f t="shared" si="549"/>
        <v/>
      </c>
      <c r="AP205" s="201" t="str">
        <f t="shared" si="550"/>
        <v/>
      </c>
      <c r="AQ205" s="201" t="str">
        <f t="shared" si="551"/>
        <v/>
      </c>
      <c r="AR205" s="202" t="str">
        <f t="shared" si="552"/>
        <v/>
      </c>
      <c r="AS205" s="203" t="str">
        <f t="shared" si="553"/>
        <v/>
      </c>
      <c r="AT205" s="203" t="str">
        <f t="shared" si="554"/>
        <v/>
      </c>
      <c r="AU205" s="203" t="str">
        <f t="shared" si="555"/>
        <v/>
      </c>
      <c r="AV205" s="254" t="str">
        <f t="shared" si="556"/>
        <v/>
      </c>
      <c r="AY205" s="424"/>
      <c r="AZ205" s="132" t="s">
        <v>24</v>
      </c>
      <c r="BA205" s="163" t="str">
        <f t="shared" ref="BA205:BK205" si="611">IF(COUNT(BA202:BA204)=0,"",SUM(BA202:BA204))</f>
        <v/>
      </c>
      <c r="BB205" s="164" t="str">
        <f t="shared" si="611"/>
        <v/>
      </c>
      <c r="BC205" s="165" t="str">
        <f t="shared" si="611"/>
        <v/>
      </c>
      <c r="BD205" s="166" t="str">
        <f t="shared" si="611"/>
        <v/>
      </c>
      <c r="BE205" s="167" t="str">
        <f t="shared" si="611"/>
        <v/>
      </c>
      <c r="BF205" s="167" t="str">
        <f t="shared" si="611"/>
        <v/>
      </c>
      <c r="BG205" s="168" t="str">
        <f t="shared" si="611"/>
        <v/>
      </c>
      <c r="BH205" s="169" t="str">
        <f t="shared" si="611"/>
        <v/>
      </c>
      <c r="BI205" s="169" t="str">
        <f t="shared" si="611"/>
        <v/>
      </c>
      <c r="BJ205" s="169" t="str">
        <f t="shared" si="611"/>
        <v/>
      </c>
      <c r="BK205" s="269" t="str">
        <f t="shared" si="611"/>
        <v/>
      </c>
      <c r="BL205" s="262" t="str">
        <f t="shared" si="557"/>
        <v/>
      </c>
      <c r="BM205" s="199" t="str">
        <f t="shared" si="558"/>
        <v/>
      </c>
      <c r="BN205" s="200" t="str">
        <f t="shared" si="559"/>
        <v/>
      </c>
      <c r="BO205" s="201" t="str">
        <f t="shared" si="560"/>
        <v/>
      </c>
      <c r="BP205" s="201" t="str">
        <f t="shared" si="561"/>
        <v/>
      </c>
      <c r="BQ205" s="202" t="str">
        <f t="shared" si="562"/>
        <v/>
      </c>
      <c r="BR205" s="203" t="str">
        <f t="shared" si="563"/>
        <v/>
      </c>
      <c r="BS205" s="203" t="str">
        <f t="shared" si="564"/>
        <v/>
      </c>
      <c r="BT205" s="203" t="str">
        <f t="shared" si="565"/>
        <v/>
      </c>
      <c r="BU205" s="254" t="str">
        <f t="shared" si="566"/>
        <v/>
      </c>
      <c r="BX205" s="424"/>
      <c r="BY205" s="132" t="s">
        <v>24</v>
      </c>
      <c r="BZ205" s="163" t="str">
        <f t="shared" ref="BZ205:CJ205" si="612">IF(COUNT(BZ202:BZ204)=0,"",SUM(BZ202:BZ204))</f>
        <v/>
      </c>
      <c r="CA205" s="164" t="str">
        <f t="shared" si="612"/>
        <v/>
      </c>
      <c r="CB205" s="165" t="str">
        <f t="shared" si="612"/>
        <v/>
      </c>
      <c r="CC205" s="166" t="str">
        <f t="shared" si="612"/>
        <v/>
      </c>
      <c r="CD205" s="167" t="str">
        <f t="shared" si="612"/>
        <v/>
      </c>
      <c r="CE205" s="167" t="str">
        <f t="shared" si="612"/>
        <v/>
      </c>
      <c r="CF205" s="168" t="str">
        <f t="shared" si="612"/>
        <v/>
      </c>
      <c r="CG205" s="169" t="str">
        <f t="shared" si="612"/>
        <v/>
      </c>
      <c r="CH205" s="169" t="str">
        <f t="shared" si="612"/>
        <v/>
      </c>
      <c r="CI205" s="169" t="str">
        <f t="shared" si="612"/>
        <v/>
      </c>
      <c r="CJ205" s="269" t="str">
        <f t="shared" si="612"/>
        <v/>
      </c>
      <c r="CK205" s="262" t="str">
        <f t="shared" si="567"/>
        <v/>
      </c>
      <c r="CL205" s="199" t="str">
        <f t="shared" si="568"/>
        <v/>
      </c>
      <c r="CM205" s="200" t="str">
        <f t="shared" si="569"/>
        <v/>
      </c>
      <c r="CN205" s="201" t="str">
        <f t="shared" si="570"/>
        <v/>
      </c>
      <c r="CO205" s="201" t="str">
        <f t="shared" si="571"/>
        <v/>
      </c>
      <c r="CP205" s="202" t="str">
        <f t="shared" si="572"/>
        <v/>
      </c>
      <c r="CQ205" s="203" t="str">
        <f t="shared" si="573"/>
        <v/>
      </c>
      <c r="CR205" s="203" t="str">
        <f t="shared" si="574"/>
        <v/>
      </c>
      <c r="CS205" s="203" t="str">
        <f t="shared" si="575"/>
        <v/>
      </c>
      <c r="CT205" s="254" t="str">
        <f t="shared" si="576"/>
        <v/>
      </c>
      <c r="CW205" s="409"/>
      <c r="CX205" s="132" t="s">
        <v>24</v>
      </c>
      <c r="CY205" s="163" t="str">
        <f t="shared" ref="CY205:DI205" si="613">IF(COUNT(CY202:CY204)=0,"",SUM(CY202:CY204))</f>
        <v/>
      </c>
      <c r="CZ205" s="164" t="str">
        <f t="shared" si="613"/>
        <v/>
      </c>
      <c r="DA205" s="165" t="str">
        <f t="shared" si="613"/>
        <v/>
      </c>
      <c r="DB205" s="166" t="str">
        <f t="shared" si="613"/>
        <v/>
      </c>
      <c r="DC205" s="167" t="str">
        <f t="shared" si="613"/>
        <v/>
      </c>
      <c r="DD205" s="167" t="str">
        <f t="shared" si="613"/>
        <v/>
      </c>
      <c r="DE205" s="168" t="str">
        <f t="shared" si="613"/>
        <v/>
      </c>
      <c r="DF205" s="169" t="str">
        <f t="shared" si="613"/>
        <v/>
      </c>
      <c r="DG205" s="169" t="str">
        <f t="shared" si="613"/>
        <v/>
      </c>
      <c r="DH205" s="169" t="str">
        <f t="shared" si="613"/>
        <v/>
      </c>
      <c r="DI205" s="269" t="str">
        <f t="shared" si="613"/>
        <v/>
      </c>
      <c r="DJ205" s="262" t="str">
        <f t="shared" si="577"/>
        <v/>
      </c>
      <c r="DK205" s="199" t="str">
        <f t="shared" si="578"/>
        <v/>
      </c>
      <c r="DL205" s="200" t="str">
        <f t="shared" si="579"/>
        <v/>
      </c>
      <c r="DM205" s="201" t="str">
        <f t="shared" si="580"/>
        <v/>
      </c>
      <c r="DN205" s="201" t="str">
        <f t="shared" si="581"/>
        <v/>
      </c>
      <c r="DO205" s="202" t="str">
        <f t="shared" si="582"/>
        <v/>
      </c>
      <c r="DP205" s="203" t="str">
        <f t="shared" si="583"/>
        <v/>
      </c>
      <c r="DQ205" s="203" t="str">
        <f t="shared" si="584"/>
        <v/>
      </c>
      <c r="DR205" s="203" t="str">
        <f t="shared" si="585"/>
        <v/>
      </c>
      <c r="DS205" s="254" t="str">
        <f t="shared" si="586"/>
        <v/>
      </c>
      <c r="DV205" s="409"/>
      <c r="DW205" s="132" t="s">
        <v>24</v>
      </c>
      <c r="DX205" s="163" t="str">
        <f t="shared" ref="DX205:EH205" si="614">IF(COUNT(DX202:DX204)=0,"",SUM(DX202:DX204))</f>
        <v/>
      </c>
      <c r="DY205" s="164" t="str">
        <f t="shared" si="614"/>
        <v/>
      </c>
      <c r="DZ205" s="165" t="str">
        <f t="shared" si="614"/>
        <v/>
      </c>
      <c r="EA205" s="166" t="str">
        <f t="shared" si="614"/>
        <v/>
      </c>
      <c r="EB205" s="167" t="str">
        <f t="shared" si="614"/>
        <v/>
      </c>
      <c r="EC205" s="167" t="str">
        <f t="shared" si="614"/>
        <v/>
      </c>
      <c r="ED205" s="168" t="str">
        <f t="shared" si="614"/>
        <v/>
      </c>
      <c r="EE205" s="169" t="str">
        <f t="shared" si="614"/>
        <v/>
      </c>
      <c r="EF205" s="169" t="str">
        <f t="shared" si="614"/>
        <v/>
      </c>
      <c r="EG205" s="169" t="str">
        <f t="shared" si="614"/>
        <v/>
      </c>
      <c r="EH205" s="269" t="str">
        <f t="shared" si="614"/>
        <v/>
      </c>
      <c r="EI205" s="262" t="str">
        <f t="shared" si="587"/>
        <v/>
      </c>
      <c r="EJ205" s="199" t="str">
        <f t="shared" si="588"/>
        <v/>
      </c>
      <c r="EK205" s="200" t="str">
        <f t="shared" si="589"/>
        <v/>
      </c>
      <c r="EL205" s="201" t="str">
        <f t="shared" si="590"/>
        <v/>
      </c>
      <c r="EM205" s="201" t="str">
        <f t="shared" si="591"/>
        <v/>
      </c>
      <c r="EN205" s="202" t="str">
        <f t="shared" si="592"/>
        <v/>
      </c>
      <c r="EO205" s="203" t="str">
        <f t="shared" si="593"/>
        <v/>
      </c>
      <c r="EP205" s="203" t="str">
        <f t="shared" si="594"/>
        <v/>
      </c>
      <c r="EQ205" s="203" t="str">
        <f t="shared" si="595"/>
        <v/>
      </c>
      <c r="ER205" s="254" t="str">
        <f t="shared" si="596"/>
        <v/>
      </c>
    </row>
    <row r="206" spans="1:148">
      <c r="A206" s="424"/>
      <c r="B206" s="129" t="s">
        <v>25</v>
      </c>
      <c r="C206" s="170"/>
      <c r="D206" s="171"/>
      <c r="E206" s="172"/>
      <c r="F206" s="173"/>
      <c r="G206" s="174"/>
      <c r="H206" s="174"/>
      <c r="I206" s="175"/>
      <c r="J206" s="176"/>
      <c r="K206" s="176"/>
      <c r="L206" s="176"/>
      <c r="M206" s="270"/>
      <c r="N206" s="263" t="str">
        <f t="shared" si="537"/>
        <v/>
      </c>
      <c r="O206" s="204" t="str">
        <f t="shared" si="538"/>
        <v/>
      </c>
      <c r="P206" s="205" t="str">
        <f t="shared" si="539"/>
        <v/>
      </c>
      <c r="Q206" s="206" t="str">
        <f t="shared" si="540"/>
        <v/>
      </c>
      <c r="R206" s="206" t="str">
        <f t="shared" si="541"/>
        <v/>
      </c>
      <c r="S206" s="207" t="str">
        <f t="shared" si="542"/>
        <v/>
      </c>
      <c r="T206" s="208" t="str">
        <f t="shared" si="543"/>
        <v/>
      </c>
      <c r="U206" s="208" t="str">
        <f t="shared" si="544"/>
        <v/>
      </c>
      <c r="V206" s="208" t="str">
        <f t="shared" si="545"/>
        <v/>
      </c>
      <c r="W206" s="255" t="str">
        <f t="shared" si="546"/>
        <v/>
      </c>
      <c r="Z206" s="424"/>
      <c r="AA206" s="129" t="s">
        <v>25</v>
      </c>
      <c r="AB206" s="170"/>
      <c r="AC206" s="171"/>
      <c r="AD206" s="172"/>
      <c r="AE206" s="173"/>
      <c r="AF206" s="174"/>
      <c r="AG206" s="174"/>
      <c r="AH206" s="175"/>
      <c r="AI206" s="176"/>
      <c r="AJ206" s="176"/>
      <c r="AK206" s="176"/>
      <c r="AL206" s="270"/>
      <c r="AM206" s="263" t="str">
        <f t="shared" si="547"/>
        <v/>
      </c>
      <c r="AN206" s="204" t="str">
        <f t="shared" si="548"/>
        <v/>
      </c>
      <c r="AO206" s="205" t="str">
        <f t="shared" si="549"/>
        <v/>
      </c>
      <c r="AP206" s="206" t="str">
        <f t="shared" si="550"/>
        <v/>
      </c>
      <c r="AQ206" s="206" t="str">
        <f t="shared" si="551"/>
        <v/>
      </c>
      <c r="AR206" s="207" t="str">
        <f t="shared" si="552"/>
        <v/>
      </c>
      <c r="AS206" s="208" t="str">
        <f t="shared" si="553"/>
        <v/>
      </c>
      <c r="AT206" s="208" t="str">
        <f t="shared" si="554"/>
        <v/>
      </c>
      <c r="AU206" s="208" t="str">
        <f t="shared" si="555"/>
        <v/>
      </c>
      <c r="AV206" s="255" t="str">
        <f t="shared" si="556"/>
        <v/>
      </c>
      <c r="AY206" s="424"/>
      <c r="AZ206" s="129" t="s">
        <v>25</v>
      </c>
      <c r="BA206" s="170"/>
      <c r="BB206" s="171"/>
      <c r="BC206" s="172"/>
      <c r="BD206" s="173"/>
      <c r="BE206" s="174"/>
      <c r="BF206" s="174"/>
      <c r="BG206" s="175"/>
      <c r="BH206" s="176"/>
      <c r="BI206" s="176"/>
      <c r="BJ206" s="176"/>
      <c r="BK206" s="270"/>
      <c r="BL206" s="263" t="str">
        <f t="shared" si="557"/>
        <v/>
      </c>
      <c r="BM206" s="204" t="str">
        <f t="shared" si="558"/>
        <v/>
      </c>
      <c r="BN206" s="205" t="str">
        <f t="shared" si="559"/>
        <v/>
      </c>
      <c r="BO206" s="206" t="str">
        <f t="shared" si="560"/>
        <v/>
      </c>
      <c r="BP206" s="206" t="str">
        <f t="shared" si="561"/>
        <v/>
      </c>
      <c r="BQ206" s="207" t="str">
        <f t="shared" si="562"/>
        <v/>
      </c>
      <c r="BR206" s="208" t="str">
        <f t="shared" si="563"/>
        <v/>
      </c>
      <c r="BS206" s="208" t="str">
        <f t="shared" si="564"/>
        <v/>
      </c>
      <c r="BT206" s="208" t="str">
        <f t="shared" si="565"/>
        <v/>
      </c>
      <c r="BU206" s="255" t="str">
        <f t="shared" si="566"/>
        <v/>
      </c>
      <c r="BX206" s="424"/>
      <c r="BY206" s="129" t="s">
        <v>25</v>
      </c>
      <c r="BZ206" s="170"/>
      <c r="CA206" s="171"/>
      <c r="CB206" s="172"/>
      <c r="CC206" s="173"/>
      <c r="CD206" s="174"/>
      <c r="CE206" s="174"/>
      <c r="CF206" s="175"/>
      <c r="CG206" s="176"/>
      <c r="CH206" s="176"/>
      <c r="CI206" s="176"/>
      <c r="CJ206" s="270"/>
      <c r="CK206" s="263" t="str">
        <f t="shared" si="567"/>
        <v/>
      </c>
      <c r="CL206" s="204" t="str">
        <f t="shared" si="568"/>
        <v/>
      </c>
      <c r="CM206" s="205" t="str">
        <f t="shared" si="569"/>
        <v/>
      </c>
      <c r="CN206" s="206" t="str">
        <f t="shared" si="570"/>
        <v/>
      </c>
      <c r="CO206" s="206" t="str">
        <f t="shared" si="571"/>
        <v/>
      </c>
      <c r="CP206" s="207" t="str">
        <f t="shared" si="572"/>
        <v/>
      </c>
      <c r="CQ206" s="208" t="str">
        <f t="shared" si="573"/>
        <v/>
      </c>
      <c r="CR206" s="208" t="str">
        <f t="shared" si="574"/>
        <v/>
      </c>
      <c r="CS206" s="208" t="str">
        <f t="shared" si="575"/>
        <v/>
      </c>
      <c r="CT206" s="255" t="str">
        <f t="shared" si="576"/>
        <v/>
      </c>
      <c r="CW206" s="409"/>
      <c r="CX206" s="129" t="s">
        <v>25</v>
      </c>
      <c r="CY206" s="170"/>
      <c r="CZ206" s="171"/>
      <c r="DA206" s="172"/>
      <c r="DB206" s="173"/>
      <c r="DC206" s="174"/>
      <c r="DD206" s="174"/>
      <c r="DE206" s="175"/>
      <c r="DF206" s="176"/>
      <c r="DG206" s="176"/>
      <c r="DH206" s="176"/>
      <c r="DI206" s="270"/>
      <c r="DJ206" s="263" t="str">
        <f t="shared" si="577"/>
        <v/>
      </c>
      <c r="DK206" s="204" t="str">
        <f t="shared" si="578"/>
        <v/>
      </c>
      <c r="DL206" s="205" t="str">
        <f t="shared" si="579"/>
        <v/>
      </c>
      <c r="DM206" s="206" t="str">
        <f t="shared" si="580"/>
        <v/>
      </c>
      <c r="DN206" s="206" t="str">
        <f t="shared" si="581"/>
        <v/>
      </c>
      <c r="DO206" s="207" t="str">
        <f t="shared" si="582"/>
        <v/>
      </c>
      <c r="DP206" s="208" t="str">
        <f t="shared" si="583"/>
        <v/>
      </c>
      <c r="DQ206" s="208" t="str">
        <f t="shared" si="584"/>
        <v/>
      </c>
      <c r="DR206" s="208" t="str">
        <f t="shared" si="585"/>
        <v/>
      </c>
      <c r="DS206" s="255" t="str">
        <f t="shared" si="586"/>
        <v/>
      </c>
      <c r="DV206" s="409"/>
      <c r="DW206" s="129" t="s">
        <v>25</v>
      </c>
      <c r="DX206" s="170"/>
      <c r="DY206" s="171"/>
      <c r="DZ206" s="172"/>
      <c r="EA206" s="173"/>
      <c r="EB206" s="174"/>
      <c r="EC206" s="174"/>
      <c r="ED206" s="175"/>
      <c r="EE206" s="176"/>
      <c r="EF206" s="176"/>
      <c r="EG206" s="176"/>
      <c r="EH206" s="270"/>
      <c r="EI206" s="263" t="str">
        <f t="shared" si="587"/>
        <v/>
      </c>
      <c r="EJ206" s="204" t="str">
        <f t="shared" si="588"/>
        <v/>
      </c>
      <c r="EK206" s="205" t="str">
        <f t="shared" si="589"/>
        <v/>
      </c>
      <c r="EL206" s="206" t="str">
        <f t="shared" si="590"/>
        <v/>
      </c>
      <c r="EM206" s="206" t="str">
        <f t="shared" si="591"/>
        <v/>
      </c>
      <c r="EN206" s="207" t="str">
        <f t="shared" si="592"/>
        <v/>
      </c>
      <c r="EO206" s="208" t="str">
        <f t="shared" si="593"/>
        <v/>
      </c>
      <c r="EP206" s="208" t="str">
        <f t="shared" si="594"/>
        <v/>
      </c>
      <c r="EQ206" s="208" t="str">
        <f t="shared" si="595"/>
        <v/>
      </c>
      <c r="ER206" s="255" t="str">
        <f t="shared" si="596"/>
        <v/>
      </c>
    </row>
    <row r="207" spans="1:148">
      <c r="A207" s="424"/>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24"/>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24"/>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24"/>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09"/>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09"/>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24"/>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24"/>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24"/>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24"/>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09"/>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09"/>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24"/>
      <c r="B209" s="132" t="s">
        <v>28</v>
      </c>
      <c r="C209" s="163" t="str">
        <f t="shared" ref="C209:M209" si="615">IF(COUNT(C206:C208)=0,"",SUM(C206:C208))</f>
        <v/>
      </c>
      <c r="D209" s="164" t="str">
        <f t="shared" si="615"/>
        <v/>
      </c>
      <c r="E209" s="165" t="str">
        <f t="shared" si="615"/>
        <v/>
      </c>
      <c r="F209" s="166" t="str">
        <f t="shared" si="615"/>
        <v/>
      </c>
      <c r="G209" s="167" t="str">
        <f t="shared" si="615"/>
        <v/>
      </c>
      <c r="H209" s="167" t="str">
        <f t="shared" si="615"/>
        <v/>
      </c>
      <c r="I209" s="168" t="str">
        <f t="shared" si="615"/>
        <v/>
      </c>
      <c r="J209" s="169" t="str">
        <f t="shared" si="615"/>
        <v/>
      </c>
      <c r="K209" s="169" t="str">
        <f t="shared" si="615"/>
        <v/>
      </c>
      <c r="L209" s="169" t="str">
        <f t="shared" si="615"/>
        <v/>
      </c>
      <c r="M209" s="269" t="str">
        <f t="shared" si="615"/>
        <v/>
      </c>
      <c r="N209" s="262" t="str">
        <f t="shared" si="537"/>
        <v/>
      </c>
      <c r="O209" s="199" t="str">
        <f t="shared" si="538"/>
        <v/>
      </c>
      <c r="P209" s="200" t="str">
        <f t="shared" si="539"/>
        <v/>
      </c>
      <c r="Q209" s="201" t="str">
        <f t="shared" si="540"/>
        <v/>
      </c>
      <c r="R209" s="201" t="str">
        <f t="shared" si="541"/>
        <v/>
      </c>
      <c r="S209" s="202" t="str">
        <f t="shared" si="542"/>
        <v/>
      </c>
      <c r="T209" s="203" t="str">
        <f t="shared" si="543"/>
        <v/>
      </c>
      <c r="U209" s="203" t="str">
        <f t="shared" si="544"/>
        <v/>
      </c>
      <c r="V209" s="203" t="str">
        <f t="shared" si="545"/>
        <v/>
      </c>
      <c r="W209" s="254" t="str">
        <f t="shared" si="546"/>
        <v/>
      </c>
      <c r="Z209" s="424"/>
      <c r="AA209" s="132" t="s">
        <v>28</v>
      </c>
      <c r="AB209" s="163" t="str">
        <f t="shared" ref="AB209:AL209" si="616">IF(COUNT(AB206:AB208)=0,"",SUM(AB206:AB208))</f>
        <v/>
      </c>
      <c r="AC209" s="164" t="str">
        <f t="shared" si="616"/>
        <v/>
      </c>
      <c r="AD209" s="165" t="str">
        <f t="shared" si="616"/>
        <v/>
      </c>
      <c r="AE209" s="166" t="str">
        <f t="shared" si="616"/>
        <v/>
      </c>
      <c r="AF209" s="167" t="str">
        <f t="shared" si="616"/>
        <v/>
      </c>
      <c r="AG209" s="167" t="str">
        <f t="shared" si="616"/>
        <v/>
      </c>
      <c r="AH209" s="168" t="str">
        <f t="shared" si="616"/>
        <v/>
      </c>
      <c r="AI209" s="169" t="str">
        <f t="shared" si="616"/>
        <v/>
      </c>
      <c r="AJ209" s="169" t="str">
        <f t="shared" si="616"/>
        <v/>
      </c>
      <c r="AK209" s="169" t="str">
        <f t="shared" si="616"/>
        <v/>
      </c>
      <c r="AL209" s="269" t="str">
        <f t="shared" si="616"/>
        <v/>
      </c>
      <c r="AM209" s="262" t="str">
        <f t="shared" si="547"/>
        <v/>
      </c>
      <c r="AN209" s="199" t="str">
        <f t="shared" si="548"/>
        <v/>
      </c>
      <c r="AO209" s="200" t="str">
        <f t="shared" si="549"/>
        <v/>
      </c>
      <c r="AP209" s="201" t="str">
        <f t="shared" si="550"/>
        <v/>
      </c>
      <c r="AQ209" s="201" t="str">
        <f t="shared" si="551"/>
        <v/>
      </c>
      <c r="AR209" s="202" t="str">
        <f t="shared" si="552"/>
        <v/>
      </c>
      <c r="AS209" s="203" t="str">
        <f t="shared" si="553"/>
        <v/>
      </c>
      <c r="AT209" s="203" t="str">
        <f t="shared" si="554"/>
        <v/>
      </c>
      <c r="AU209" s="203" t="str">
        <f t="shared" si="555"/>
        <v/>
      </c>
      <c r="AV209" s="254" t="str">
        <f t="shared" si="556"/>
        <v/>
      </c>
      <c r="AY209" s="424"/>
      <c r="AZ209" s="132" t="s">
        <v>28</v>
      </c>
      <c r="BA209" s="163" t="str">
        <f t="shared" ref="BA209:BK209" si="617">IF(COUNT(BA206:BA208)=0,"",SUM(BA206:BA208))</f>
        <v/>
      </c>
      <c r="BB209" s="164" t="str">
        <f t="shared" si="617"/>
        <v/>
      </c>
      <c r="BC209" s="165" t="str">
        <f t="shared" si="617"/>
        <v/>
      </c>
      <c r="BD209" s="166" t="str">
        <f t="shared" si="617"/>
        <v/>
      </c>
      <c r="BE209" s="167" t="str">
        <f t="shared" si="617"/>
        <v/>
      </c>
      <c r="BF209" s="167" t="str">
        <f t="shared" si="617"/>
        <v/>
      </c>
      <c r="BG209" s="168" t="str">
        <f t="shared" si="617"/>
        <v/>
      </c>
      <c r="BH209" s="169" t="str">
        <f t="shared" si="617"/>
        <v/>
      </c>
      <c r="BI209" s="169" t="str">
        <f t="shared" si="617"/>
        <v/>
      </c>
      <c r="BJ209" s="169" t="str">
        <f t="shared" si="617"/>
        <v/>
      </c>
      <c r="BK209" s="269" t="str">
        <f t="shared" si="617"/>
        <v/>
      </c>
      <c r="BL209" s="262" t="str">
        <f t="shared" si="557"/>
        <v/>
      </c>
      <c r="BM209" s="199" t="str">
        <f t="shared" si="558"/>
        <v/>
      </c>
      <c r="BN209" s="200" t="str">
        <f t="shared" si="559"/>
        <v/>
      </c>
      <c r="BO209" s="201" t="str">
        <f t="shared" si="560"/>
        <v/>
      </c>
      <c r="BP209" s="201" t="str">
        <f t="shared" si="561"/>
        <v/>
      </c>
      <c r="BQ209" s="202" t="str">
        <f t="shared" si="562"/>
        <v/>
      </c>
      <c r="BR209" s="203" t="str">
        <f t="shared" si="563"/>
        <v/>
      </c>
      <c r="BS209" s="203" t="str">
        <f t="shared" si="564"/>
        <v/>
      </c>
      <c r="BT209" s="203" t="str">
        <f t="shared" si="565"/>
        <v/>
      </c>
      <c r="BU209" s="254" t="str">
        <f t="shared" si="566"/>
        <v/>
      </c>
      <c r="BX209" s="424"/>
      <c r="BY209" s="132" t="s">
        <v>28</v>
      </c>
      <c r="BZ209" s="163" t="str">
        <f t="shared" ref="BZ209:CJ209" si="618">IF(COUNT(BZ206:BZ208)=0,"",SUM(BZ206:BZ208))</f>
        <v/>
      </c>
      <c r="CA209" s="164" t="str">
        <f t="shared" si="618"/>
        <v/>
      </c>
      <c r="CB209" s="165" t="str">
        <f t="shared" si="618"/>
        <v/>
      </c>
      <c r="CC209" s="166" t="str">
        <f t="shared" si="618"/>
        <v/>
      </c>
      <c r="CD209" s="167" t="str">
        <f t="shared" si="618"/>
        <v/>
      </c>
      <c r="CE209" s="167" t="str">
        <f t="shared" si="618"/>
        <v/>
      </c>
      <c r="CF209" s="168" t="str">
        <f t="shared" si="618"/>
        <v/>
      </c>
      <c r="CG209" s="169" t="str">
        <f t="shared" si="618"/>
        <v/>
      </c>
      <c r="CH209" s="169" t="str">
        <f t="shared" si="618"/>
        <v/>
      </c>
      <c r="CI209" s="169" t="str">
        <f t="shared" si="618"/>
        <v/>
      </c>
      <c r="CJ209" s="269" t="str">
        <f t="shared" si="618"/>
        <v/>
      </c>
      <c r="CK209" s="262" t="str">
        <f t="shared" si="567"/>
        <v/>
      </c>
      <c r="CL209" s="199" t="str">
        <f t="shared" si="568"/>
        <v/>
      </c>
      <c r="CM209" s="200" t="str">
        <f t="shared" si="569"/>
        <v/>
      </c>
      <c r="CN209" s="201" t="str">
        <f t="shared" si="570"/>
        <v/>
      </c>
      <c r="CO209" s="201" t="str">
        <f t="shared" si="571"/>
        <v/>
      </c>
      <c r="CP209" s="202" t="str">
        <f t="shared" si="572"/>
        <v/>
      </c>
      <c r="CQ209" s="203" t="str">
        <f t="shared" si="573"/>
        <v/>
      </c>
      <c r="CR209" s="203" t="str">
        <f t="shared" si="574"/>
        <v/>
      </c>
      <c r="CS209" s="203" t="str">
        <f t="shared" si="575"/>
        <v/>
      </c>
      <c r="CT209" s="254" t="str">
        <f t="shared" si="576"/>
        <v/>
      </c>
      <c r="CW209" s="409"/>
      <c r="CX209" s="132" t="s">
        <v>28</v>
      </c>
      <c r="CY209" s="163" t="str">
        <f t="shared" ref="CY209:DI209" si="619">IF(COUNT(CY206:CY208)=0,"",SUM(CY206:CY208))</f>
        <v/>
      </c>
      <c r="CZ209" s="164" t="str">
        <f t="shared" si="619"/>
        <v/>
      </c>
      <c r="DA209" s="165" t="str">
        <f t="shared" si="619"/>
        <v/>
      </c>
      <c r="DB209" s="166" t="str">
        <f t="shared" si="619"/>
        <v/>
      </c>
      <c r="DC209" s="167" t="str">
        <f t="shared" si="619"/>
        <v/>
      </c>
      <c r="DD209" s="167" t="str">
        <f t="shared" si="619"/>
        <v/>
      </c>
      <c r="DE209" s="168" t="str">
        <f t="shared" si="619"/>
        <v/>
      </c>
      <c r="DF209" s="169" t="str">
        <f t="shared" si="619"/>
        <v/>
      </c>
      <c r="DG209" s="169" t="str">
        <f t="shared" si="619"/>
        <v/>
      </c>
      <c r="DH209" s="169" t="str">
        <f t="shared" si="619"/>
        <v/>
      </c>
      <c r="DI209" s="269" t="str">
        <f t="shared" si="619"/>
        <v/>
      </c>
      <c r="DJ209" s="262" t="str">
        <f t="shared" si="577"/>
        <v/>
      </c>
      <c r="DK209" s="199" t="str">
        <f t="shared" si="578"/>
        <v/>
      </c>
      <c r="DL209" s="200" t="str">
        <f t="shared" si="579"/>
        <v/>
      </c>
      <c r="DM209" s="201" t="str">
        <f t="shared" si="580"/>
        <v/>
      </c>
      <c r="DN209" s="201" t="str">
        <f t="shared" si="581"/>
        <v/>
      </c>
      <c r="DO209" s="202" t="str">
        <f t="shared" si="582"/>
        <v/>
      </c>
      <c r="DP209" s="203" t="str">
        <f t="shared" si="583"/>
        <v/>
      </c>
      <c r="DQ209" s="203" t="str">
        <f t="shared" si="584"/>
        <v/>
      </c>
      <c r="DR209" s="203" t="str">
        <f t="shared" si="585"/>
        <v/>
      </c>
      <c r="DS209" s="254" t="str">
        <f t="shared" si="586"/>
        <v/>
      </c>
      <c r="DV209" s="409"/>
      <c r="DW209" s="132" t="s">
        <v>28</v>
      </c>
      <c r="DX209" s="163" t="str">
        <f t="shared" ref="DX209:EH209" si="620">IF(COUNT(DX206:DX208)=0,"",SUM(DX206:DX208))</f>
        <v/>
      </c>
      <c r="DY209" s="164" t="str">
        <f t="shared" si="620"/>
        <v/>
      </c>
      <c r="DZ209" s="165" t="str">
        <f t="shared" si="620"/>
        <v/>
      </c>
      <c r="EA209" s="166" t="str">
        <f t="shared" si="620"/>
        <v/>
      </c>
      <c r="EB209" s="167" t="str">
        <f t="shared" si="620"/>
        <v/>
      </c>
      <c r="EC209" s="167" t="str">
        <f t="shared" si="620"/>
        <v/>
      </c>
      <c r="ED209" s="168" t="str">
        <f t="shared" si="620"/>
        <v/>
      </c>
      <c r="EE209" s="169" t="str">
        <f t="shared" si="620"/>
        <v/>
      </c>
      <c r="EF209" s="169" t="str">
        <f t="shared" si="620"/>
        <v/>
      </c>
      <c r="EG209" s="169" t="str">
        <f t="shared" si="620"/>
        <v/>
      </c>
      <c r="EH209" s="269" t="str">
        <f t="shared" si="620"/>
        <v/>
      </c>
      <c r="EI209" s="262" t="str">
        <f t="shared" si="587"/>
        <v/>
      </c>
      <c r="EJ209" s="199" t="str">
        <f t="shared" si="588"/>
        <v/>
      </c>
      <c r="EK209" s="200" t="str">
        <f t="shared" si="589"/>
        <v/>
      </c>
      <c r="EL209" s="201" t="str">
        <f t="shared" si="590"/>
        <v/>
      </c>
      <c r="EM209" s="201" t="str">
        <f t="shared" si="591"/>
        <v/>
      </c>
      <c r="EN209" s="202" t="str">
        <f t="shared" si="592"/>
        <v/>
      </c>
      <c r="EO209" s="203" t="str">
        <f t="shared" si="593"/>
        <v/>
      </c>
      <c r="EP209" s="203" t="str">
        <f t="shared" si="594"/>
        <v/>
      </c>
      <c r="EQ209" s="203" t="str">
        <f t="shared" si="595"/>
        <v/>
      </c>
      <c r="ER209" s="254" t="str">
        <f t="shared" si="596"/>
        <v/>
      </c>
    </row>
    <row r="210" spans="1:148" ht="14.5" thickBot="1">
      <c r="A210" s="425"/>
      <c r="B210" s="133" t="s">
        <v>55</v>
      </c>
      <c r="C210" s="177">
        <f t="shared" ref="C210:M210" si="621">SUM(C209,C205,C201,C197)</f>
        <v>6460786.0460000029</v>
      </c>
      <c r="D210" s="178">
        <f t="shared" si="621"/>
        <v>5788282.2130000386</v>
      </c>
      <c r="E210" s="179">
        <f t="shared" si="621"/>
        <v>629641.5759999929</v>
      </c>
      <c r="F210" s="180">
        <f t="shared" si="621"/>
        <v>388228.12899999903</v>
      </c>
      <c r="G210" s="181">
        <f t="shared" si="621"/>
        <v>388228.06199999899</v>
      </c>
      <c r="H210" s="181">
        <f t="shared" si="621"/>
        <v>6.7000000000000004E-2</v>
      </c>
      <c r="I210" s="182">
        <f t="shared" si="621"/>
        <v>241415.52499999831</v>
      </c>
      <c r="J210" s="183">
        <f t="shared" si="621"/>
        <v>215852.60199999911</v>
      </c>
      <c r="K210" s="183">
        <f t="shared" si="621"/>
        <v>229.56399999999982</v>
      </c>
      <c r="L210" s="183">
        <f t="shared" si="621"/>
        <v>25334.165999999939</v>
      </c>
      <c r="M210" s="271">
        <f t="shared" si="621"/>
        <v>4062.7430000000018</v>
      </c>
      <c r="N210" s="264">
        <f t="shared" si="537"/>
        <v>0.89590990504687518</v>
      </c>
      <c r="O210" s="209">
        <f t="shared" si="538"/>
        <v>9.7455877894272028E-2</v>
      </c>
      <c r="P210" s="210">
        <f t="shared" si="539"/>
        <v>6.0089921912885279E-2</v>
      </c>
      <c r="Q210" s="211">
        <f t="shared" si="540"/>
        <v>6.0089911542630089E-2</v>
      </c>
      <c r="R210" s="211">
        <f t="shared" si="541"/>
        <v>1.0370255186128783E-8</v>
      </c>
      <c r="S210" s="212">
        <f t="shared" si="542"/>
        <v>3.7366277614078139E-2</v>
      </c>
      <c r="T210" s="213">
        <f t="shared" si="543"/>
        <v>3.3409650228804218E-2</v>
      </c>
      <c r="U210" s="213">
        <f t="shared" si="544"/>
        <v>3.5531899426096504E-5</v>
      </c>
      <c r="V210" s="213">
        <f t="shared" si="545"/>
        <v>3.921220393249953E-3</v>
      </c>
      <c r="W210" s="256">
        <f t="shared" si="546"/>
        <v>6.2883106963669295E-4</v>
      </c>
      <c r="Z210" s="425"/>
      <c r="AA210" s="133" t="s">
        <v>55</v>
      </c>
      <c r="AB210" s="177">
        <f t="shared" ref="AB210:AL210" si="622">SUM(AB209,AB205,AB201,AB197)</f>
        <v>5271268.9070000285</v>
      </c>
      <c r="AC210" s="178">
        <f t="shared" si="622"/>
        <v>4854396.6120000314</v>
      </c>
      <c r="AD210" s="179">
        <f t="shared" si="622"/>
        <v>388355.92699999723</v>
      </c>
      <c r="AE210" s="180">
        <f t="shared" si="622"/>
        <v>181532.92800000025</v>
      </c>
      <c r="AF210" s="181">
        <f t="shared" si="622"/>
        <v>181532.86100000024</v>
      </c>
      <c r="AG210" s="181">
        <f t="shared" si="622"/>
        <v>6.7000000000000004E-2</v>
      </c>
      <c r="AH210" s="182">
        <f t="shared" si="622"/>
        <v>206823.65699999878</v>
      </c>
      <c r="AI210" s="183">
        <f t="shared" si="622"/>
        <v>185572.95299999969</v>
      </c>
      <c r="AJ210" s="183">
        <f t="shared" si="622"/>
        <v>0.72100000000000009</v>
      </c>
      <c r="AK210" s="183">
        <f t="shared" si="622"/>
        <v>21250.692000000043</v>
      </c>
      <c r="AL210" s="271">
        <f t="shared" si="622"/>
        <v>396.56</v>
      </c>
      <c r="AM210" s="264">
        <f t="shared" si="547"/>
        <v>0.92091613948087381</v>
      </c>
      <c r="AN210" s="209">
        <f t="shared" si="548"/>
        <v>7.3674087558742551E-2</v>
      </c>
      <c r="AO210" s="210">
        <f t="shared" si="549"/>
        <v>3.4438183898934084E-2</v>
      </c>
      <c r="AP210" s="211">
        <f t="shared" si="550"/>
        <v>3.4438171188522E-2</v>
      </c>
      <c r="AQ210" s="211">
        <f t="shared" si="551"/>
        <v>1.2710412081430101E-8</v>
      </c>
      <c r="AR210" s="212">
        <f t="shared" si="552"/>
        <v>3.9236028487437902E-2</v>
      </c>
      <c r="AS210" s="213">
        <f t="shared" si="553"/>
        <v>3.520460751937099E-2</v>
      </c>
      <c r="AT210" s="213">
        <f t="shared" si="554"/>
        <v>1.3677921060762841E-7</v>
      </c>
      <c r="AU210" s="213">
        <f t="shared" si="555"/>
        <v>4.0314186915753805E-3</v>
      </c>
      <c r="AV210" s="256">
        <f t="shared" si="556"/>
        <v>7.5230462910625681E-5</v>
      </c>
      <c r="AY210" s="425"/>
      <c r="AZ210" s="133" t="s">
        <v>55</v>
      </c>
      <c r="BA210" s="177">
        <f t="shared" ref="BA210:BK210" si="623">SUM(BA209,BA205,BA201,BA197)</f>
        <v>1189517.1389999976</v>
      </c>
      <c r="BB210" s="178">
        <f t="shared" si="623"/>
        <v>933885.6009999949</v>
      </c>
      <c r="BC210" s="179">
        <f t="shared" si="623"/>
        <v>241285.64900000015</v>
      </c>
      <c r="BD210" s="180">
        <f t="shared" si="623"/>
        <v>206695.20100000006</v>
      </c>
      <c r="BE210" s="181">
        <f t="shared" si="623"/>
        <v>206695.20100000006</v>
      </c>
      <c r="BF210" s="181">
        <f t="shared" si="623"/>
        <v>0</v>
      </c>
      <c r="BG210" s="182">
        <f t="shared" si="623"/>
        <v>34591.867999999973</v>
      </c>
      <c r="BH210" s="183">
        <f t="shared" si="623"/>
        <v>30279.648999999994</v>
      </c>
      <c r="BI210" s="183">
        <f t="shared" si="623"/>
        <v>228.84299999999982</v>
      </c>
      <c r="BJ210" s="183">
        <f t="shared" si="623"/>
        <v>4083.4739999999983</v>
      </c>
      <c r="BK210" s="271">
        <f t="shared" si="623"/>
        <v>3666.1830000000023</v>
      </c>
      <c r="BL210" s="264">
        <f t="shared" si="557"/>
        <v>0.78509638102826595</v>
      </c>
      <c r="BM210" s="209">
        <f t="shared" si="558"/>
        <v>0.20284335642514911</v>
      </c>
      <c r="BN210" s="210">
        <f t="shared" si="559"/>
        <v>0.17376395364405126</v>
      </c>
      <c r="BO210" s="211">
        <f t="shared" si="560"/>
        <v>0.17376395364405126</v>
      </c>
      <c r="BP210" s="211">
        <f t="shared" si="561"/>
        <v>0</v>
      </c>
      <c r="BQ210" s="212">
        <f t="shared" si="562"/>
        <v>2.9080596542796044E-2</v>
      </c>
      <c r="BR210" s="213">
        <f t="shared" si="563"/>
        <v>2.5455412122481452E-2</v>
      </c>
      <c r="BS210" s="213">
        <f t="shared" si="564"/>
        <v>1.9238310445226822E-4</v>
      </c>
      <c r="BT210" s="213">
        <f t="shared" si="565"/>
        <v>3.4328837022330676E-3</v>
      </c>
      <c r="BU210" s="256">
        <f t="shared" si="566"/>
        <v>3.0820766509359302E-3</v>
      </c>
      <c r="BX210" s="425"/>
      <c r="BY210" s="133" t="s">
        <v>55</v>
      </c>
      <c r="BZ210" s="177">
        <f t="shared" ref="BZ210:CJ210" si="624">SUM(BZ209,BZ205,BZ201,BZ197)</f>
        <v>573292.60799999547</v>
      </c>
      <c r="CA210" s="178">
        <f t="shared" si="624"/>
        <v>501053.34599999827</v>
      </c>
      <c r="CB210" s="179">
        <f t="shared" si="624"/>
        <v>65078.837000000298</v>
      </c>
      <c r="CC210" s="180">
        <f t="shared" si="624"/>
        <v>37686.120999999941</v>
      </c>
      <c r="CD210" s="181">
        <f t="shared" si="624"/>
        <v>37686.120999999941</v>
      </c>
      <c r="CE210" s="181">
        <f t="shared" si="624"/>
        <v>0</v>
      </c>
      <c r="CF210" s="182">
        <f t="shared" si="624"/>
        <v>27392.891000000142</v>
      </c>
      <c r="CG210" s="183">
        <f t="shared" si="624"/>
        <v>24535.160000000149</v>
      </c>
      <c r="CH210" s="183">
        <f t="shared" si="624"/>
        <v>0.42000000000000015</v>
      </c>
      <c r="CI210" s="183">
        <f t="shared" si="624"/>
        <v>2857.3390000000009</v>
      </c>
      <c r="CJ210" s="271">
        <f t="shared" si="624"/>
        <v>1122.0840000000001</v>
      </c>
      <c r="CK210" s="264">
        <f t="shared" si="567"/>
        <v>0.87399233656262709</v>
      </c>
      <c r="CL210" s="209">
        <f t="shared" si="568"/>
        <v>0.11351766286859365</v>
      </c>
      <c r="CM210" s="210">
        <f t="shared" si="569"/>
        <v>6.5736275811182687E-2</v>
      </c>
      <c r="CN210" s="211">
        <f t="shared" si="570"/>
        <v>6.5736275811182687E-2</v>
      </c>
      <c r="CO210" s="211">
        <f t="shared" si="571"/>
        <v>0</v>
      </c>
      <c r="CP210" s="212">
        <f t="shared" si="572"/>
        <v>4.7781692311651712E-2</v>
      </c>
      <c r="CQ210" s="213">
        <f t="shared" si="573"/>
        <v>4.2796923695901455E-2</v>
      </c>
      <c r="CR210" s="213">
        <f t="shared" si="574"/>
        <v>7.3261017871000266E-7</v>
      </c>
      <c r="CS210" s="213">
        <f t="shared" si="575"/>
        <v>4.9840848462501426E-3</v>
      </c>
      <c r="CT210" s="256">
        <f t="shared" si="576"/>
        <v>1.9572622851610341E-3</v>
      </c>
      <c r="CW210" s="410"/>
      <c r="CX210" s="133" t="s">
        <v>55</v>
      </c>
      <c r="CY210" s="177">
        <f t="shared" ref="CY210:DI210" si="625">SUM(CY209,CY205,CY201,CY197)</f>
        <v>508997.46800000011</v>
      </c>
      <c r="CZ210" s="178">
        <f t="shared" si="625"/>
        <v>448514.33199999528</v>
      </c>
      <c r="DA210" s="179">
        <f t="shared" si="625"/>
        <v>57403.375000000262</v>
      </c>
      <c r="DB210" s="180">
        <f t="shared" si="625"/>
        <v>31526.744000000002</v>
      </c>
      <c r="DC210" s="181">
        <f t="shared" si="625"/>
        <v>31526.744000000002</v>
      </c>
      <c r="DD210" s="181">
        <f t="shared" si="625"/>
        <v>0</v>
      </c>
      <c r="DE210" s="182">
        <f t="shared" si="625"/>
        <v>25876.629000000077</v>
      </c>
      <c r="DF210" s="183">
        <f t="shared" si="625"/>
        <v>23138.556000000077</v>
      </c>
      <c r="DG210" s="183">
        <f t="shared" si="625"/>
        <v>0</v>
      </c>
      <c r="DH210" s="183">
        <f t="shared" si="625"/>
        <v>2738.1010000000001</v>
      </c>
      <c r="DI210" s="271">
        <f t="shared" si="625"/>
        <v>968.75599999999997</v>
      </c>
      <c r="DJ210" s="264">
        <f t="shared" si="577"/>
        <v>0.88117202972018549</v>
      </c>
      <c r="DK210" s="209">
        <f t="shared" si="578"/>
        <v>0.1127773291791704</v>
      </c>
      <c r="DL210" s="210">
        <f t="shared" si="579"/>
        <v>6.193890143280633E-2</v>
      </c>
      <c r="DM210" s="211">
        <f t="shared" si="580"/>
        <v>6.193890143280633E-2</v>
      </c>
      <c r="DN210" s="211">
        <f t="shared" si="581"/>
        <v>0</v>
      </c>
      <c r="DO210" s="212">
        <f t="shared" si="582"/>
        <v>5.0838423817071071E-2</v>
      </c>
      <c r="DP210" s="213">
        <f t="shared" si="583"/>
        <v>4.5459078786616029E-2</v>
      </c>
      <c r="DQ210" s="213">
        <f t="shared" si="584"/>
        <v>0</v>
      </c>
      <c r="DR210" s="213">
        <f t="shared" si="585"/>
        <v>5.3794000405518703E-3</v>
      </c>
      <c r="DS210" s="256">
        <f t="shared" si="586"/>
        <v>1.9032629058186195E-3</v>
      </c>
      <c r="DV210" s="410"/>
      <c r="DW210" s="133" t="s">
        <v>55</v>
      </c>
      <c r="DX210" s="177">
        <f t="shared" ref="DX210:EH210" si="626">SUM(DX209,DX205,DX201,DX197)</f>
        <v>64295.14000000029</v>
      </c>
      <c r="DY210" s="178">
        <f t="shared" si="626"/>
        <v>52539.014000000192</v>
      </c>
      <c r="DZ210" s="179">
        <f t="shared" si="626"/>
        <v>7675.4619999999995</v>
      </c>
      <c r="EA210" s="180">
        <f t="shared" si="626"/>
        <v>6159.3770000000004</v>
      </c>
      <c r="EB210" s="181">
        <f t="shared" si="626"/>
        <v>6159.3770000000004</v>
      </c>
      <c r="EC210" s="181">
        <f t="shared" si="626"/>
        <v>0</v>
      </c>
      <c r="ED210" s="182">
        <f t="shared" si="626"/>
        <v>1516.2620000000002</v>
      </c>
      <c r="EE210" s="183">
        <f t="shared" si="626"/>
        <v>1396.6039999999998</v>
      </c>
      <c r="EF210" s="183">
        <f t="shared" si="626"/>
        <v>0.42000000000000015</v>
      </c>
      <c r="EG210" s="183">
        <f t="shared" si="626"/>
        <v>119.23800000000014</v>
      </c>
      <c r="EH210" s="271">
        <f t="shared" si="626"/>
        <v>153.32800000000003</v>
      </c>
      <c r="EI210" s="264">
        <f t="shared" si="587"/>
        <v>0.8171537382141163</v>
      </c>
      <c r="EJ210" s="209">
        <f t="shared" si="588"/>
        <v>0.11937857200404206</v>
      </c>
      <c r="EK210" s="210">
        <f t="shared" si="589"/>
        <v>9.5798484924365546E-2</v>
      </c>
      <c r="EL210" s="211">
        <f t="shared" si="590"/>
        <v>9.5798484924365546E-2</v>
      </c>
      <c r="EM210" s="211">
        <f t="shared" si="591"/>
        <v>0</v>
      </c>
      <c r="EN210" s="212">
        <f t="shared" si="592"/>
        <v>2.358284000936919E-2</v>
      </c>
      <c r="EO210" s="213">
        <f t="shared" si="593"/>
        <v>2.1721766217477612E-2</v>
      </c>
      <c r="EP210" s="213">
        <f t="shared" si="594"/>
        <v>6.5323755419149604E-6</v>
      </c>
      <c r="EQ210" s="213">
        <f t="shared" si="595"/>
        <v>1.8545414163496589E-3</v>
      </c>
      <c r="ER210" s="256">
        <f t="shared" si="596"/>
        <v>2.3847525645017543E-3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37" t="s">
        <v>393</v>
      </c>
      <c r="B3" s="438"/>
      <c r="C3" s="434" t="s">
        <v>0</v>
      </c>
      <c r="D3" s="435"/>
      <c r="E3" s="435"/>
      <c r="F3" s="436"/>
      <c r="G3" s="434" t="s">
        <v>9</v>
      </c>
      <c r="H3" s="435"/>
      <c r="I3" s="435"/>
      <c r="J3" s="436"/>
      <c r="K3" s="434" t="s">
        <v>394</v>
      </c>
      <c r="L3" s="435"/>
      <c r="M3" s="435"/>
      <c r="N3" s="436"/>
      <c r="O3" s="434" t="s">
        <v>376</v>
      </c>
      <c r="P3" s="435"/>
      <c r="Q3" s="435"/>
      <c r="R3" s="436"/>
      <c r="S3" s="434" t="s">
        <v>378</v>
      </c>
      <c r="T3" s="435"/>
      <c r="U3" s="435"/>
      <c r="V3" s="436"/>
      <c r="W3" s="434" t="s">
        <v>377</v>
      </c>
      <c r="X3" s="435"/>
      <c r="Y3" s="435"/>
      <c r="Z3" s="436"/>
      <c r="AC3" s="437" t="s">
        <v>395</v>
      </c>
      <c r="AD3" s="438"/>
      <c r="AE3" s="434" t="s">
        <v>0</v>
      </c>
      <c r="AF3" s="435"/>
      <c r="AG3" s="435"/>
      <c r="AH3" s="436"/>
      <c r="AI3" s="434" t="s">
        <v>9</v>
      </c>
      <c r="AJ3" s="435"/>
      <c r="AK3" s="435"/>
      <c r="AL3" s="436"/>
      <c r="AM3" s="434" t="s">
        <v>394</v>
      </c>
      <c r="AN3" s="435"/>
      <c r="AO3" s="435"/>
      <c r="AP3" s="436"/>
      <c r="AQ3" s="434" t="s">
        <v>376</v>
      </c>
      <c r="AR3" s="435"/>
      <c r="AS3" s="435"/>
      <c r="AT3" s="436"/>
      <c r="AU3" s="434" t="s">
        <v>378</v>
      </c>
      <c r="AV3" s="435"/>
      <c r="AW3" s="435"/>
      <c r="AX3" s="436"/>
      <c r="AY3" s="434" t="s">
        <v>377</v>
      </c>
      <c r="AZ3" s="435"/>
      <c r="BA3" s="435"/>
      <c r="BB3" s="436"/>
      <c r="BE3" s="437" t="s">
        <v>396</v>
      </c>
      <c r="BF3" s="438"/>
      <c r="BG3" s="434" t="s">
        <v>0</v>
      </c>
      <c r="BH3" s="435"/>
      <c r="BI3" s="435"/>
      <c r="BJ3" s="436"/>
      <c r="BK3" s="434" t="s">
        <v>9</v>
      </c>
      <c r="BL3" s="435"/>
      <c r="BM3" s="435"/>
      <c r="BN3" s="436"/>
      <c r="BO3" s="434" t="s">
        <v>394</v>
      </c>
      <c r="BP3" s="435"/>
      <c r="BQ3" s="435"/>
      <c r="BR3" s="436"/>
      <c r="BS3" s="434" t="s">
        <v>376</v>
      </c>
      <c r="BT3" s="435"/>
      <c r="BU3" s="435"/>
      <c r="BV3" s="436"/>
      <c r="BW3" s="434" t="s">
        <v>378</v>
      </c>
      <c r="BX3" s="435"/>
      <c r="BY3" s="435"/>
      <c r="BZ3" s="436"/>
      <c r="CA3" s="434" t="s">
        <v>377</v>
      </c>
      <c r="CB3" s="435"/>
      <c r="CC3" s="435"/>
      <c r="CD3" s="436"/>
    </row>
    <row r="4" spans="1:82" ht="74.5" thickBot="1">
      <c r="A4" s="439"/>
      <c r="B4" s="44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39"/>
      <c r="AD4" s="44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39"/>
      <c r="BF4" s="44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2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2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2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2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2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2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2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2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2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2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2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2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2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2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2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2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2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2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2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2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2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2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2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2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2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2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2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2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2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2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2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2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2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2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2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2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2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2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2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2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2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2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2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2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2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2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2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2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2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2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2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37" t="s">
        <v>393</v>
      </c>
      <c r="B24" s="438"/>
      <c r="C24" s="434" t="s">
        <v>0</v>
      </c>
      <c r="D24" s="435"/>
      <c r="E24" s="435"/>
      <c r="F24" s="436"/>
      <c r="G24" s="434" t="s">
        <v>9</v>
      </c>
      <c r="H24" s="435"/>
      <c r="I24" s="435"/>
      <c r="J24" s="436"/>
      <c r="K24" s="434" t="s">
        <v>394</v>
      </c>
      <c r="L24" s="435"/>
      <c r="M24" s="435"/>
      <c r="N24" s="436"/>
      <c r="O24" s="434" t="s">
        <v>376</v>
      </c>
      <c r="P24" s="435"/>
      <c r="Q24" s="435"/>
      <c r="R24" s="436"/>
      <c r="S24" s="434" t="s">
        <v>378</v>
      </c>
      <c r="T24" s="435"/>
      <c r="U24" s="435"/>
      <c r="V24" s="436"/>
      <c r="W24" s="434" t="s">
        <v>377</v>
      </c>
      <c r="X24" s="435"/>
      <c r="Y24" s="435"/>
      <c r="Z24" s="436"/>
      <c r="AC24" s="437" t="s">
        <v>395</v>
      </c>
      <c r="AD24" s="438"/>
      <c r="AE24" s="434" t="s">
        <v>0</v>
      </c>
      <c r="AF24" s="435"/>
      <c r="AG24" s="435"/>
      <c r="AH24" s="436"/>
      <c r="AI24" s="434" t="s">
        <v>9</v>
      </c>
      <c r="AJ24" s="435"/>
      <c r="AK24" s="435"/>
      <c r="AL24" s="436"/>
      <c r="AM24" s="434" t="s">
        <v>394</v>
      </c>
      <c r="AN24" s="435"/>
      <c r="AO24" s="435"/>
      <c r="AP24" s="436"/>
      <c r="AQ24" s="434" t="s">
        <v>376</v>
      </c>
      <c r="AR24" s="435"/>
      <c r="AS24" s="435"/>
      <c r="AT24" s="436"/>
      <c r="AU24" s="434" t="s">
        <v>378</v>
      </c>
      <c r="AV24" s="435"/>
      <c r="AW24" s="435"/>
      <c r="AX24" s="436"/>
      <c r="AY24" s="434" t="s">
        <v>377</v>
      </c>
      <c r="AZ24" s="435"/>
      <c r="BA24" s="435"/>
      <c r="BB24" s="436"/>
      <c r="BE24" s="437" t="s">
        <v>396</v>
      </c>
      <c r="BF24" s="438"/>
      <c r="BG24" s="434" t="s">
        <v>0</v>
      </c>
      <c r="BH24" s="435"/>
      <c r="BI24" s="435"/>
      <c r="BJ24" s="436"/>
      <c r="BK24" s="434" t="s">
        <v>9</v>
      </c>
      <c r="BL24" s="435"/>
      <c r="BM24" s="435"/>
      <c r="BN24" s="436"/>
      <c r="BO24" s="434" t="s">
        <v>394</v>
      </c>
      <c r="BP24" s="435"/>
      <c r="BQ24" s="435"/>
      <c r="BR24" s="436"/>
      <c r="BS24" s="434" t="s">
        <v>376</v>
      </c>
      <c r="BT24" s="435"/>
      <c r="BU24" s="435"/>
      <c r="BV24" s="436"/>
      <c r="BW24" s="434" t="s">
        <v>378</v>
      </c>
      <c r="BX24" s="435"/>
      <c r="BY24" s="435"/>
      <c r="BZ24" s="436"/>
      <c r="CA24" s="434" t="s">
        <v>377</v>
      </c>
      <c r="CB24" s="435"/>
      <c r="CC24" s="435"/>
      <c r="CD24" s="436"/>
    </row>
    <row r="25" spans="1:82" ht="74.5" thickBot="1">
      <c r="A25" s="439"/>
      <c r="B25" s="44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39"/>
      <c r="AD25" s="44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39"/>
      <c r="BF25" s="44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2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2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2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2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2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2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2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2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2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2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2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2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2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2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2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2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2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2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2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2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2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2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2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2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2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2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2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2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2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2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2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2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2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2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2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2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2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2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2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2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2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2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2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2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2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2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2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2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2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2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2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37" t="s">
        <v>393</v>
      </c>
      <c r="B45" s="438"/>
      <c r="C45" s="434" t="s">
        <v>0</v>
      </c>
      <c r="D45" s="435"/>
      <c r="E45" s="435"/>
      <c r="F45" s="436"/>
      <c r="G45" s="434" t="s">
        <v>9</v>
      </c>
      <c r="H45" s="435"/>
      <c r="I45" s="435"/>
      <c r="J45" s="436"/>
      <c r="K45" s="434" t="s">
        <v>394</v>
      </c>
      <c r="L45" s="435"/>
      <c r="M45" s="435"/>
      <c r="N45" s="436"/>
      <c r="O45" s="434" t="s">
        <v>376</v>
      </c>
      <c r="P45" s="435"/>
      <c r="Q45" s="435"/>
      <c r="R45" s="436"/>
      <c r="S45" s="434" t="s">
        <v>378</v>
      </c>
      <c r="T45" s="435"/>
      <c r="U45" s="435"/>
      <c r="V45" s="436"/>
      <c r="W45" s="434" t="s">
        <v>377</v>
      </c>
      <c r="X45" s="435"/>
      <c r="Y45" s="435"/>
      <c r="Z45" s="436"/>
      <c r="AC45" s="437" t="s">
        <v>395</v>
      </c>
      <c r="AD45" s="438"/>
      <c r="AE45" s="434" t="s">
        <v>0</v>
      </c>
      <c r="AF45" s="435"/>
      <c r="AG45" s="435"/>
      <c r="AH45" s="436"/>
      <c r="AI45" s="434" t="s">
        <v>9</v>
      </c>
      <c r="AJ45" s="435"/>
      <c r="AK45" s="435"/>
      <c r="AL45" s="436"/>
      <c r="AM45" s="434" t="s">
        <v>394</v>
      </c>
      <c r="AN45" s="435"/>
      <c r="AO45" s="435"/>
      <c r="AP45" s="436"/>
      <c r="AQ45" s="434" t="s">
        <v>376</v>
      </c>
      <c r="AR45" s="435"/>
      <c r="AS45" s="435"/>
      <c r="AT45" s="436"/>
      <c r="AU45" s="434" t="s">
        <v>378</v>
      </c>
      <c r="AV45" s="435"/>
      <c r="AW45" s="435"/>
      <c r="AX45" s="436"/>
      <c r="AY45" s="434" t="s">
        <v>377</v>
      </c>
      <c r="AZ45" s="435"/>
      <c r="BA45" s="435"/>
      <c r="BB45" s="436"/>
      <c r="BE45" s="437" t="s">
        <v>396</v>
      </c>
      <c r="BF45" s="438"/>
      <c r="BG45" s="434" t="s">
        <v>0</v>
      </c>
      <c r="BH45" s="435"/>
      <c r="BI45" s="435"/>
      <c r="BJ45" s="436"/>
      <c r="BK45" s="434" t="s">
        <v>9</v>
      </c>
      <c r="BL45" s="435"/>
      <c r="BM45" s="435"/>
      <c r="BN45" s="436"/>
      <c r="BO45" s="434" t="s">
        <v>394</v>
      </c>
      <c r="BP45" s="435"/>
      <c r="BQ45" s="435"/>
      <c r="BR45" s="436"/>
      <c r="BS45" s="434" t="s">
        <v>376</v>
      </c>
      <c r="BT45" s="435"/>
      <c r="BU45" s="435"/>
      <c r="BV45" s="436"/>
      <c r="BW45" s="434" t="s">
        <v>378</v>
      </c>
      <c r="BX45" s="435"/>
      <c r="BY45" s="435"/>
      <c r="BZ45" s="436"/>
      <c r="CA45" s="434" t="s">
        <v>377</v>
      </c>
      <c r="CB45" s="435"/>
      <c r="CC45" s="435"/>
      <c r="CD45" s="436"/>
    </row>
    <row r="46" spans="1:82" ht="74.5" thickBot="1">
      <c r="A46" s="439"/>
      <c r="B46" s="44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39"/>
      <c r="AD46" s="44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39"/>
      <c r="BF46" s="44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2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2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2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2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2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2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2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2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2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2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2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2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2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2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2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2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2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2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2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2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2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2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2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2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2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2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2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2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2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2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2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2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2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2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2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2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2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2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2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2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2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2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2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2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2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2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2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2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2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2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2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37" t="s">
        <v>393</v>
      </c>
      <c r="B66" s="438"/>
      <c r="C66" s="434" t="s">
        <v>0</v>
      </c>
      <c r="D66" s="435"/>
      <c r="E66" s="435"/>
      <c r="F66" s="436"/>
      <c r="G66" s="434" t="s">
        <v>9</v>
      </c>
      <c r="H66" s="435"/>
      <c r="I66" s="435"/>
      <c r="J66" s="436"/>
      <c r="K66" s="434" t="s">
        <v>394</v>
      </c>
      <c r="L66" s="435"/>
      <c r="M66" s="435"/>
      <c r="N66" s="436"/>
      <c r="O66" s="434" t="s">
        <v>376</v>
      </c>
      <c r="P66" s="435"/>
      <c r="Q66" s="435"/>
      <c r="R66" s="436"/>
      <c r="S66" s="434" t="s">
        <v>378</v>
      </c>
      <c r="T66" s="435"/>
      <c r="U66" s="435"/>
      <c r="V66" s="436"/>
      <c r="W66" s="434" t="s">
        <v>377</v>
      </c>
      <c r="X66" s="435"/>
      <c r="Y66" s="435"/>
      <c r="Z66" s="436"/>
      <c r="AC66" s="437" t="s">
        <v>395</v>
      </c>
      <c r="AD66" s="438"/>
      <c r="AE66" s="434" t="s">
        <v>0</v>
      </c>
      <c r="AF66" s="435"/>
      <c r="AG66" s="435"/>
      <c r="AH66" s="436"/>
      <c r="AI66" s="434" t="s">
        <v>9</v>
      </c>
      <c r="AJ66" s="435"/>
      <c r="AK66" s="435"/>
      <c r="AL66" s="436"/>
      <c r="AM66" s="434" t="s">
        <v>394</v>
      </c>
      <c r="AN66" s="435"/>
      <c r="AO66" s="435"/>
      <c r="AP66" s="436"/>
      <c r="AQ66" s="434" t="s">
        <v>376</v>
      </c>
      <c r="AR66" s="435"/>
      <c r="AS66" s="435"/>
      <c r="AT66" s="436"/>
      <c r="AU66" s="434" t="s">
        <v>378</v>
      </c>
      <c r="AV66" s="435"/>
      <c r="AW66" s="435"/>
      <c r="AX66" s="436"/>
      <c r="AY66" s="434" t="s">
        <v>377</v>
      </c>
      <c r="AZ66" s="435"/>
      <c r="BA66" s="435"/>
      <c r="BB66" s="436"/>
      <c r="BE66" s="437" t="s">
        <v>396</v>
      </c>
      <c r="BF66" s="438"/>
      <c r="BG66" s="434" t="s">
        <v>0</v>
      </c>
      <c r="BH66" s="435"/>
      <c r="BI66" s="435"/>
      <c r="BJ66" s="436"/>
      <c r="BK66" s="434" t="s">
        <v>9</v>
      </c>
      <c r="BL66" s="435"/>
      <c r="BM66" s="435"/>
      <c r="BN66" s="436"/>
      <c r="BO66" s="434" t="s">
        <v>394</v>
      </c>
      <c r="BP66" s="435"/>
      <c r="BQ66" s="435"/>
      <c r="BR66" s="436"/>
      <c r="BS66" s="434" t="s">
        <v>376</v>
      </c>
      <c r="BT66" s="435"/>
      <c r="BU66" s="435"/>
      <c r="BV66" s="436"/>
      <c r="BW66" s="434" t="s">
        <v>378</v>
      </c>
      <c r="BX66" s="435"/>
      <c r="BY66" s="435"/>
      <c r="BZ66" s="436"/>
      <c r="CA66" s="434" t="s">
        <v>377</v>
      </c>
      <c r="CB66" s="435"/>
      <c r="CC66" s="435"/>
      <c r="CD66" s="436"/>
    </row>
    <row r="67" spans="1:82" ht="74.5" thickBot="1">
      <c r="A67" s="439"/>
      <c r="B67" s="44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39"/>
      <c r="AD67" s="44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39"/>
      <c r="BF67" s="44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2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2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2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2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2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2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2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2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2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2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2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2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2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2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2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2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2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2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2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2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2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2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2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2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2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2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2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2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2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2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2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2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2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2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2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2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2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2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2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2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2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2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2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2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2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2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2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2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2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2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2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37" t="s">
        <v>393</v>
      </c>
      <c r="B87" s="438"/>
      <c r="C87" s="434" t="s">
        <v>0</v>
      </c>
      <c r="D87" s="435"/>
      <c r="E87" s="435"/>
      <c r="F87" s="436"/>
      <c r="G87" s="434" t="s">
        <v>9</v>
      </c>
      <c r="H87" s="435"/>
      <c r="I87" s="435"/>
      <c r="J87" s="436"/>
      <c r="K87" s="434" t="s">
        <v>394</v>
      </c>
      <c r="L87" s="435"/>
      <c r="M87" s="435"/>
      <c r="N87" s="436"/>
      <c r="O87" s="434" t="s">
        <v>376</v>
      </c>
      <c r="P87" s="435"/>
      <c r="Q87" s="435"/>
      <c r="R87" s="436"/>
      <c r="S87" s="434" t="s">
        <v>378</v>
      </c>
      <c r="T87" s="435"/>
      <c r="U87" s="435"/>
      <c r="V87" s="436"/>
      <c r="W87" s="434" t="s">
        <v>377</v>
      </c>
      <c r="X87" s="435"/>
      <c r="Y87" s="435"/>
      <c r="Z87" s="436"/>
      <c r="AC87" s="437" t="s">
        <v>395</v>
      </c>
      <c r="AD87" s="438"/>
      <c r="AE87" s="434" t="s">
        <v>0</v>
      </c>
      <c r="AF87" s="435"/>
      <c r="AG87" s="435"/>
      <c r="AH87" s="436"/>
      <c r="AI87" s="434" t="s">
        <v>9</v>
      </c>
      <c r="AJ87" s="435"/>
      <c r="AK87" s="435"/>
      <c r="AL87" s="436"/>
      <c r="AM87" s="434" t="s">
        <v>394</v>
      </c>
      <c r="AN87" s="435"/>
      <c r="AO87" s="435"/>
      <c r="AP87" s="436"/>
      <c r="AQ87" s="434" t="s">
        <v>376</v>
      </c>
      <c r="AR87" s="435"/>
      <c r="AS87" s="435"/>
      <c r="AT87" s="436"/>
      <c r="AU87" s="434" t="s">
        <v>378</v>
      </c>
      <c r="AV87" s="435"/>
      <c r="AW87" s="435"/>
      <c r="AX87" s="436"/>
      <c r="AY87" s="434" t="s">
        <v>377</v>
      </c>
      <c r="AZ87" s="435"/>
      <c r="BA87" s="435"/>
      <c r="BB87" s="436"/>
      <c r="BE87" s="437" t="s">
        <v>396</v>
      </c>
      <c r="BF87" s="438"/>
      <c r="BG87" s="434" t="s">
        <v>0</v>
      </c>
      <c r="BH87" s="435"/>
      <c r="BI87" s="435"/>
      <c r="BJ87" s="436"/>
      <c r="BK87" s="434" t="s">
        <v>9</v>
      </c>
      <c r="BL87" s="435"/>
      <c r="BM87" s="435"/>
      <c r="BN87" s="436"/>
      <c r="BO87" s="434" t="s">
        <v>394</v>
      </c>
      <c r="BP87" s="435"/>
      <c r="BQ87" s="435"/>
      <c r="BR87" s="436"/>
      <c r="BS87" s="434" t="s">
        <v>376</v>
      </c>
      <c r="BT87" s="435"/>
      <c r="BU87" s="435"/>
      <c r="BV87" s="436"/>
      <c r="BW87" s="434" t="s">
        <v>378</v>
      </c>
      <c r="BX87" s="435"/>
      <c r="BY87" s="435"/>
      <c r="BZ87" s="436"/>
      <c r="CA87" s="434" t="s">
        <v>377</v>
      </c>
      <c r="CB87" s="435"/>
      <c r="CC87" s="435"/>
      <c r="CD87" s="436"/>
    </row>
    <row r="88" spans="1:82" ht="74.5" thickBot="1">
      <c r="A88" s="439"/>
      <c r="B88" s="44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39"/>
      <c r="AD88" s="44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39"/>
      <c r="BF88" s="44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2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2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2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2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2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2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2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2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2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2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2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2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2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2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2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2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2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2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2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2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2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2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2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2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2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2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2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2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2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2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2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2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2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2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2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2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2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2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2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2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2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2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2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2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2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2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2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2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2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2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2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37" t="s">
        <v>393</v>
      </c>
      <c r="B108" s="438"/>
      <c r="C108" s="434" t="s">
        <v>0</v>
      </c>
      <c r="D108" s="435"/>
      <c r="E108" s="435"/>
      <c r="F108" s="436"/>
      <c r="G108" s="434" t="s">
        <v>9</v>
      </c>
      <c r="H108" s="435"/>
      <c r="I108" s="435"/>
      <c r="J108" s="436"/>
      <c r="K108" s="434" t="s">
        <v>394</v>
      </c>
      <c r="L108" s="435"/>
      <c r="M108" s="435"/>
      <c r="N108" s="436"/>
      <c r="O108" s="434" t="s">
        <v>376</v>
      </c>
      <c r="P108" s="435"/>
      <c r="Q108" s="435"/>
      <c r="R108" s="436"/>
      <c r="S108" s="434" t="s">
        <v>378</v>
      </c>
      <c r="T108" s="435"/>
      <c r="U108" s="435"/>
      <c r="V108" s="436"/>
      <c r="W108" s="434" t="s">
        <v>377</v>
      </c>
      <c r="X108" s="435"/>
      <c r="Y108" s="435"/>
      <c r="Z108" s="436"/>
      <c r="AC108" s="437" t="s">
        <v>395</v>
      </c>
      <c r="AD108" s="438"/>
      <c r="AE108" s="434" t="s">
        <v>0</v>
      </c>
      <c r="AF108" s="435"/>
      <c r="AG108" s="435"/>
      <c r="AH108" s="436"/>
      <c r="AI108" s="434" t="s">
        <v>9</v>
      </c>
      <c r="AJ108" s="435"/>
      <c r="AK108" s="435"/>
      <c r="AL108" s="436"/>
      <c r="AM108" s="434" t="s">
        <v>394</v>
      </c>
      <c r="AN108" s="435"/>
      <c r="AO108" s="435"/>
      <c r="AP108" s="436"/>
      <c r="AQ108" s="434" t="s">
        <v>376</v>
      </c>
      <c r="AR108" s="435"/>
      <c r="AS108" s="435"/>
      <c r="AT108" s="436"/>
      <c r="AU108" s="434" t="s">
        <v>378</v>
      </c>
      <c r="AV108" s="435"/>
      <c r="AW108" s="435"/>
      <c r="AX108" s="436"/>
      <c r="AY108" s="434" t="s">
        <v>377</v>
      </c>
      <c r="AZ108" s="435"/>
      <c r="BA108" s="435"/>
      <c r="BB108" s="436"/>
      <c r="BE108" s="437" t="s">
        <v>396</v>
      </c>
      <c r="BF108" s="438"/>
      <c r="BG108" s="434" t="s">
        <v>0</v>
      </c>
      <c r="BH108" s="435"/>
      <c r="BI108" s="435"/>
      <c r="BJ108" s="436"/>
      <c r="BK108" s="434" t="s">
        <v>9</v>
      </c>
      <c r="BL108" s="435"/>
      <c r="BM108" s="435"/>
      <c r="BN108" s="436"/>
      <c r="BO108" s="434" t="s">
        <v>394</v>
      </c>
      <c r="BP108" s="435"/>
      <c r="BQ108" s="435"/>
      <c r="BR108" s="436"/>
      <c r="BS108" s="434" t="s">
        <v>376</v>
      </c>
      <c r="BT108" s="435"/>
      <c r="BU108" s="435"/>
      <c r="BV108" s="436"/>
      <c r="BW108" s="434" t="s">
        <v>378</v>
      </c>
      <c r="BX108" s="435"/>
      <c r="BY108" s="435"/>
      <c r="BZ108" s="436"/>
      <c r="CA108" s="434" t="s">
        <v>377</v>
      </c>
      <c r="CB108" s="435"/>
      <c r="CC108" s="435"/>
      <c r="CD108" s="436"/>
    </row>
    <row r="109" spans="1:82" ht="74.5" thickBot="1">
      <c r="A109" s="439"/>
      <c r="B109" s="44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39"/>
      <c r="AD109" s="44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39"/>
      <c r="BF109" s="44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2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2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2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2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2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2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2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2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2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2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2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2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2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2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2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2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2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2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2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2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2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2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2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2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2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2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2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2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2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2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2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2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2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2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2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2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2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2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2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2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2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2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2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2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2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2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2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2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2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2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2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37" t="s">
        <v>393</v>
      </c>
      <c r="B129" s="438"/>
      <c r="C129" s="434" t="s">
        <v>0</v>
      </c>
      <c r="D129" s="435"/>
      <c r="E129" s="435"/>
      <c r="F129" s="436"/>
      <c r="G129" s="434" t="s">
        <v>9</v>
      </c>
      <c r="H129" s="435"/>
      <c r="I129" s="435"/>
      <c r="J129" s="436"/>
      <c r="K129" s="434" t="s">
        <v>394</v>
      </c>
      <c r="L129" s="435"/>
      <c r="M129" s="435"/>
      <c r="N129" s="436"/>
      <c r="O129" s="434" t="s">
        <v>376</v>
      </c>
      <c r="P129" s="435"/>
      <c r="Q129" s="435"/>
      <c r="R129" s="436"/>
      <c r="S129" s="434" t="s">
        <v>378</v>
      </c>
      <c r="T129" s="435"/>
      <c r="U129" s="435"/>
      <c r="V129" s="436"/>
      <c r="W129" s="434" t="s">
        <v>377</v>
      </c>
      <c r="X129" s="435"/>
      <c r="Y129" s="435"/>
      <c r="Z129" s="436"/>
      <c r="AC129" s="437" t="s">
        <v>395</v>
      </c>
      <c r="AD129" s="438"/>
      <c r="AE129" s="434" t="s">
        <v>0</v>
      </c>
      <c r="AF129" s="435"/>
      <c r="AG129" s="435"/>
      <c r="AH129" s="436"/>
      <c r="AI129" s="434" t="s">
        <v>9</v>
      </c>
      <c r="AJ129" s="435"/>
      <c r="AK129" s="435"/>
      <c r="AL129" s="436"/>
      <c r="AM129" s="434" t="s">
        <v>394</v>
      </c>
      <c r="AN129" s="435"/>
      <c r="AO129" s="435"/>
      <c r="AP129" s="436"/>
      <c r="AQ129" s="434" t="s">
        <v>376</v>
      </c>
      <c r="AR129" s="435"/>
      <c r="AS129" s="435"/>
      <c r="AT129" s="436"/>
      <c r="AU129" s="434" t="s">
        <v>378</v>
      </c>
      <c r="AV129" s="435"/>
      <c r="AW129" s="435"/>
      <c r="AX129" s="436"/>
      <c r="AY129" s="434" t="s">
        <v>377</v>
      </c>
      <c r="AZ129" s="435"/>
      <c r="BA129" s="435"/>
      <c r="BB129" s="436"/>
      <c r="BE129" s="437" t="s">
        <v>396</v>
      </c>
      <c r="BF129" s="438"/>
      <c r="BG129" s="434" t="s">
        <v>0</v>
      </c>
      <c r="BH129" s="435"/>
      <c r="BI129" s="435"/>
      <c r="BJ129" s="436"/>
      <c r="BK129" s="434" t="s">
        <v>9</v>
      </c>
      <c r="BL129" s="435"/>
      <c r="BM129" s="435"/>
      <c r="BN129" s="436"/>
      <c r="BO129" s="434" t="s">
        <v>394</v>
      </c>
      <c r="BP129" s="435"/>
      <c r="BQ129" s="435"/>
      <c r="BR129" s="436"/>
      <c r="BS129" s="434" t="s">
        <v>376</v>
      </c>
      <c r="BT129" s="435"/>
      <c r="BU129" s="435"/>
      <c r="BV129" s="436"/>
      <c r="BW129" s="434" t="s">
        <v>378</v>
      </c>
      <c r="BX129" s="435"/>
      <c r="BY129" s="435"/>
      <c r="BZ129" s="436"/>
      <c r="CA129" s="434" t="s">
        <v>377</v>
      </c>
      <c r="CB129" s="435"/>
      <c r="CC129" s="435"/>
      <c r="CD129" s="436"/>
    </row>
    <row r="130" spans="1:82" ht="74.5" thickBot="1">
      <c r="A130" s="439"/>
      <c r="B130" s="44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39"/>
      <c r="AD130" s="44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39"/>
      <c r="BF130" s="44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0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2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2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0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2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2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0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2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2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0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2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2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0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2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2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0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2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2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0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2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2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0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2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2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0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2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2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0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2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2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0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2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2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0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2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2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0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2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2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0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2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2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0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2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2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0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2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2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1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2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2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37" t="s">
        <v>393</v>
      </c>
      <c r="B150" s="438"/>
      <c r="C150" s="434" t="s">
        <v>0</v>
      </c>
      <c r="D150" s="435"/>
      <c r="E150" s="435"/>
      <c r="F150" s="436"/>
      <c r="G150" s="434" t="s">
        <v>9</v>
      </c>
      <c r="H150" s="435"/>
      <c r="I150" s="435"/>
      <c r="J150" s="436"/>
      <c r="K150" s="434" t="s">
        <v>394</v>
      </c>
      <c r="L150" s="435"/>
      <c r="M150" s="435"/>
      <c r="N150" s="436"/>
      <c r="O150" s="434" t="s">
        <v>376</v>
      </c>
      <c r="P150" s="435"/>
      <c r="Q150" s="435"/>
      <c r="R150" s="436"/>
      <c r="S150" s="434" t="s">
        <v>378</v>
      </c>
      <c r="T150" s="435"/>
      <c r="U150" s="435"/>
      <c r="V150" s="436"/>
      <c r="W150" s="434" t="s">
        <v>377</v>
      </c>
      <c r="X150" s="435"/>
      <c r="Y150" s="435"/>
      <c r="Z150" s="436"/>
      <c r="AC150" s="437" t="s">
        <v>395</v>
      </c>
      <c r="AD150" s="438"/>
      <c r="AE150" s="434" t="s">
        <v>0</v>
      </c>
      <c r="AF150" s="435"/>
      <c r="AG150" s="435"/>
      <c r="AH150" s="436"/>
      <c r="AI150" s="434" t="s">
        <v>9</v>
      </c>
      <c r="AJ150" s="435"/>
      <c r="AK150" s="435"/>
      <c r="AL150" s="436"/>
      <c r="AM150" s="434" t="s">
        <v>394</v>
      </c>
      <c r="AN150" s="435"/>
      <c r="AO150" s="435"/>
      <c r="AP150" s="436"/>
      <c r="AQ150" s="434" t="s">
        <v>376</v>
      </c>
      <c r="AR150" s="435"/>
      <c r="AS150" s="435"/>
      <c r="AT150" s="436"/>
      <c r="AU150" s="434" t="s">
        <v>378</v>
      </c>
      <c r="AV150" s="435"/>
      <c r="AW150" s="435"/>
      <c r="AX150" s="436"/>
      <c r="AY150" s="434" t="s">
        <v>377</v>
      </c>
      <c r="AZ150" s="435"/>
      <c r="BA150" s="435"/>
      <c r="BB150" s="436"/>
      <c r="BE150" s="437" t="s">
        <v>396</v>
      </c>
      <c r="BF150" s="438"/>
      <c r="BG150" s="434" t="s">
        <v>0</v>
      </c>
      <c r="BH150" s="435"/>
      <c r="BI150" s="435"/>
      <c r="BJ150" s="436"/>
      <c r="BK150" s="434" t="s">
        <v>9</v>
      </c>
      <c r="BL150" s="435"/>
      <c r="BM150" s="435"/>
      <c r="BN150" s="436"/>
      <c r="BO150" s="434" t="s">
        <v>394</v>
      </c>
      <c r="BP150" s="435"/>
      <c r="BQ150" s="435"/>
      <c r="BR150" s="436"/>
      <c r="BS150" s="434" t="s">
        <v>376</v>
      </c>
      <c r="BT150" s="435"/>
      <c r="BU150" s="435"/>
      <c r="BV150" s="436"/>
      <c r="BW150" s="434" t="s">
        <v>378</v>
      </c>
      <c r="BX150" s="435"/>
      <c r="BY150" s="435"/>
      <c r="BZ150" s="436"/>
      <c r="CA150" s="434" t="s">
        <v>377</v>
      </c>
      <c r="CB150" s="435"/>
      <c r="CC150" s="435"/>
      <c r="CD150" s="436"/>
    </row>
    <row r="151" spans="1:82" ht="74.5" thickBot="1">
      <c r="A151" s="439"/>
      <c r="B151" s="44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39"/>
      <c r="AD151" s="44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39"/>
      <c r="BF151" s="44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2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2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2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2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2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2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2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2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2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2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2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2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2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2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2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2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2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2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2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2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2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2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2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2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2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2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2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2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2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2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2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2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2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2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2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2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2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2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2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2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2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2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2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2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2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2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2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2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2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2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2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37" t="s">
        <v>393</v>
      </c>
      <c r="B171" s="438"/>
      <c r="C171" s="434" t="s">
        <v>0</v>
      </c>
      <c r="D171" s="435"/>
      <c r="E171" s="435"/>
      <c r="F171" s="436"/>
      <c r="G171" s="434" t="s">
        <v>9</v>
      </c>
      <c r="H171" s="435"/>
      <c r="I171" s="435"/>
      <c r="J171" s="436"/>
      <c r="K171" s="434" t="s">
        <v>394</v>
      </c>
      <c r="L171" s="435"/>
      <c r="M171" s="435"/>
      <c r="N171" s="436"/>
      <c r="O171" s="434" t="s">
        <v>376</v>
      </c>
      <c r="P171" s="435"/>
      <c r="Q171" s="435"/>
      <c r="R171" s="436"/>
      <c r="S171" s="434" t="s">
        <v>378</v>
      </c>
      <c r="T171" s="435"/>
      <c r="U171" s="435"/>
      <c r="V171" s="436"/>
      <c r="W171" s="434" t="s">
        <v>377</v>
      </c>
      <c r="X171" s="435"/>
      <c r="Y171" s="435"/>
      <c r="Z171" s="436"/>
      <c r="AC171" s="437" t="s">
        <v>395</v>
      </c>
      <c r="AD171" s="438"/>
      <c r="AE171" s="434" t="s">
        <v>0</v>
      </c>
      <c r="AF171" s="435"/>
      <c r="AG171" s="435"/>
      <c r="AH171" s="436"/>
      <c r="AI171" s="434" t="s">
        <v>9</v>
      </c>
      <c r="AJ171" s="435"/>
      <c r="AK171" s="435"/>
      <c r="AL171" s="436"/>
      <c r="AM171" s="434" t="s">
        <v>394</v>
      </c>
      <c r="AN171" s="435"/>
      <c r="AO171" s="435"/>
      <c r="AP171" s="436"/>
      <c r="AQ171" s="434" t="s">
        <v>376</v>
      </c>
      <c r="AR171" s="435"/>
      <c r="AS171" s="435"/>
      <c r="AT171" s="436"/>
      <c r="AU171" s="434" t="s">
        <v>378</v>
      </c>
      <c r="AV171" s="435"/>
      <c r="AW171" s="435"/>
      <c r="AX171" s="436"/>
      <c r="AY171" s="434" t="s">
        <v>377</v>
      </c>
      <c r="AZ171" s="435"/>
      <c r="BA171" s="435"/>
      <c r="BB171" s="436"/>
      <c r="BE171" s="437" t="s">
        <v>396</v>
      </c>
      <c r="BF171" s="438"/>
      <c r="BG171" s="434" t="s">
        <v>0</v>
      </c>
      <c r="BH171" s="435"/>
      <c r="BI171" s="435"/>
      <c r="BJ171" s="436"/>
      <c r="BK171" s="434" t="s">
        <v>9</v>
      </c>
      <c r="BL171" s="435"/>
      <c r="BM171" s="435"/>
      <c r="BN171" s="436"/>
      <c r="BO171" s="434" t="s">
        <v>394</v>
      </c>
      <c r="BP171" s="435"/>
      <c r="BQ171" s="435"/>
      <c r="BR171" s="436"/>
      <c r="BS171" s="434" t="s">
        <v>376</v>
      </c>
      <c r="BT171" s="435"/>
      <c r="BU171" s="435"/>
      <c r="BV171" s="436"/>
      <c r="BW171" s="434" t="s">
        <v>378</v>
      </c>
      <c r="BX171" s="435"/>
      <c r="BY171" s="435"/>
      <c r="BZ171" s="436"/>
      <c r="CA171" s="434" t="s">
        <v>377</v>
      </c>
      <c r="CB171" s="435"/>
      <c r="CC171" s="435"/>
      <c r="CD171" s="436"/>
    </row>
    <row r="172" spans="1:82" ht="74.5" thickBot="1">
      <c r="A172" s="439"/>
      <c r="B172" s="44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39"/>
      <c r="AD172" s="44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39"/>
      <c r="BF172" s="44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2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2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2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2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2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2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2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2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2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2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2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2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2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2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2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2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2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2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2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2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2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2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2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2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2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2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2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2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2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2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2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2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2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2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2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2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2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2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2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2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2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2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2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2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2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2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2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2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2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2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2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37" t="s">
        <v>393</v>
      </c>
      <c r="B193" s="438"/>
      <c r="C193" s="434" t="s">
        <v>0</v>
      </c>
      <c r="D193" s="435"/>
      <c r="E193" s="435"/>
      <c r="F193" s="436"/>
      <c r="G193" s="434" t="s">
        <v>9</v>
      </c>
      <c r="H193" s="435"/>
      <c r="I193" s="435"/>
      <c r="J193" s="436"/>
      <c r="K193" s="434" t="s">
        <v>394</v>
      </c>
      <c r="L193" s="435"/>
      <c r="M193" s="435"/>
      <c r="N193" s="436"/>
      <c r="O193" s="434" t="s">
        <v>376</v>
      </c>
      <c r="P193" s="435"/>
      <c r="Q193" s="435"/>
      <c r="R193" s="436"/>
      <c r="S193" s="434" t="s">
        <v>378</v>
      </c>
      <c r="T193" s="435"/>
      <c r="U193" s="435"/>
      <c r="V193" s="436"/>
      <c r="W193" s="434" t="s">
        <v>377</v>
      </c>
      <c r="X193" s="435"/>
      <c r="Y193" s="435"/>
      <c r="Z193" s="436"/>
      <c r="AC193" s="437" t="s">
        <v>395</v>
      </c>
      <c r="AD193" s="438"/>
      <c r="AE193" s="434" t="s">
        <v>0</v>
      </c>
      <c r="AF193" s="435"/>
      <c r="AG193" s="435"/>
      <c r="AH193" s="436"/>
      <c r="AI193" s="434" t="s">
        <v>9</v>
      </c>
      <c r="AJ193" s="435"/>
      <c r="AK193" s="435"/>
      <c r="AL193" s="436"/>
      <c r="AM193" s="434" t="s">
        <v>394</v>
      </c>
      <c r="AN193" s="435"/>
      <c r="AO193" s="435"/>
      <c r="AP193" s="436"/>
      <c r="AQ193" s="434" t="s">
        <v>376</v>
      </c>
      <c r="AR193" s="435"/>
      <c r="AS193" s="435"/>
      <c r="AT193" s="436"/>
      <c r="AU193" s="434" t="s">
        <v>378</v>
      </c>
      <c r="AV193" s="435"/>
      <c r="AW193" s="435"/>
      <c r="AX193" s="436"/>
      <c r="AY193" s="434" t="s">
        <v>377</v>
      </c>
      <c r="AZ193" s="435"/>
      <c r="BA193" s="435"/>
      <c r="BB193" s="436"/>
      <c r="BE193" s="437" t="s">
        <v>396</v>
      </c>
      <c r="BF193" s="438"/>
      <c r="BG193" s="434" t="s">
        <v>0</v>
      </c>
      <c r="BH193" s="435"/>
      <c r="BI193" s="435"/>
      <c r="BJ193" s="436"/>
      <c r="BK193" s="434" t="s">
        <v>9</v>
      </c>
      <c r="BL193" s="435"/>
      <c r="BM193" s="435"/>
      <c r="BN193" s="436"/>
      <c r="BO193" s="434" t="s">
        <v>394</v>
      </c>
      <c r="BP193" s="435"/>
      <c r="BQ193" s="435"/>
      <c r="BR193" s="436"/>
      <c r="BS193" s="434" t="s">
        <v>376</v>
      </c>
      <c r="BT193" s="435"/>
      <c r="BU193" s="435"/>
      <c r="BV193" s="436"/>
      <c r="BW193" s="434" t="s">
        <v>378</v>
      </c>
      <c r="BX193" s="435"/>
      <c r="BY193" s="435"/>
      <c r="BZ193" s="436"/>
      <c r="CA193" s="434" t="s">
        <v>377</v>
      </c>
      <c r="CB193" s="435"/>
      <c r="CC193" s="435"/>
      <c r="CD193" s="436"/>
    </row>
    <row r="194" spans="1:82" ht="74.5" thickBot="1">
      <c r="A194" s="439"/>
      <c r="B194" s="44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39"/>
      <c r="AD194" s="44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39"/>
      <c r="BF194" s="44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2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67357.640564749978</v>
      </c>
      <c r="T195" s="143">
        <v>67357.640564749978</v>
      </c>
      <c r="U195" s="143">
        <v>0</v>
      </c>
      <c r="V195" s="311">
        <f t="shared" ref="V195:V211" si="1344">IF(AND(ISNUMBER(S195),ISNUMBER(U195)), IF(S195=0, 0, U195/S195), "")</f>
        <v>0</v>
      </c>
      <c r="W195" s="314">
        <f t="shared" ref="W195:W197" si="1345">IF(COUNT(C195,G195,K195,O195,S195)&lt;5,"",SUM(C195,G195,K195,O195,S195))</f>
        <v>1347098.5209300532</v>
      </c>
      <c r="X195" s="146">
        <f t="shared" ref="X195:X197" si="1346">IF(COUNT(D195,H195,L195,P195,T195)&lt;5,"",SUM(D195,H195,L195,P195,T195))</f>
        <v>1287837.6124300559</v>
      </c>
      <c r="Y195" s="146">
        <f t="shared" ref="Y195:Y197" si="1347">IF(COUNT(E195,I195,M195,Q195,U195)&lt;5,"",SUM(E195,I195,M195,Q195,U195))</f>
        <v>53830.903999999413</v>
      </c>
      <c r="Z195" s="311">
        <f t="shared" ref="Z195:Z211" si="1348">IF(AND(ISNUMBER(W195),ISNUMBER(Y195)), IF(W195=0, 0, Y195/W195), "")</f>
        <v>3.9960628835694886E-2</v>
      </c>
      <c r="AC195" s="42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2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99255.640564749978</v>
      </c>
      <c r="BX195" s="316">
        <f t="shared" ref="BX195:BX197" si="1375">IF(COUNT(T195, AV195)&lt;2, "", T195+AV195)</f>
        <v>99255.640564749978</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1619955.332930052</v>
      </c>
      <c r="CB195" s="146">
        <f t="shared" ref="CB195:CB197" si="1379">IF(COUNT(BH195,BL195,BP195,BT195,BX195)&lt;5,"",SUM(BH195,BL195,BP195,BT195,BX195))</f>
        <v>1522474.1554300555</v>
      </c>
      <c r="CC195" s="146">
        <f t="shared" ref="CC195:CC197" si="1380">IF(COUNT(BI195,BM195,BQ195,BU195,BY195)&lt;5,"",SUM(BI195,BM195,BQ195,BU195,BY195))</f>
        <v>89700.499999999447</v>
      </c>
      <c r="CD195" s="311">
        <f t="shared" ref="CD195:CD211" si="1381">IF(AND(ISNUMBER(CA195),ISNUMBER(CC195)), IF(CA195=0, 0, CC195/CA195), "")</f>
        <v>5.5372205749498048E-2</v>
      </c>
    </row>
    <row r="196" spans="1:82">
      <c r="A196" s="42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54561.051959999997</v>
      </c>
      <c r="T196" s="150">
        <v>54561.051959999997</v>
      </c>
      <c r="U196" s="150">
        <v>0</v>
      </c>
      <c r="V196" s="317">
        <f t="shared" si="1344"/>
        <v>0</v>
      </c>
      <c r="W196" s="320">
        <f t="shared" si="1345"/>
        <v>1704548.6133399252</v>
      </c>
      <c r="X196" s="153">
        <f t="shared" si="1346"/>
        <v>1602448.1553399442</v>
      </c>
      <c r="Y196" s="153">
        <f t="shared" si="1347"/>
        <v>93900.060000000201</v>
      </c>
      <c r="Z196" s="317">
        <f t="shared" si="1348"/>
        <v>5.5087933113277789E-2</v>
      </c>
      <c r="AC196" s="42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2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87249.418672</v>
      </c>
      <c r="BX196" s="322">
        <f t="shared" si="1375"/>
        <v>87249.418672</v>
      </c>
      <c r="BY196" s="322">
        <f t="shared" si="1376"/>
        <v>0</v>
      </c>
      <c r="BZ196" s="317">
        <f t="shared" si="1377"/>
        <v>0</v>
      </c>
      <c r="CA196" s="320">
        <f t="shared" si="1378"/>
        <v>2091153.2184649268</v>
      </c>
      <c r="CB196" s="153">
        <f t="shared" si="1379"/>
        <v>1916412.0994649413</v>
      </c>
      <c r="CC196" s="153">
        <f t="shared" si="1380"/>
        <v>161318.82400000008</v>
      </c>
      <c r="CD196" s="317">
        <f t="shared" si="1381"/>
        <v>7.7143474029330555E-2</v>
      </c>
    </row>
    <row r="197" spans="1:82">
      <c r="A197" s="42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71907.665250000005</v>
      </c>
      <c r="T197" s="157">
        <v>71907.665250000005</v>
      </c>
      <c r="U197" s="157">
        <v>0</v>
      </c>
      <c r="V197" s="323">
        <f t="shared" si="1344"/>
        <v>0</v>
      </c>
      <c r="W197" s="326">
        <f t="shared" si="1345"/>
        <v>1287062.1074300699</v>
      </c>
      <c r="X197" s="160">
        <f t="shared" si="1346"/>
        <v>1212189.7234300617</v>
      </c>
      <c r="Y197" s="160">
        <f t="shared" si="1347"/>
        <v>70412.536499999842</v>
      </c>
      <c r="Z197" s="323">
        <f t="shared" si="1348"/>
        <v>5.4707955500760921E-2</v>
      </c>
      <c r="AC197" s="42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2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108464.30657500002</v>
      </c>
      <c r="BX197" s="328">
        <f t="shared" si="1375"/>
        <v>108464.30657500002</v>
      </c>
      <c r="BY197" s="328">
        <f t="shared" si="1376"/>
        <v>0</v>
      </c>
      <c r="BZ197" s="323">
        <f t="shared" si="1377"/>
        <v>0</v>
      </c>
      <c r="CA197" s="326">
        <f t="shared" si="1378"/>
        <v>1590551.4231980683</v>
      </c>
      <c r="CB197" s="160">
        <f t="shared" si="1379"/>
        <v>1466683.1451980597</v>
      </c>
      <c r="CC197" s="160">
        <f t="shared" si="1380"/>
        <v>115808.50250000003</v>
      </c>
      <c r="CD197" s="323">
        <f t="shared" si="1381"/>
        <v>7.2810285043879791E-2</v>
      </c>
    </row>
    <row r="198" spans="1:82">
      <c r="A198" s="42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193826.35777474998</v>
      </c>
      <c r="T198" s="167">
        <f t="shared" si="1386"/>
        <v>193826.35777474998</v>
      </c>
      <c r="U198" s="167">
        <f t="shared" si="1386"/>
        <v>0</v>
      </c>
      <c r="V198" s="330">
        <f t="shared" si="1344"/>
        <v>0</v>
      </c>
      <c r="W198" s="331">
        <f t="shared" ref="W198:Y198" si="1387">IF(COUNT(W195:W197)=0,"",SUM(W195:W197))</f>
        <v>4338709.2417000486</v>
      </c>
      <c r="X198" s="166">
        <f t="shared" si="1387"/>
        <v>4102475.4912000615</v>
      </c>
      <c r="Y198" s="166">
        <f t="shared" si="1387"/>
        <v>218143.50049999947</v>
      </c>
      <c r="Z198" s="330">
        <f t="shared" si="1348"/>
        <v>5.0278432673797634E-2</v>
      </c>
      <c r="AC198" s="42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2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294969.36581175</v>
      </c>
      <c r="BX198" s="167">
        <f t="shared" si="1398"/>
        <v>294969.36581175</v>
      </c>
      <c r="BY198" s="167">
        <f t="shared" si="1398"/>
        <v>0</v>
      </c>
      <c r="BZ198" s="330">
        <f t="shared" si="1377"/>
        <v>0</v>
      </c>
      <c r="CA198" s="331">
        <f t="shared" ref="CA198:CC198" si="1399">IF(COUNT(CA195:CA197)=0,"",SUM(CA195:CA197))</f>
        <v>5301659.9745930471</v>
      </c>
      <c r="CB198" s="166">
        <f t="shared" si="1399"/>
        <v>4905569.4000930563</v>
      </c>
      <c r="CC198" s="166">
        <f t="shared" si="1399"/>
        <v>366827.82649999956</v>
      </c>
      <c r="CD198" s="330">
        <f t="shared" si="1381"/>
        <v>6.9191126601467326E-2</v>
      </c>
    </row>
    <row r="199" spans="1:82">
      <c r="A199" s="42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2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2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24"/>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24"/>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c r="AR200" s="150"/>
      <c r="AS200" s="150"/>
      <c r="AT200" s="317" t="str">
        <f t="shared" si="1352"/>
        <v/>
      </c>
      <c r="AU200" s="149"/>
      <c r="AV200" s="150"/>
      <c r="AW200" s="150"/>
      <c r="AX200" s="317" t="str">
        <f t="shared" si="1353"/>
        <v/>
      </c>
      <c r="AY200" s="320" t="str">
        <f t="shared" si="1403"/>
        <v/>
      </c>
      <c r="AZ200" s="153" t="str">
        <f t="shared" si="1404"/>
        <v/>
      </c>
      <c r="BA200" s="153" t="str">
        <f t="shared" si="1405"/>
        <v/>
      </c>
      <c r="BB200" s="317" t="str">
        <f t="shared" si="1357"/>
        <v/>
      </c>
      <c r="BE200" s="424"/>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t="str">
        <f t="shared" si="1415"/>
        <v/>
      </c>
      <c r="BT200" s="322" t="str">
        <f t="shared" si="1416"/>
        <v/>
      </c>
      <c r="BU200" s="322" t="str">
        <f t="shared" si="1417"/>
        <v/>
      </c>
      <c r="BV200" s="317" t="str">
        <f t="shared" si="1373"/>
        <v/>
      </c>
      <c r="BW200" s="321" t="str">
        <f t="shared" si="1418"/>
        <v/>
      </c>
      <c r="BX200" s="322" t="str">
        <f t="shared" si="1419"/>
        <v/>
      </c>
      <c r="BY200" s="322" t="str">
        <f t="shared" si="1420"/>
        <v/>
      </c>
      <c r="BZ200" s="317" t="str">
        <f t="shared" si="1377"/>
        <v/>
      </c>
      <c r="CA200" s="320" t="str">
        <f t="shared" si="1421"/>
        <v/>
      </c>
      <c r="CB200" s="153" t="str">
        <f t="shared" si="1422"/>
        <v/>
      </c>
      <c r="CC200" s="153" t="str">
        <f t="shared" si="1423"/>
        <v/>
      </c>
      <c r="CD200" s="317" t="str">
        <f t="shared" si="1381"/>
        <v/>
      </c>
    </row>
    <row r="201" spans="1:82">
      <c r="A201" s="424"/>
      <c r="B201" s="131" t="s">
        <v>19</v>
      </c>
      <c r="C201" s="156"/>
      <c r="D201" s="157"/>
      <c r="E201" s="157"/>
      <c r="F201" s="323" t="str">
        <f t="shared" si="1340"/>
        <v/>
      </c>
      <c r="G201" s="156"/>
      <c r="H201" s="157"/>
      <c r="I201" s="157"/>
      <c r="J201" s="323" t="str">
        <f t="shared" si="1341"/>
        <v/>
      </c>
      <c r="K201" s="156"/>
      <c r="L201" s="157"/>
      <c r="M201" s="157"/>
      <c r="N201" s="323" t="str">
        <f t="shared" si="1342"/>
        <v/>
      </c>
      <c r="O201" s="156"/>
      <c r="P201" s="157"/>
      <c r="Q201" s="157"/>
      <c r="R201" s="323" t="str">
        <f t="shared" si="1343"/>
        <v/>
      </c>
      <c r="S201" s="156"/>
      <c r="T201" s="157"/>
      <c r="U201" s="157"/>
      <c r="V201" s="323" t="str">
        <f t="shared" si="1344"/>
        <v/>
      </c>
      <c r="W201" s="326" t="str">
        <f t="shared" si="1400"/>
        <v/>
      </c>
      <c r="X201" s="160" t="str">
        <f t="shared" si="1401"/>
        <v/>
      </c>
      <c r="Y201" s="160" t="str">
        <f t="shared" si="1402"/>
        <v/>
      </c>
      <c r="Z201" s="323" t="str">
        <f t="shared" si="1348"/>
        <v/>
      </c>
      <c r="AC201" s="424"/>
      <c r="AD201" s="131" t="s">
        <v>19</v>
      </c>
      <c r="AE201" s="156"/>
      <c r="AF201" s="157"/>
      <c r="AG201" s="157"/>
      <c r="AH201" s="323" t="str">
        <f t="shared" si="1349"/>
        <v/>
      </c>
      <c r="AI201" s="156"/>
      <c r="AJ201" s="157"/>
      <c r="AK201" s="157"/>
      <c r="AL201" s="323" t="str">
        <f t="shared" si="1350"/>
        <v/>
      </c>
      <c r="AM201" s="156"/>
      <c r="AN201" s="157"/>
      <c r="AO201" s="157"/>
      <c r="AP201" s="323" t="str">
        <f t="shared" si="1351"/>
        <v/>
      </c>
      <c r="AQ201" s="156"/>
      <c r="AR201" s="157"/>
      <c r="AS201" s="157"/>
      <c r="AT201" s="323" t="str">
        <f t="shared" si="1352"/>
        <v/>
      </c>
      <c r="AU201" s="156"/>
      <c r="AV201" s="157"/>
      <c r="AW201" s="157"/>
      <c r="AX201" s="323" t="str">
        <f t="shared" si="1353"/>
        <v/>
      </c>
      <c r="AY201" s="326" t="str">
        <f t="shared" si="1403"/>
        <v/>
      </c>
      <c r="AZ201" s="160" t="str">
        <f t="shared" si="1404"/>
        <v/>
      </c>
      <c r="BA201" s="160" t="str">
        <f t="shared" si="1405"/>
        <v/>
      </c>
      <c r="BB201" s="323" t="str">
        <f t="shared" si="1357"/>
        <v/>
      </c>
      <c r="BE201" s="424"/>
      <c r="BF201" s="131" t="s">
        <v>19</v>
      </c>
      <c r="BG201" s="327" t="str">
        <f t="shared" si="1406"/>
        <v/>
      </c>
      <c r="BH201" s="328" t="str">
        <f t="shared" si="1407"/>
        <v/>
      </c>
      <c r="BI201" s="328" t="str">
        <f t="shared" si="1408"/>
        <v/>
      </c>
      <c r="BJ201" s="323" t="str">
        <f t="shared" si="1361"/>
        <v/>
      </c>
      <c r="BK201" s="327" t="str">
        <f t="shared" si="1409"/>
        <v/>
      </c>
      <c r="BL201" s="328" t="str">
        <f t="shared" si="1410"/>
        <v/>
      </c>
      <c r="BM201" s="328" t="str">
        <f t="shared" si="1411"/>
        <v/>
      </c>
      <c r="BN201" s="323" t="str">
        <f t="shared" si="1365"/>
        <v/>
      </c>
      <c r="BO201" s="327" t="str">
        <f t="shared" si="1412"/>
        <v/>
      </c>
      <c r="BP201" s="328" t="str">
        <f t="shared" si="1413"/>
        <v/>
      </c>
      <c r="BQ201" s="328" t="str">
        <f t="shared" si="1414"/>
        <v/>
      </c>
      <c r="BR201" s="323" t="str">
        <f t="shared" si="1369"/>
        <v/>
      </c>
      <c r="BS201" s="327" t="str">
        <f t="shared" si="1415"/>
        <v/>
      </c>
      <c r="BT201" s="328" t="str">
        <f t="shared" si="1416"/>
        <v/>
      </c>
      <c r="BU201" s="328" t="str">
        <f t="shared" si="1417"/>
        <v/>
      </c>
      <c r="BV201" s="323" t="str">
        <f t="shared" si="1373"/>
        <v/>
      </c>
      <c r="BW201" s="327" t="str">
        <f t="shared" si="1418"/>
        <v/>
      </c>
      <c r="BX201" s="328" t="str">
        <f t="shared" si="1419"/>
        <v/>
      </c>
      <c r="BY201" s="328" t="str">
        <f t="shared" si="1420"/>
        <v/>
      </c>
      <c r="BZ201" s="323" t="str">
        <f t="shared" si="1377"/>
        <v/>
      </c>
      <c r="CA201" s="326" t="str">
        <f t="shared" si="1421"/>
        <v/>
      </c>
      <c r="CB201" s="160" t="str">
        <f t="shared" si="1422"/>
        <v/>
      </c>
      <c r="CC201" s="160" t="str">
        <f t="shared" si="1423"/>
        <v/>
      </c>
      <c r="CD201" s="323" t="str">
        <f t="shared" si="1381"/>
        <v/>
      </c>
    </row>
    <row r="202" spans="1:82">
      <c r="A202" s="424"/>
      <c r="B202" s="132" t="s">
        <v>20</v>
      </c>
      <c r="C202" s="329">
        <f t="shared" ref="C202:E202" si="1424">IF(COUNT(C199:C201)=0,"",SUM(C199:C201))</f>
        <v>1564350.5499999814</v>
      </c>
      <c r="D202" s="167">
        <f t="shared" si="1424"/>
        <v>1369357.2769999695</v>
      </c>
      <c r="E202" s="167">
        <f t="shared" si="1424"/>
        <v>184593.42999999781</v>
      </c>
      <c r="F202" s="330">
        <f t="shared" si="1340"/>
        <v>0.11800004161471353</v>
      </c>
      <c r="G202" s="329">
        <f t="shared" ref="G202:I202" si="1425">IF(COUNT(G199:G201)=0,"",SUM(G199:G201))</f>
        <v>341333.28399999882</v>
      </c>
      <c r="H202" s="167">
        <f t="shared" si="1425"/>
        <v>292957.31199999544</v>
      </c>
      <c r="I202" s="167">
        <f t="shared" si="1425"/>
        <v>46166.440000000221</v>
      </c>
      <c r="J202" s="330">
        <f t="shared" si="1341"/>
        <v>0.13525326173582411</v>
      </c>
      <c r="K202" s="329">
        <f t="shared" ref="K202:M202" si="1426">IF(COUNT(K199:K201)=0,"",SUM(K199:K201))</f>
        <v>46572.077499999999</v>
      </c>
      <c r="L202" s="167">
        <f t="shared" si="1426"/>
        <v>45897.017999999996</v>
      </c>
      <c r="M202" s="167">
        <f t="shared" si="1426"/>
        <v>1150.056</v>
      </c>
      <c r="N202" s="330">
        <f t="shared" si="1342"/>
        <v>2.4694109898790752E-2</v>
      </c>
      <c r="O202" s="329">
        <f t="shared" ref="O202:Q202" si="1427">IF(COUNT(O199:O201)=0,"",SUM(O199:O201))</f>
        <v>60362.183274749899</v>
      </c>
      <c r="P202" s="167">
        <f t="shared" si="1427"/>
        <v>60362.183274749899</v>
      </c>
      <c r="Q202" s="167">
        <f t="shared" si="1427"/>
        <v>0</v>
      </c>
      <c r="R202" s="330">
        <f t="shared" si="1343"/>
        <v>0</v>
      </c>
      <c r="S202" s="329">
        <f t="shared" ref="S202:U202" si="1428">IF(COUNT(S199:S201)=0,"",SUM(S199:S201))</f>
        <v>108260.3422867498</v>
      </c>
      <c r="T202" s="167">
        <f t="shared" si="1428"/>
        <v>108260.3422867498</v>
      </c>
      <c r="U202" s="167">
        <f t="shared" si="1428"/>
        <v>0</v>
      </c>
      <c r="V202" s="330">
        <f t="shared" si="1344"/>
        <v>0</v>
      </c>
      <c r="W202" s="331">
        <f t="shared" ref="W202:Y202" si="1429">IF(COUNT(W199:W201)=0,"",SUM(W199:W201))</f>
        <v>2120878.4370614802</v>
      </c>
      <c r="X202" s="166">
        <f t="shared" si="1429"/>
        <v>1876834.1325614646</v>
      </c>
      <c r="Y202" s="166">
        <f t="shared" si="1429"/>
        <v>231909.92599999806</v>
      </c>
      <c r="Z202" s="330">
        <f t="shared" si="1348"/>
        <v>0.10934616616750271</v>
      </c>
      <c r="AC202" s="424"/>
      <c r="AD202" s="132" t="s">
        <v>20</v>
      </c>
      <c r="AE202" s="329">
        <f t="shared" ref="AE202:AG202" si="1430">IF(COUNT(AE199:AE201)=0,"",SUM(AE199:AE201))</f>
        <v>351597.30199999874</v>
      </c>
      <c r="AF202" s="167">
        <f t="shared" si="1430"/>
        <v>251339.23799999998</v>
      </c>
      <c r="AG202" s="167">
        <f t="shared" si="1430"/>
        <v>94724.009000000093</v>
      </c>
      <c r="AH202" s="330">
        <f t="shared" si="1349"/>
        <v>0.2694105115744046</v>
      </c>
      <c r="AI202" s="329">
        <f t="shared" ref="AI202:AK202" si="1431">IF(COUNT(AI199:AI201)=0,"",SUM(AI199:AI201))</f>
        <v>44226.10400000029</v>
      </c>
      <c r="AJ202" s="167">
        <f t="shared" si="1431"/>
        <v>36953.328000000205</v>
      </c>
      <c r="AK202" s="167">
        <f t="shared" si="1431"/>
        <v>5552.7759999999989</v>
      </c>
      <c r="AL202" s="330">
        <f t="shared" si="1350"/>
        <v>0.1255542654175453</v>
      </c>
      <c r="AM202" s="329">
        <f t="shared" ref="AM202:AO202" si="1432">IF(COUNT(AM199:AM201)=0,"",SUM(AM199:AM201))</f>
        <v>0</v>
      </c>
      <c r="AN202" s="167">
        <f t="shared" si="1432"/>
        <v>0</v>
      </c>
      <c r="AO202" s="167">
        <f t="shared" si="1432"/>
        <v>0</v>
      </c>
      <c r="AP202" s="330">
        <f t="shared" si="1351"/>
        <v>0</v>
      </c>
      <c r="AQ202" s="329">
        <f t="shared" ref="AQ202:AS202" si="1433">IF(COUNT(AQ199:AQ201)=0,"",SUM(AQ199:AQ201))</f>
        <v>615.91721999999947</v>
      </c>
      <c r="AR202" s="167">
        <f t="shared" si="1433"/>
        <v>615.91721999999947</v>
      </c>
      <c r="AS202" s="167">
        <f t="shared" si="1433"/>
        <v>0</v>
      </c>
      <c r="AT202" s="330">
        <f t="shared" si="1352"/>
        <v>0</v>
      </c>
      <c r="AU202" s="329">
        <f t="shared" ref="AU202:AW202" si="1434">IF(COUNT(AU199:AU201)=0,"",SUM(AU199:AU201))</f>
        <v>35444.938179000004</v>
      </c>
      <c r="AV202" s="167">
        <f t="shared" si="1434"/>
        <v>35444.938179000004</v>
      </c>
      <c r="AW202" s="167">
        <f t="shared" si="1434"/>
        <v>0</v>
      </c>
      <c r="AX202" s="330">
        <f t="shared" si="1353"/>
        <v>0</v>
      </c>
      <c r="AY202" s="331">
        <f t="shared" ref="AY202:BA202" si="1435">IF(COUNT(AY199:AY201)=0,"",SUM(AY199:AY201))</f>
        <v>259333.18539899966</v>
      </c>
      <c r="AZ202" s="166">
        <f t="shared" si="1435"/>
        <v>208034.33339900046</v>
      </c>
      <c r="BA202" s="166">
        <f t="shared" si="1435"/>
        <v>46952.138000000006</v>
      </c>
      <c r="BB202" s="330">
        <f t="shared" si="1357"/>
        <v>0.18104947859935983</v>
      </c>
      <c r="BE202" s="424"/>
      <c r="BF202" s="132" t="s">
        <v>20</v>
      </c>
      <c r="BG202" s="329">
        <f t="shared" ref="BG202:BI202" si="1436">IF(COUNT(BG199:BG201)=0,"",SUM(BG199:BG201))</f>
        <v>1915947.8519999802</v>
      </c>
      <c r="BH202" s="167">
        <f t="shared" si="1436"/>
        <v>1620696.5149999694</v>
      </c>
      <c r="BI202" s="167">
        <f t="shared" si="1436"/>
        <v>279317.43899999792</v>
      </c>
      <c r="BJ202" s="330">
        <f t="shared" si="1361"/>
        <v>0.14578551222489161</v>
      </c>
      <c r="BK202" s="329">
        <f t="shared" ref="BK202:BM202" si="1437">IF(COUNT(BK199:BK201)=0,"",SUM(BK199:BK201))</f>
        <v>385559.38799999916</v>
      </c>
      <c r="BL202" s="167">
        <f t="shared" si="1437"/>
        <v>329910.63999999559</v>
      </c>
      <c r="BM202" s="167">
        <f t="shared" si="1437"/>
        <v>51719.216000000219</v>
      </c>
      <c r="BN202" s="330">
        <f t="shared" si="1365"/>
        <v>0.13414072542308406</v>
      </c>
      <c r="BO202" s="329">
        <f t="shared" ref="BO202:BQ202" si="1438">IF(COUNT(BO199:BO201)=0,"",SUM(BO199:BO201))</f>
        <v>46572.077499999999</v>
      </c>
      <c r="BP202" s="167">
        <f t="shared" si="1438"/>
        <v>45897.017999999996</v>
      </c>
      <c r="BQ202" s="167">
        <f t="shared" si="1438"/>
        <v>1150.056</v>
      </c>
      <c r="BR202" s="330">
        <f t="shared" si="1369"/>
        <v>2.4694109898790752E-2</v>
      </c>
      <c r="BS202" s="329">
        <f t="shared" ref="BS202:BU202" si="1439">IF(COUNT(BS199:BS201)=0,"",SUM(BS199:BS201))</f>
        <v>35063.317220000004</v>
      </c>
      <c r="BT202" s="167">
        <f t="shared" si="1439"/>
        <v>35063.317220000004</v>
      </c>
      <c r="BU202" s="167">
        <f t="shared" si="1439"/>
        <v>0</v>
      </c>
      <c r="BV202" s="330">
        <f t="shared" si="1373"/>
        <v>0</v>
      </c>
      <c r="BW202" s="329">
        <f t="shared" ref="BW202:BY202" si="1440">IF(COUNT(BW199:BW201)=0,"",SUM(BW199:BW201))</f>
        <v>89781.198829000001</v>
      </c>
      <c r="BX202" s="167">
        <f t="shared" si="1440"/>
        <v>89781.198829000001</v>
      </c>
      <c r="BY202" s="167">
        <f t="shared" si="1440"/>
        <v>0</v>
      </c>
      <c r="BZ202" s="330">
        <f t="shared" si="1377"/>
        <v>0</v>
      </c>
      <c r="CA202" s="331">
        <f t="shared" ref="CA202:CC202" si="1441">IF(COUNT(CA199:CA201)=0,"",SUM(CA199:CA201))</f>
        <v>1367899.1545489971</v>
      </c>
      <c r="CB202" s="166">
        <f t="shared" si="1441"/>
        <v>1202562.9320489839</v>
      </c>
      <c r="CC202" s="166">
        <f t="shared" si="1441"/>
        <v>155072.06549999883</v>
      </c>
      <c r="CD202" s="330">
        <f t="shared" si="1381"/>
        <v>0.11336513001291154</v>
      </c>
    </row>
    <row r="203" spans="1:82">
      <c r="A203" s="424"/>
      <c r="B203" s="129" t="s">
        <v>21</v>
      </c>
      <c r="C203" s="170"/>
      <c r="D203" s="171"/>
      <c r="E203" s="171"/>
      <c r="F203" s="332" t="str">
        <f t="shared" si="1340"/>
        <v/>
      </c>
      <c r="G203" s="170"/>
      <c r="H203" s="171"/>
      <c r="I203" s="171"/>
      <c r="J203" s="332" t="str">
        <f t="shared" si="1341"/>
        <v/>
      </c>
      <c r="K203" s="170"/>
      <c r="L203" s="171"/>
      <c r="M203" s="171"/>
      <c r="N203" s="332" t="str">
        <f t="shared" si="1342"/>
        <v/>
      </c>
      <c r="O203" s="170"/>
      <c r="P203" s="171"/>
      <c r="Q203" s="171"/>
      <c r="R203" s="332" t="str">
        <f t="shared" si="1343"/>
        <v/>
      </c>
      <c r="S203" s="170"/>
      <c r="T203" s="171"/>
      <c r="U203" s="171"/>
      <c r="V203" s="332" t="str">
        <f t="shared" si="1344"/>
        <v/>
      </c>
      <c r="W203" s="335" t="str">
        <f t="shared" ref="W203:W205" si="1442">IF(COUNT(C203,G203,K203,O203,S203)&lt;5,"",SUM(C203,G203,K203,O203,S203))</f>
        <v/>
      </c>
      <c r="X203" s="174" t="str">
        <f t="shared" ref="X203:X205" si="1443">IF(COUNT(D203,H203,L203,P203,T203)&lt;5,"",SUM(D203,H203,L203,P203,T203))</f>
        <v/>
      </c>
      <c r="Y203" s="174" t="str">
        <f t="shared" ref="Y203:Y205" si="1444">IF(COUNT(E203,I203,M203,Q203,U203)&lt;5,"",SUM(E203,I203,M203,Q203,U203))</f>
        <v/>
      </c>
      <c r="Z203" s="332" t="str">
        <f t="shared" si="1348"/>
        <v/>
      </c>
      <c r="AC203" s="424"/>
      <c r="AD203" s="129" t="s">
        <v>21</v>
      </c>
      <c r="AE203" s="170"/>
      <c r="AF203" s="171"/>
      <c r="AG203" s="171"/>
      <c r="AH203" s="332" t="str">
        <f t="shared" si="1349"/>
        <v/>
      </c>
      <c r="AI203" s="170"/>
      <c r="AJ203" s="171"/>
      <c r="AK203" s="171"/>
      <c r="AL203" s="332" t="str">
        <f t="shared" si="1350"/>
        <v/>
      </c>
      <c r="AM203" s="170"/>
      <c r="AN203" s="171"/>
      <c r="AO203" s="171"/>
      <c r="AP203" s="332" t="str">
        <f t="shared" si="1351"/>
        <v/>
      </c>
      <c r="AQ203" s="170"/>
      <c r="AR203" s="171"/>
      <c r="AS203" s="171"/>
      <c r="AT203" s="332" t="str">
        <f t="shared" si="1352"/>
        <v/>
      </c>
      <c r="AU203" s="170"/>
      <c r="AV203" s="171"/>
      <c r="AW203" s="171"/>
      <c r="AX203" s="332" t="str">
        <f t="shared" si="1353"/>
        <v/>
      </c>
      <c r="AY203" s="335" t="str">
        <f t="shared" ref="AY203:AY205" si="1445">IF(COUNT(AE203,AI203,AM203,AQ203,AU203)&lt;5,"",SUM(AE203,AI203,AM203,AQ203,AU203))</f>
        <v/>
      </c>
      <c r="AZ203" s="174" t="str">
        <f t="shared" ref="AZ203:AZ205" si="1446">IF(COUNT(AF203,AJ203,AN203,AR203,AV203)&lt;5,"",SUM(AF203,AJ203,AN203,AR203,AV203))</f>
        <v/>
      </c>
      <c r="BA203" s="174" t="str">
        <f t="shared" ref="BA203:BA205" si="1447">IF(COUNT(AG203,AK203,AO203,AS203,AW203)&lt;5,"",SUM(AG203,AK203,AO203,AS203,AW203))</f>
        <v/>
      </c>
      <c r="BB203" s="332" t="str">
        <f t="shared" si="1357"/>
        <v/>
      </c>
      <c r="BE203" s="424"/>
      <c r="BF203" s="129" t="s">
        <v>21</v>
      </c>
      <c r="BG203" s="336" t="str">
        <f t="shared" ref="BG203:BG205" si="1448">IF(COUNT(C203, AE203)&lt;2, "", C203+AE203)</f>
        <v/>
      </c>
      <c r="BH203" s="337" t="str">
        <f t="shared" ref="BH203:BH205" si="1449">IF(COUNT(D203, AF203)&lt;2, "", D203+AF203)</f>
        <v/>
      </c>
      <c r="BI203" s="337" t="str">
        <f t="shared" ref="BI203:BI205" si="1450">IF(COUNT(E203, AG203)&lt;2, "", E203+AG203)</f>
        <v/>
      </c>
      <c r="BJ203" s="332" t="str">
        <f t="shared" si="1361"/>
        <v/>
      </c>
      <c r="BK203" s="336" t="str">
        <f t="shared" ref="BK203:BK205" si="1451">IF(COUNT(G203, AI203)&lt;2, "", G203+AI203)</f>
        <v/>
      </c>
      <c r="BL203" s="337" t="str">
        <f t="shared" ref="BL203:BL205" si="1452">IF(COUNT(H203, AJ203)&lt;2, "", H203+AJ203)</f>
        <v/>
      </c>
      <c r="BM203" s="337" t="str">
        <f t="shared" ref="BM203:BM205" si="1453">IF(COUNT(I203, AK203)&lt;2, "", I203+AK203)</f>
        <v/>
      </c>
      <c r="BN203" s="332" t="str">
        <f t="shared" si="1365"/>
        <v/>
      </c>
      <c r="BO203" s="336" t="str">
        <f t="shared" ref="BO203:BO205" si="1454">IF(COUNT(K203, AM203)&lt;2, "", K203+AM203)</f>
        <v/>
      </c>
      <c r="BP203" s="337" t="str">
        <f t="shared" ref="BP203:BP205" si="1455">IF(COUNT(L203, AN203)&lt;2, "", L203+AN203)</f>
        <v/>
      </c>
      <c r="BQ203" s="337" t="str">
        <f t="shared" ref="BQ203:BQ205" si="1456">IF(COUNT(M203, AO203)&lt;2, "", M203+AO203)</f>
        <v/>
      </c>
      <c r="BR203" s="332" t="str">
        <f t="shared" si="1369"/>
        <v/>
      </c>
      <c r="BS203" s="336" t="str">
        <f t="shared" ref="BS203:BS205" si="1457">IF(COUNT(O203, AQ203)&lt;2, "", O203+AQ203)</f>
        <v/>
      </c>
      <c r="BT203" s="337" t="str">
        <f t="shared" ref="BT203:BT205" si="1458">IF(COUNT(P203, AR203)&lt;2, "", P203+AR203)</f>
        <v/>
      </c>
      <c r="BU203" s="337" t="str">
        <f t="shared" ref="BU203:BU205" si="1459">IF(COUNT(Q203, AS203)&lt;2, "", Q203+AS203)</f>
        <v/>
      </c>
      <c r="BV203" s="332" t="str">
        <f t="shared" si="1373"/>
        <v/>
      </c>
      <c r="BW203" s="336" t="str">
        <f t="shared" ref="BW203:BW205" si="1460">IF(COUNT(S203, AU203)&lt;2, "", S203+AU203)</f>
        <v/>
      </c>
      <c r="BX203" s="337" t="str">
        <f t="shared" ref="BX203:BX205" si="1461">IF(COUNT(T203, AV203)&lt;2, "", T203+AV203)</f>
        <v/>
      </c>
      <c r="BY203" s="337" t="str">
        <f t="shared" ref="BY203:BY205" si="1462">IF(COUNT(U203, AW203)&lt;2, "", U203+AW203)</f>
        <v/>
      </c>
      <c r="BZ203" s="332" t="str">
        <f t="shared" si="1377"/>
        <v/>
      </c>
      <c r="CA203" s="335" t="str">
        <f t="shared" ref="CA203:CA205" si="1463">IF(COUNT(BG203,BK203,BO203,BS203,BW203)&lt;5,"",SUM(BG203,BK203,BO203,BS203,BW203))</f>
        <v/>
      </c>
      <c r="CB203" s="174" t="str">
        <f t="shared" ref="CB203:CB205" si="1464">IF(COUNT(BH203,BL203,BP203,BT203,BX203)&lt;5,"",SUM(BH203,BL203,BP203,BT203,BX203))</f>
        <v/>
      </c>
      <c r="CC203" s="174" t="str">
        <f t="shared" ref="CC203:CC205" si="1465">IF(COUNT(BI203,BM203,BQ203,BU203,BY203)&lt;5,"",SUM(BI203,BM203,BQ203,BU203,BY203))</f>
        <v/>
      </c>
      <c r="CD203" s="332" t="str">
        <f t="shared" si="1381"/>
        <v/>
      </c>
    </row>
    <row r="204" spans="1:82">
      <c r="A204" s="424"/>
      <c r="B204" s="130" t="s">
        <v>22</v>
      </c>
      <c r="C204" s="149"/>
      <c r="D204" s="150"/>
      <c r="E204" s="150"/>
      <c r="F204" s="317" t="str">
        <f t="shared" si="1340"/>
        <v/>
      </c>
      <c r="G204" s="149"/>
      <c r="H204" s="150"/>
      <c r="I204" s="150"/>
      <c r="J204" s="317" t="str">
        <f t="shared" si="1341"/>
        <v/>
      </c>
      <c r="K204" s="149"/>
      <c r="L204" s="150"/>
      <c r="M204" s="150"/>
      <c r="N204" s="317" t="str">
        <f t="shared" si="1342"/>
        <v/>
      </c>
      <c r="O204" s="149"/>
      <c r="P204" s="150"/>
      <c r="Q204" s="150"/>
      <c r="R204" s="317" t="str">
        <f t="shared" si="1343"/>
        <v/>
      </c>
      <c r="S204" s="149"/>
      <c r="T204" s="150"/>
      <c r="U204" s="150"/>
      <c r="V204" s="317" t="str">
        <f t="shared" si="1344"/>
        <v/>
      </c>
      <c r="W204" s="320" t="str">
        <f t="shared" si="1442"/>
        <v/>
      </c>
      <c r="X204" s="153" t="str">
        <f t="shared" si="1443"/>
        <v/>
      </c>
      <c r="Y204" s="153" t="str">
        <f t="shared" si="1444"/>
        <v/>
      </c>
      <c r="Z204" s="317" t="str">
        <f t="shared" si="1348"/>
        <v/>
      </c>
      <c r="AC204" s="424"/>
      <c r="AD204" s="130" t="s">
        <v>22</v>
      </c>
      <c r="AE204" s="149"/>
      <c r="AF204" s="150"/>
      <c r="AG204" s="150"/>
      <c r="AH204" s="317" t="str">
        <f t="shared" si="1349"/>
        <v/>
      </c>
      <c r="AI204" s="149"/>
      <c r="AJ204" s="150"/>
      <c r="AK204" s="150"/>
      <c r="AL204" s="317" t="str">
        <f t="shared" si="1350"/>
        <v/>
      </c>
      <c r="AM204" s="149"/>
      <c r="AN204" s="150"/>
      <c r="AO204" s="150"/>
      <c r="AP204" s="317" t="str">
        <f t="shared" si="1351"/>
        <v/>
      </c>
      <c r="AQ204" s="149"/>
      <c r="AR204" s="150"/>
      <c r="AS204" s="150"/>
      <c r="AT204" s="317" t="str">
        <f t="shared" si="1352"/>
        <v/>
      </c>
      <c r="AU204" s="149"/>
      <c r="AV204" s="150"/>
      <c r="AW204" s="150"/>
      <c r="AX204" s="317" t="str">
        <f t="shared" si="1353"/>
        <v/>
      </c>
      <c r="AY204" s="320" t="str">
        <f t="shared" si="1445"/>
        <v/>
      </c>
      <c r="AZ204" s="153" t="str">
        <f t="shared" si="1446"/>
        <v/>
      </c>
      <c r="BA204" s="153" t="str">
        <f t="shared" si="1447"/>
        <v/>
      </c>
      <c r="BB204" s="317" t="str">
        <f t="shared" si="1357"/>
        <v/>
      </c>
      <c r="BE204" s="424"/>
      <c r="BF204" s="130" t="s">
        <v>22</v>
      </c>
      <c r="BG204" s="321" t="str">
        <f t="shared" si="1448"/>
        <v/>
      </c>
      <c r="BH204" s="322" t="str">
        <f t="shared" si="1449"/>
        <v/>
      </c>
      <c r="BI204" s="322" t="str">
        <f t="shared" si="1450"/>
        <v/>
      </c>
      <c r="BJ204" s="317" t="str">
        <f t="shared" si="1361"/>
        <v/>
      </c>
      <c r="BK204" s="321" t="str">
        <f t="shared" si="1451"/>
        <v/>
      </c>
      <c r="BL204" s="322" t="str">
        <f t="shared" si="1452"/>
        <v/>
      </c>
      <c r="BM204" s="322" t="str">
        <f t="shared" si="1453"/>
        <v/>
      </c>
      <c r="BN204" s="317" t="str">
        <f t="shared" si="1365"/>
        <v/>
      </c>
      <c r="BO204" s="321" t="str">
        <f t="shared" si="1454"/>
        <v/>
      </c>
      <c r="BP204" s="322" t="str">
        <f t="shared" si="1455"/>
        <v/>
      </c>
      <c r="BQ204" s="322" t="str">
        <f t="shared" si="1456"/>
        <v/>
      </c>
      <c r="BR204" s="317" t="str">
        <f t="shared" si="1369"/>
        <v/>
      </c>
      <c r="BS204" s="321" t="str">
        <f t="shared" si="1457"/>
        <v/>
      </c>
      <c r="BT204" s="322" t="str">
        <f t="shared" si="1458"/>
        <v/>
      </c>
      <c r="BU204" s="322" t="str">
        <f t="shared" si="1459"/>
        <v/>
      </c>
      <c r="BV204" s="317" t="str">
        <f t="shared" si="1373"/>
        <v/>
      </c>
      <c r="BW204" s="321" t="str">
        <f t="shared" si="1460"/>
        <v/>
      </c>
      <c r="BX204" s="322" t="str">
        <f t="shared" si="1461"/>
        <v/>
      </c>
      <c r="BY204" s="322" t="str">
        <f t="shared" si="1462"/>
        <v/>
      </c>
      <c r="BZ204" s="317" t="str">
        <f t="shared" si="1377"/>
        <v/>
      </c>
      <c r="CA204" s="320" t="str">
        <f t="shared" si="1463"/>
        <v/>
      </c>
      <c r="CB204" s="153" t="str">
        <f t="shared" si="1464"/>
        <v/>
      </c>
      <c r="CC204" s="153" t="str">
        <f t="shared" si="1465"/>
        <v/>
      </c>
      <c r="CD204" s="317" t="str">
        <f t="shared" si="1381"/>
        <v/>
      </c>
    </row>
    <row r="205" spans="1:82">
      <c r="A205" s="424"/>
      <c r="B205" s="131" t="s">
        <v>23</v>
      </c>
      <c r="C205" s="156"/>
      <c r="D205" s="157"/>
      <c r="E205" s="157"/>
      <c r="F205" s="323" t="str">
        <f t="shared" si="1340"/>
        <v/>
      </c>
      <c r="G205" s="156"/>
      <c r="H205" s="157"/>
      <c r="I205" s="157"/>
      <c r="J205" s="323" t="str">
        <f t="shared" si="1341"/>
        <v/>
      </c>
      <c r="K205" s="156"/>
      <c r="L205" s="157"/>
      <c r="M205" s="157"/>
      <c r="N205" s="323" t="str">
        <f t="shared" si="1342"/>
        <v/>
      </c>
      <c r="O205" s="156"/>
      <c r="P205" s="157"/>
      <c r="Q205" s="157"/>
      <c r="R205" s="323" t="str">
        <f t="shared" si="1343"/>
        <v/>
      </c>
      <c r="S205" s="156"/>
      <c r="T205" s="157"/>
      <c r="U205" s="157"/>
      <c r="V205" s="323" t="str">
        <f t="shared" si="1344"/>
        <v/>
      </c>
      <c r="W205" s="326" t="str">
        <f t="shared" si="1442"/>
        <v/>
      </c>
      <c r="X205" s="160" t="str">
        <f t="shared" si="1443"/>
        <v/>
      </c>
      <c r="Y205" s="160" t="str">
        <f t="shared" si="1444"/>
        <v/>
      </c>
      <c r="Z205" s="323" t="str">
        <f t="shared" si="1348"/>
        <v/>
      </c>
      <c r="AC205" s="424"/>
      <c r="AD205" s="131" t="s">
        <v>23</v>
      </c>
      <c r="AE205" s="156"/>
      <c r="AF205" s="157"/>
      <c r="AG205" s="157"/>
      <c r="AH205" s="323" t="str">
        <f t="shared" si="1349"/>
        <v/>
      </c>
      <c r="AI205" s="156"/>
      <c r="AJ205" s="157"/>
      <c r="AK205" s="157"/>
      <c r="AL205" s="323" t="str">
        <f t="shared" si="1350"/>
        <v/>
      </c>
      <c r="AM205" s="156"/>
      <c r="AN205" s="157"/>
      <c r="AO205" s="157"/>
      <c r="AP205" s="323" t="str">
        <f t="shared" si="1351"/>
        <v/>
      </c>
      <c r="AQ205" s="156"/>
      <c r="AR205" s="157"/>
      <c r="AS205" s="157"/>
      <c r="AT205" s="323" t="str">
        <f t="shared" si="1352"/>
        <v/>
      </c>
      <c r="AU205" s="156"/>
      <c r="AV205" s="157"/>
      <c r="AW205" s="157"/>
      <c r="AX205" s="323" t="str">
        <f t="shared" si="1353"/>
        <v/>
      </c>
      <c r="AY205" s="326" t="str">
        <f t="shared" si="1445"/>
        <v/>
      </c>
      <c r="AZ205" s="160" t="str">
        <f t="shared" si="1446"/>
        <v/>
      </c>
      <c r="BA205" s="160" t="str">
        <f t="shared" si="1447"/>
        <v/>
      </c>
      <c r="BB205" s="323" t="str">
        <f t="shared" si="1357"/>
        <v/>
      </c>
      <c r="BE205" s="424"/>
      <c r="BF205" s="131" t="s">
        <v>23</v>
      </c>
      <c r="BG205" s="327" t="str">
        <f t="shared" si="1448"/>
        <v/>
      </c>
      <c r="BH205" s="328" t="str">
        <f t="shared" si="1449"/>
        <v/>
      </c>
      <c r="BI205" s="328" t="str">
        <f t="shared" si="1450"/>
        <v/>
      </c>
      <c r="BJ205" s="323" t="str">
        <f t="shared" si="1361"/>
        <v/>
      </c>
      <c r="BK205" s="327" t="str">
        <f t="shared" si="1451"/>
        <v/>
      </c>
      <c r="BL205" s="328" t="str">
        <f t="shared" si="1452"/>
        <v/>
      </c>
      <c r="BM205" s="328" t="str">
        <f t="shared" si="1453"/>
        <v/>
      </c>
      <c r="BN205" s="323" t="str">
        <f t="shared" si="1365"/>
        <v/>
      </c>
      <c r="BO205" s="327" t="str">
        <f t="shared" si="1454"/>
        <v/>
      </c>
      <c r="BP205" s="328" t="str">
        <f t="shared" si="1455"/>
        <v/>
      </c>
      <c r="BQ205" s="328" t="str">
        <f t="shared" si="1456"/>
        <v/>
      </c>
      <c r="BR205" s="323" t="str">
        <f t="shared" si="1369"/>
        <v/>
      </c>
      <c r="BS205" s="327" t="str">
        <f t="shared" si="1457"/>
        <v/>
      </c>
      <c r="BT205" s="328" t="str">
        <f t="shared" si="1458"/>
        <v/>
      </c>
      <c r="BU205" s="328" t="str">
        <f t="shared" si="1459"/>
        <v/>
      </c>
      <c r="BV205" s="323" t="str">
        <f t="shared" si="1373"/>
        <v/>
      </c>
      <c r="BW205" s="327" t="str">
        <f t="shared" si="1460"/>
        <v/>
      </c>
      <c r="BX205" s="328" t="str">
        <f t="shared" si="1461"/>
        <v/>
      </c>
      <c r="BY205" s="328" t="str">
        <f t="shared" si="1462"/>
        <v/>
      </c>
      <c r="BZ205" s="323" t="str">
        <f t="shared" si="1377"/>
        <v/>
      </c>
      <c r="CA205" s="326" t="str">
        <f t="shared" si="1463"/>
        <v/>
      </c>
      <c r="CB205" s="160" t="str">
        <f t="shared" si="1464"/>
        <v/>
      </c>
      <c r="CC205" s="160" t="str">
        <f t="shared" si="1465"/>
        <v/>
      </c>
      <c r="CD205" s="323" t="str">
        <f t="shared" si="1381"/>
        <v/>
      </c>
    </row>
    <row r="206" spans="1:82">
      <c r="A206" s="424"/>
      <c r="B206" s="132" t="s">
        <v>24</v>
      </c>
      <c r="C206" s="329" t="str">
        <f t="shared" ref="C206:E206" si="1466">IF(COUNT(C203:C205)=0,"",SUM(C203:C205))</f>
        <v/>
      </c>
      <c r="D206" s="167" t="str">
        <f t="shared" si="1466"/>
        <v/>
      </c>
      <c r="E206" s="167" t="str">
        <f t="shared" si="1466"/>
        <v/>
      </c>
      <c r="F206" s="330" t="str">
        <f t="shared" si="1340"/>
        <v/>
      </c>
      <c r="G206" s="329" t="str">
        <f t="shared" ref="G206:I206" si="1467">IF(COUNT(G203:G205)=0,"",SUM(G203:G205))</f>
        <v/>
      </c>
      <c r="H206" s="167" t="str">
        <f t="shared" si="1467"/>
        <v/>
      </c>
      <c r="I206" s="167" t="str">
        <f t="shared" si="1467"/>
        <v/>
      </c>
      <c r="J206" s="330" t="str">
        <f t="shared" si="1341"/>
        <v/>
      </c>
      <c r="K206" s="329" t="str">
        <f t="shared" ref="K206:M206" si="1468">IF(COUNT(K203:K205)=0,"",SUM(K203:K205))</f>
        <v/>
      </c>
      <c r="L206" s="167" t="str">
        <f t="shared" si="1468"/>
        <v/>
      </c>
      <c r="M206" s="167" t="str">
        <f t="shared" si="1468"/>
        <v/>
      </c>
      <c r="N206" s="330" t="str">
        <f t="shared" si="1342"/>
        <v/>
      </c>
      <c r="O206" s="329" t="str">
        <f t="shared" ref="O206:Q206" si="1469">IF(COUNT(O203:O205)=0,"",SUM(O203:O205))</f>
        <v/>
      </c>
      <c r="P206" s="167" t="str">
        <f t="shared" si="1469"/>
        <v/>
      </c>
      <c r="Q206" s="167" t="str">
        <f t="shared" si="1469"/>
        <v/>
      </c>
      <c r="R206" s="330" t="str">
        <f t="shared" si="1343"/>
        <v/>
      </c>
      <c r="S206" s="329" t="str">
        <f t="shared" ref="S206:U206" si="1470">IF(COUNT(S203:S205)=0,"",SUM(S203:S205))</f>
        <v/>
      </c>
      <c r="T206" s="167" t="str">
        <f t="shared" si="1470"/>
        <v/>
      </c>
      <c r="U206" s="167" t="str">
        <f t="shared" si="1470"/>
        <v/>
      </c>
      <c r="V206" s="330" t="str">
        <f t="shared" si="1344"/>
        <v/>
      </c>
      <c r="W206" s="331" t="str">
        <f t="shared" ref="W206:Y206" si="1471">IF(COUNT(W203:W205)=0,"",SUM(W203:W205))</f>
        <v/>
      </c>
      <c r="X206" s="166" t="str">
        <f t="shared" si="1471"/>
        <v/>
      </c>
      <c r="Y206" s="166" t="str">
        <f t="shared" si="1471"/>
        <v/>
      </c>
      <c r="Z206" s="330" t="str">
        <f t="shared" si="1348"/>
        <v/>
      </c>
      <c r="AC206" s="424"/>
      <c r="AD206" s="132" t="s">
        <v>24</v>
      </c>
      <c r="AE206" s="329" t="str">
        <f t="shared" ref="AE206:AG206" si="1472">IF(COUNT(AE203:AE205)=0,"",SUM(AE203:AE205))</f>
        <v/>
      </c>
      <c r="AF206" s="167" t="str">
        <f t="shared" si="1472"/>
        <v/>
      </c>
      <c r="AG206" s="167" t="str">
        <f t="shared" si="1472"/>
        <v/>
      </c>
      <c r="AH206" s="330" t="str">
        <f t="shared" si="1349"/>
        <v/>
      </c>
      <c r="AI206" s="329" t="str">
        <f t="shared" ref="AI206:AK206" si="1473">IF(COUNT(AI203:AI205)=0,"",SUM(AI203:AI205))</f>
        <v/>
      </c>
      <c r="AJ206" s="167" t="str">
        <f t="shared" si="1473"/>
        <v/>
      </c>
      <c r="AK206" s="167" t="str">
        <f t="shared" si="1473"/>
        <v/>
      </c>
      <c r="AL206" s="330" t="str">
        <f t="shared" si="1350"/>
        <v/>
      </c>
      <c r="AM206" s="329" t="str">
        <f t="shared" ref="AM206:AO206" si="1474">IF(COUNT(AM203:AM205)=0,"",SUM(AM203:AM205))</f>
        <v/>
      </c>
      <c r="AN206" s="167" t="str">
        <f t="shared" si="1474"/>
        <v/>
      </c>
      <c r="AO206" s="167" t="str">
        <f t="shared" si="1474"/>
        <v/>
      </c>
      <c r="AP206" s="330" t="str">
        <f t="shared" si="1351"/>
        <v/>
      </c>
      <c r="AQ206" s="329" t="str">
        <f t="shared" ref="AQ206:AS206" si="1475">IF(COUNT(AQ203:AQ205)=0,"",SUM(AQ203:AQ205))</f>
        <v/>
      </c>
      <c r="AR206" s="167" t="str">
        <f t="shared" si="1475"/>
        <v/>
      </c>
      <c r="AS206" s="167" t="str">
        <f t="shared" si="1475"/>
        <v/>
      </c>
      <c r="AT206" s="330" t="str">
        <f t="shared" si="1352"/>
        <v/>
      </c>
      <c r="AU206" s="329" t="str">
        <f t="shared" ref="AU206:AW206" si="1476">IF(COUNT(AU203:AU205)=0,"",SUM(AU203:AU205))</f>
        <v/>
      </c>
      <c r="AV206" s="167" t="str">
        <f t="shared" si="1476"/>
        <v/>
      </c>
      <c r="AW206" s="167" t="str">
        <f t="shared" si="1476"/>
        <v/>
      </c>
      <c r="AX206" s="330" t="str">
        <f t="shared" si="1353"/>
        <v/>
      </c>
      <c r="AY206" s="331" t="str">
        <f t="shared" ref="AY206:BA206" si="1477">IF(COUNT(AY203:AY205)=0,"",SUM(AY203:AY205))</f>
        <v/>
      </c>
      <c r="AZ206" s="166" t="str">
        <f t="shared" si="1477"/>
        <v/>
      </c>
      <c r="BA206" s="166" t="str">
        <f t="shared" si="1477"/>
        <v/>
      </c>
      <c r="BB206" s="330" t="str">
        <f t="shared" si="1357"/>
        <v/>
      </c>
      <c r="BE206" s="424"/>
      <c r="BF206" s="132" t="s">
        <v>24</v>
      </c>
      <c r="BG206" s="329" t="str">
        <f t="shared" ref="BG206:BI206" si="1478">IF(COUNT(BG203:BG205)=0,"",SUM(BG203:BG205))</f>
        <v/>
      </c>
      <c r="BH206" s="167" t="str">
        <f t="shared" si="1478"/>
        <v/>
      </c>
      <c r="BI206" s="167" t="str">
        <f t="shared" si="1478"/>
        <v/>
      </c>
      <c r="BJ206" s="330" t="str">
        <f t="shared" si="1361"/>
        <v/>
      </c>
      <c r="BK206" s="329" t="str">
        <f t="shared" ref="BK206:BM206" si="1479">IF(COUNT(BK203:BK205)=0,"",SUM(BK203:BK205))</f>
        <v/>
      </c>
      <c r="BL206" s="167" t="str">
        <f t="shared" si="1479"/>
        <v/>
      </c>
      <c r="BM206" s="167" t="str">
        <f t="shared" si="1479"/>
        <v/>
      </c>
      <c r="BN206" s="330" t="str">
        <f t="shared" si="1365"/>
        <v/>
      </c>
      <c r="BO206" s="329" t="str">
        <f t="shared" ref="BO206:BQ206" si="1480">IF(COUNT(BO203:BO205)=0,"",SUM(BO203:BO205))</f>
        <v/>
      </c>
      <c r="BP206" s="167" t="str">
        <f t="shared" si="1480"/>
        <v/>
      </c>
      <c r="BQ206" s="167" t="str">
        <f t="shared" si="1480"/>
        <v/>
      </c>
      <c r="BR206" s="330" t="str">
        <f t="shared" si="1369"/>
        <v/>
      </c>
      <c r="BS206" s="329" t="str">
        <f t="shared" ref="BS206:BU206" si="1481">IF(COUNT(BS203:BS205)=0,"",SUM(BS203:BS205))</f>
        <v/>
      </c>
      <c r="BT206" s="167" t="str">
        <f t="shared" si="1481"/>
        <v/>
      </c>
      <c r="BU206" s="167" t="str">
        <f t="shared" si="1481"/>
        <v/>
      </c>
      <c r="BV206" s="330" t="str">
        <f t="shared" si="1373"/>
        <v/>
      </c>
      <c r="BW206" s="329" t="str">
        <f t="shared" ref="BW206:BY206" si="1482">IF(COUNT(BW203:BW205)=0,"",SUM(BW203:BW205))</f>
        <v/>
      </c>
      <c r="BX206" s="167" t="str">
        <f t="shared" si="1482"/>
        <v/>
      </c>
      <c r="BY206" s="167" t="str">
        <f t="shared" si="1482"/>
        <v/>
      </c>
      <c r="BZ206" s="330" t="str">
        <f t="shared" si="1377"/>
        <v/>
      </c>
      <c r="CA206" s="331" t="str">
        <f t="shared" ref="CA206:CC206" si="1483">IF(COUNT(CA203:CA205)=0,"",SUM(CA203:CA205))</f>
        <v/>
      </c>
      <c r="CB206" s="166" t="str">
        <f t="shared" si="1483"/>
        <v/>
      </c>
      <c r="CC206" s="166" t="str">
        <f t="shared" si="1483"/>
        <v/>
      </c>
      <c r="CD206" s="330" t="str">
        <f t="shared" si="1381"/>
        <v/>
      </c>
    </row>
    <row r="207" spans="1:82">
      <c r="A207" s="424"/>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24"/>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24"/>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24"/>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24"/>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24"/>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24"/>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24"/>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24"/>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24"/>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24"/>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24"/>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25"/>
      <c r="B211" s="133" t="s">
        <v>55</v>
      </c>
      <c r="C211" s="338">
        <f t="shared" ref="C211:E211" si="1526">SUM(C210,C206,C202,C198)</f>
        <v>5271268.9070000285</v>
      </c>
      <c r="D211" s="180">
        <f t="shared" si="1526"/>
        <v>4854396.6120000314</v>
      </c>
      <c r="E211" s="180">
        <f t="shared" si="1526"/>
        <v>388355.92699999723</v>
      </c>
      <c r="F211" s="339">
        <f t="shared" si="1340"/>
        <v>7.3674087558742551E-2</v>
      </c>
      <c r="G211" s="338">
        <f t="shared" ref="G211:I211" si="1527">SUM(G210,G206,G202,G198)</f>
        <v>508997.46800000011</v>
      </c>
      <c r="H211" s="180">
        <f t="shared" si="1527"/>
        <v>448514.33199999528</v>
      </c>
      <c r="I211" s="180">
        <f t="shared" si="1527"/>
        <v>57403.375000000262</v>
      </c>
      <c r="J211" s="339">
        <f t="shared" si="1341"/>
        <v>0.1127773291791704</v>
      </c>
      <c r="K211" s="338">
        <f t="shared" ref="K211:M211" si="1528">SUM(K210,K206,K202,K198)</f>
        <v>107607.9445</v>
      </c>
      <c r="L211" s="180">
        <f t="shared" si="1528"/>
        <v>104685.3205</v>
      </c>
      <c r="M211" s="180">
        <f t="shared" si="1528"/>
        <v>4294.1244999999999</v>
      </c>
      <c r="N211" s="339">
        <f t="shared" si="1342"/>
        <v>3.9905273908470575E-2</v>
      </c>
      <c r="O211" s="338">
        <f t="shared" ref="O211:Q211" si="1529">SUM(O210,O206,O202,O198)</f>
        <v>269626.65919999947</v>
      </c>
      <c r="P211" s="180">
        <f t="shared" si="1529"/>
        <v>269626.65919999947</v>
      </c>
      <c r="Q211" s="180">
        <f t="shared" si="1529"/>
        <v>0</v>
      </c>
      <c r="R211" s="339">
        <f t="shared" si="1343"/>
        <v>0</v>
      </c>
      <c r="S211" s="338">
        <f t="shared" ref="S211:U211" si="1530">SUM(S210,S206,S202,S198)</f>
        <v>302086.70006149978</v>
      </c>
      <c r="T211" s="180">
        <f t="shared" si="1530"/>
        <v>302086.70006149978</v>
      </c>
      <c r="U211" s="180">
        <f t="shared" si="1530"/>
        <v>0</v>
      </c>
      <c r="V211" s="339">
        <f t="shared" si="1344"/>
        <v>0</v>
      </c>
      <c r="W211" s="338">
        <f t="shared" ref="W211:Y211" si="1531">SUM(W210,W206,W202,W198)</f>
        <v>6459587.6787615288</v>
      </c>
      <c r="X211" s="180">
        <f t="shared" si="1531"/>
        <v>5979309.6237615263</v>
      </c>
      <c r="Y211" s="180">
        <f t="shared" si="1531"/>
        <v>450053.4264999975</v>
      </c>
      <c r="Z211" s="339">
        <f t="shared" si="1348"/>
        <v>6.9672160032710401E-2</v>
      </c>
      <c r="AC211" s="425"/>
      <c r="AD211" s="133" t="s">
        <v>55</v>
      </c>
      <c r="AE211" s="338">
        <f t="shared" ref="AE211:AG211" si="1532">SUM(AE210,AE206,AE202,AE198)</f>
        <v>1189517.1389999976</v>
      </c>
      <c r="AF211" s="180">
        <f t="shared" si="1532"/>
        <v>933885.6009999949</v>
      </c>
      <c r="AG211" s="180">
        <f t="shared" si="1532"/>
        <v>241285.64900000015</v>
      </c>
      <c r="AH211" s="339">
        <f t="shared" si="1349"/>
        <v>0.20284335642514911</v>
      </c>
      <c r="AI211" s="338">
        <f t="shared" ref="AI211:AK211" si="1533">SUM(AI210,AI206,AI202,AI198)</f>
        <v>64295.14000000029</v>
      </c>
      <c r="AJ211" s="180">
        <f t="shared" si="1533"/>
        <v>52539.014000000192</v>
      </c>
      <c r="AK211" s="180">
        <f t="shared" si="1533"/>
        <v>7675.4619999999995</v>
      </c>
      <c r="AL211" s="339">
        <f t="shared" si="1350"/>
        <v>0.11937857200404206</v>
      </c>
      <c r="AM211" s="338">
        <f t="shared" ref="AM211:AO211" si="1534">SUM(AM210,AM206,AM202,AM198)</f>
        <v>0</v>
      </c>
      <c r="AN211" s="180">
        <f t="shared" si="1534"/>
        <v>0</v>
      </c>
      <c r="AO211" s="180">
        <f t="shared" si="1534"/>
        <v>0</v>
      </c>
      <c r="AP211" s="339">
        <f t="shared" si="1351"/>
        <v>0</v>
      </c>
      <c r="AQ211" s="338">
        <f t="shared" ref="AQ211:AS211" si="1535">SUM(AQ210,AQ206,AQ202,AQ198)</f>
        <v>4434.7690759999978</v>
      </c>
      <c r="AR211" s="180">
        <f t="shared" si="1535"/>
        <v>4434.7690759999978</v>
      </c>
      <c r="AS211" s="180">
        <f t="shared" si="1535"/>
        <v>0</v>
      </c>
      <c r="AT211" s="339">
        <f t="shared" si="1352"/>
        <v>0</v>
      </c>
      <c r="AU211" s="338">
        <f t="shared" ref="AU211:AW211" si="1536">SUM(AU210,AU206,AU202,AU198)</f>
        <v>136587.94621600001</v>
      </c>
      <c r="AV211" s="180">
        <f t="shared" si="1536"/>
        <v>136587.94621600001</v>
      </c>
      <c r="AW211" s="180">
        <f t="shared" si="1536"/>
        <v>0</v>
      </c>
      <c r="AX211" s="339">
        <f t="shared" si="1353"/>
        <v>0</v>
      </c>
      <c r="AY211" s="338">
        <f t="shared" ref="AY211:BA211" si="1537">SUM(AY210,AY206,AY202,AY198)</f>
        <v>1222283.9182919988</v>
      </c>
      <c r="AZ211" s="180">
        <f t="shared" si="1537"/>
        <v>1011128.2422919953</v>
      </c>
      <c r="BA211" s="180">
        <f t="shared" si="1537"/>
        <v>195636.46400000009</v>
      </c>
      <c r="BB211" s="339">
        <f t="shared" si="1357"/>
        <v>0.16005811830804381</v>
      </c>
      <c r="BE211" s="425"/>
      <c r="BF211" s="133" t="s">
        <v>55</v>
      </c>
      <c r="BG211" s="338">
        <f t="shared" ref="BG211:BI211" si="1538">SUM(BG210,BG206,BG202,BG198)</f>
        <v>6460786.0460000271</v>
      </c>
      <c r="BH211" s="180">
        <f t="shared" si="1538"/>
        <v>5788282.2130000256</v>
      </c>
      <c r="BI211" s="180">
        <f t="shared" si="1538"/>
        <v>629641.57599999744</v>
      </c>
      <c r="BJ211" s="339">
        <f t="shared" si="1361"/>
        <v>9.7455877894272375E-2</v>
      </c>
      <c r="BK211" s="338">
        <f t="shared" ref="BK211:BM211" si="1539">SUM(BK210,BK206,BK202,BK198)</f>
        <v>573292.60800000047</v>
      </c>
      <c r="BL211" s="180">
        <f t="shared" si="1539"/>
        <v>501053.34599999542</v>
      </c>
      <c r="BM211" s="180">
        <f t="shared" si="1539"/>
        <v>65078.837000000261</v>
      </c>
      <c r="BN211" s="339">
        <f t="shared" si="1365"/>
        <v>0.11351766286859259</v>
      </c>
      <c r="BO211" s="338">
        <f t="shared" ref="BO211:BQ211" si="1540">SUM(BO210,BO206,BO202,BO198)</f>
        <v>107607.9445</v>
      </c>
      <c r="BP211" s="180">
        <f t="shared" si="1540"/>
        <v>104685.3205</v>
      </c>
      <c r="BQ211" s="180">
        <f t="shared" si="1540"/>
        <v>4294.1244999999999</v>
      </c>
      <c r="BR211" s="339">
        <f t="shared" si="1369"/>
        <v>3.9905273908470575E-2</v>
      </c>
      <c r="BS211" s="338">
        <f t="shared" ref="BS211:BU211" si="1541">SUM(BS210,BS206,BS202,BS198)</f>
        <v>248146.64500124959</v>
      </c>
      <c r="BT211" s="180">
        <f t="shared" si="1541"/>
        <v>248146.64500124959</v>
      </c>
      <c r="BU211" s="180">
        <f t="shared" si="1541"/>
        <v>0</v>
      </c>
      <c r="BV211" s="339">
        <f t="shared" si="1373"/>
        <v>0</v>
      </c>
      <c r="BW211" s="338">
        <f t="shared" ref="BW211:BY211" si="1542">SUM(BW210,BW206,BW202,BW198)</f>
        <v>384750.56464075</v>
      </c>
      <c r="BX211" s="180">
        <f t="shared" si="1542"/>
        <v>384750.56464075</v>
      </c>
      <c r="BY211" s="180">
        <f t="shared" si="1542"/>
        <v>0</v>
      </c>
      <c r="BZ211" s="339">
        <f t="shared" si="1377"/>
        <v>0</v>
      </c>
      <c r="CA211" s="338">
        <f t="shared" ref="CA211:CC211" si="1543">SUM(CA210,CA206,CA202,CA198)</f>
        <v>6669559.1291420441</v>
      </c>
      <c r="CB211" s="180">
        <f t="shared" si="1543"/>
        <v>6108132.3321420401</v>
      </c>
      <c r="CC211" s="180">
        <f t="shared" si="1543"/>
        <v>521899.89199999836</v>
      </c>
      <c r="CD211" s="339">
        <f t="shared" si="1381"/>
        <v>7.825103307347607E-2</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2025-06-20T15:00:32Z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