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1232" documentId="13_ncr:1_{BC015FB7-2FBC-4594-9EDD-26ED56F83F4D}" xr6:coauthVersionLast="47" xr6:coauthVersionMax="47" xr10:uidLastSave="{432454A5-F2E6-4453-91B0-E3DAB84B95E9}"/>
  <bookViews>
    <workbookView xWindow="-120" yWindow="-120" windowWidth="25440" windowHeight="1539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Non-Renewables'!$M$3:$V$35</definedName>
    <definedName name="_xlnm._FilterDatabase" localSheetId="3" hidden="1">'Wind Installed Capacities'!$O$2:$X$400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33" i="8" l="1"/>
  <c r="BS23" i="8"/>
  <c r="BS10" i="8"/>
  <c r="BS6" i="8"/>
  <c r="BK20" i="8"/>
  <c r="BJ20" i="8"/>
  <c r="BS111" i="8" l="1"/>
  <c r="I69" i="8"/>
  <c r="J69" i="8"/>
  <c r="V274" i="8"/>
  <c r="P16" i="10"/>
  <c r="O16" i="10"/>
  <c r="C74" i="10"/>
  <c r="B74" i="10"/>
  <c r="AK14" i="8"/>
  <c r="AJ14" i="8"/>
  <c r="AV40" i="8" l="1"/>
  <c r="S57" i="5"/>
  <c r="S58" i="5"/>
  <c r="S59" i="5"/>
  <c r="S60" i="5"/>
  <c r="S61" i="5"/>
  <c r="S62" i="5"/>
  <c r="S63" i="5"/>
  <c r="S64" i="5"/>
  <c r="S65" i="5"/>
  <c r="S66" i="5"/>
  <c r="S67" i="5"/>
  <c r="S68"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C67" i="5"/>
  <c r="E67" i="5"/>
  <c r="G67" i="5"/>
  <c r="I67" i="5"/>
  <c r="K67" i="5"/>
  <c r="M67" i="5"/>
  <c r="O67" i="5"/>
  <c r="Q67" i="5"/>
  <c r="C68" i="5"/>
  <c r="E68" i="5"/>
  <c r="G68" i="5"/>
  <c r="I68" i="5"/>
  <c r="K68" i="5"/>
  <c r="M68" i="5"/>
  <c r="O68" i="5"/>
  <c r="Q68" i="5"/>
  <c r="P35" i="9" l="1"/>
  <c r="BH66" i="5" l="1"/>
  <c r="BH65" i="5"/>
  <c r="BH64" i="5"/>
  <c r="BH63" i="5"/>
  <c r="BH62" i="5"/>
  <c r="BH61" i="5"/>
  <c r="BH60" i="5"/>
  <c r="BH59" i="5"/>
  <c r="BH58" i="5"/>
  <c r="BH57" i="5"/>
  <c r="AM66" i="5"/>
  <c r="BH68" i="5" l="1"/>
  <c r="BH67" i="5"/>
  <c r="BI64" i="5" s="1"/>
  <c r="AM68" i="5"/>
  <c r="AM59" i="5"/>
  <c r="AM67" i="5"/>
  <c r="AM60" i="5"/>
  <c r="AM61" i="5"/>
  <c r="AM63" i="5"/>
  <c r="AM57" i="5"/>
  <c r="AM65" i="5"/>
  <c r="AM62" i="5"/>
  <c r="AM64" i="5"/>
  <c r="AM58" i="5"/>
  <c r="BI63" i="5" l="1"/>
  <c r="BI57" i="5"/>
  <c r="BI68" i="5"/>
  <c r="BI60" i="5"/>
  <c r="BI62" i="5"/>
  <c r="BI67" i="5"/>
  <c r="BI65" i="5"/>
  <c r="BI61" i="5"/>
  <c r="BI59" i="5"/>
  <c r="BI66" i="5"/>
  <c r="BI58" i="5"/>
  <c r="BF66" i="5" l="1"/>
  <c r="BF65" i="5"/>
  <c r="BF64" i="5"/>
  <c r="BF63" i="5"/>
  <c r="BF62" i="5"/>
  <c r="BF61" i="5"/>
  <c r="BF60" i="5"/>
  <c r="BF59" i="5"/>
  <c r="BF58" i="5"/>
  <c r="BF57" i="5"/>
  <c r="AK67" i="5"/>
  <c r="AK68" i="5" l="1"/>
  <c r="BF68" i="5"/>
  <c r="BF67" i="5"/>
  <c r="BG67" i="5" s="1"/>
  <c r="AK61" i="5"/>
  <c r="AK62" i="5"/>
  <c r="AK63" i="5"/>
  <c r="AK64" i="5"/>
  <c r="AK57" i="5"/>
  <c r="AK65" i="5"/>
  <c r="AK58" i="5"/>
  <c r="AK66" i="5"/>
  <c r="AK59" i="5"/>
  <c r="AK60" i="5"/>
  <c r="BG68" i="5" l="1"/>
  <c r="BG64" i="5"/>
  <c r="BG63" i="5"/>
  <c r="BG59" i="5"/>
  <c r="BG57" i="5"/>
  <c r="BG58" i="5"/>
  <c r="BG65" i="5"/>
  <c r="BG61" i="5"/>
  <c r="BG62" i="5"/>
  <c r="BG60" i="5"/>
  <c r="BG66" i="5"/>
  <c r="BJ62" i="5"/>
  <c r="BD62" i="5"/>
  <c r="BB62" i="5"/>
  <c r="AZ62" i="5"/>
  <c r="AX62" i="5"/>
  <c r="AV62" i="5"/>
  <c r="AT61" i="5"/>
  <c r="AT62" i="5"/>
  <c r="BD66" i="5" l="1"/>
  <c r="BD65" i="5"/>
  <c r="BD64" i="5"/>
  <c r="BD63" i="5"/>
  <c r="BD61" i="5"/>
  <c r="BD60" i="5"/>
  <c r="BD59" i="5"/>
  <c r="BD58" i="5"/>
  <c r="BD57" i="5"/>
  <c r="AH68" i="5"/>
  <c r="AH67" i="5"/>
  <c r="AI65" i="5" s="1"/>
  <c r="AI57" i="5" l="1"/>
  <c r="AI58" i="5"/>
  <c r="AI61" i="5"/>
  <c r="AI68" i="5"/>
  <c r="AI63" i="5"/>
  <c r="AI66" i="5"/>
  <c r="BD67" i="5"/>
  <c r="BE62" i="5" s="1"/>
  <c r="AI62" i="5"/>
  <c r="BD68" i="5"/>
  <c r="AI59" i="5"/>
  <c r="AI64" i="5"/>
  <c r="AI67" i="5"/>
  <c r="AI60" i="5"/>
  <c r="BE64" i="5" l="1"/>
  <c r="BE63" i="5"/>
  <c r="BE66" i="5"/>
  <c r="BE65" i="5"/>
  <c r="BE57" i="5"/>
  <c r="BE61" i="5"/>
  <c r="BE68" i="5"/>
  <c r="BE58" i="5"/>
  <c r="BE67" i="5"/>
  <c r="BE59" i="5"/>
  <c r="BE60" i="5"/>
  <c r="BJ66" i="5" l="1"/>
  <c r="BB66" i="5"/>
  <c r="AZ66" i="5"/>
  <c r="BJ65" i="5"/>
  <c r="BB65" i="5"/>
  <c r="AZ65" i="5"/>
  <c r="BJ64" i="5"/>
  <c r="BB64" i="5"/>
  <c r="AZ64" i="5"/>
  <c r="BJ63" i="5"/>
  <c r="BB63" i="5"/>
  <c r="AZ63" i="5"/>
  <c r="BJ61" i="5"/>
  <c r="BB61" i="5"/>
  <c r="AZ61" i="5"/>
  <c r="BJ60" i="5"/>
  <c r="BB60" i="5"/>
  <c r="AZ60" i="5"/>
  <c r="BJ59" i="5"/>
  <c r="BB59" i="5"/>
  <c r="AZ59" i="5"/>
  <c r="BJ58" i="5"/>
  <c r="BB58" i="5"/>
  <c r="AZ58" i="5"/>
  <c r="BJ57" i="5"/>
  <c r="BB57" i="5"/>
  <c r="AZ57" i="5"/>
  <c r="AF68" i="5"/>
  <c r="AF67" i="5"/>
  <c r="AG63" i="5" s="1"/>
  <c r="AG58" i="5" l="1"/>
  <c r="AG67" i="5"/>
  <c r="AG59" i="5"/>
  <c r="AG68" i="5"/>
  <c r="AG66" i="5"/>
  <c r="AG62" i="5"/>
  <c r="AG64" i="5"/>
  <c r="BB67" i="5"/>
  <c r="BB68" i="5"/>
  <c r="AZ67" i="5"/>
  <c r="BJ67" i="5"/>
  <c r="AZ68" i="5"/>
  <c r="BJ68" i="5"/>
  <c r="AG60" i="5"/>
  <c r="AG65" i="5"/>
  <c r="AG57" i="5"/>
  <c r="AG61" i="5"/>
  <c r="AD68" i="5"/>
  <c r="AB68" i="5"/>
  <c r="Z68" i="5"/>
  <c r="X68" i="5"/>
  <c r="AO62" i="5"/>
  <c r="AD67" i="5"/>
  <c r="AB67" i="5"/>
  <c r="Z67" i="5"/>
  <c r="X67" i="5"/>
  <c r="BA57" i="5" l="1"/>
  <c r="BA62" i="5"/>
  <c r="BC61" i="5"/>
  <c r="BC62" i="5"/>
  <c r="BK59" i="5"/>
  <c r="BK62" i="5"/>
  <c r="Y67" i="5"/>
  <c r="Y62" i="5"/>
  <c r="AA67" i="5"/>
  <c r="AA62" i="5"/>
  <c r="AC67" i="5"/>
  <c r="AC62" i="5"/>
  <c r="AE67" i="5"/>
  <c r="AE62" i="5"/>
  <c r="BC63" i="5"/>
  <c r="BC59" i="5"/>
  <c r="BC66" i="5"/>
  <c r="BC58" i="5"/>
  <c r="BC65" i="5"/>
  <c r="BC67" i="5"/>
  <c r="BC68" i="5"/>
  <c r="BC57" i="5"/>
  <c r="BA68" i="5"/>
  <c r="BA64" i="5"/>
  <c r="BA61" i="5"/>
  <c r="BC60" i="5"/>
  <c r="BC64" i="5"/>
  <c r="BK68" i="5"/>
  <c r="BK66" i="5"/>
  <c r="BA59" i="5"/>
  <c r="BA66" i="5"/>
  <c r="BK67" i="5"/>
  <c r="BK65" i="5"/>
  <c r="BK63" i="5"/>
  <c r="BK60" i="5"/>
  <c r="BK58" i="5"/>
  <c r="BK57" i="5"/>
  <c r="BA67" i="5"/>
  <c r="BA60" i="5"/>
  <c r="BA58" i="5"/>
  <c r="BA65" i="5"/>
  <c r="BA63" i="5"/>
  <c r="BK61" i="5"/>
  <c r="BK64" i="5"/>
  <c r="AO68" i="5"/>
  <c r="AO67" i="5"/>
  <c r="Y68" i="5"/>
  <c r="AC68" i="5"/>
  <c r="AA68" i="5"/>
  <c r="AE68" i="5"/>
  <c r="AO61" i="5" l="1"/>
  <c r="AO57" i="5"/>
  <c r="AO66" i="5"/>
  <c r="AO59" i="5"/>
  <c r="AO64" i="5"/>
  <c r="AO60" i="5"/>
  <c r="AO65" i="5"/>
  <c r="AO58" i="5"/>
  <c r="AO63" i="5"/>
  <c r="AA64" i="5" l="1"/>
  <c r="AE58" i="5"/>
  <c r="AE63" i="5"/>
  <c r="AE66" i="5"/>
  <c r="AA65" i="5"/>
  <c r="AC57" i="5"/>
  <c r="AA60" i="5"/>
  <c r="AA57" i="5"/>
  <c r="AA61" i="5"/>
  <c r="AA66" i="5"/>
  <c r="AE59" i="5"/>
  <c r="AE64" i="5"/>
  <c r="AA58" i="5"/>
  <c r="AA63" i="5"/>
  <c r="AE60" i="5"/>
  <c r="AE65" i="5"/>
  <c r="AA59" i="5"/>
  <c r="AE57" i="5"/>
  <c r="AE61" i="5"/>
  <c r="AC60" i="5"/>
  <c r="Y59" i="5"/>
  <c r="Y63" i="5"/>
  <c r="AC66" i="5"/>
  <c r="AC61" i="5"/>
  <c r="Y64" i="5"/>
  <c r="Y58" i="5"/>
  <c r="AC65" i="5"/>
  <c r="Y65" i="5"/>
  <c r="AC58" i="5"/>
  <c r="AC63" i="5"/>
  <c r="Y57" i="5"/>
  <c r="Y61" i="5"/>
  <c r="Y66" i="5"/>
  <c r="AC59" i="5"/>
  <c r="AC64" i="5"/>
  <c r="Y60" i="5"/>
  <c r="AT57" i="5" l="1"/>
  <c r="AT58" i="5"/>
  <c r="AT59" i="5"/>
  <c r="AT60" i="5"/>
  <c r="AT63" i="5"/>
  <c r="AT64" i="5"/>
  <c r="AT65" i="5"/>
  <c r="AT66" i="5"/>
  <c r="AT68" i="5" l="1"/>
  <c r="AT67" i="5"/>
  <c r="AV57" i="5"/>
  <c r="AV58" i="5"/>
  <c r="AV59" i="5"/>
  <c r="AV60" i="5"/>
  <c r="AV61" i="5"/>
  <c r="AV63" i="5"/>
  <c r="AV64" i="5"/>
  <c r="AV65" i="5"/>
  <c r="AV66" i="5"/>
  <c r="AU67" i="5" l="1"/>
  <c r="AU62" i="5"/>
  <c r="AU68" i="5"/>
  <c r="AV68" i="5"/>
  <c r="AV67" i="5"/>
  <c r="AU64" i="5"/>
  <c r="AU66" i="5"/>
  <c r="AU57" i="5"/>
  <c r="AU59" i="5"/>
  <c r="AU58" i="5"/>
  <c r="AU60" i="5"/>
  <c r="AU61" i="5"/>
  <c r="AU63" i="5"/>
  <c r="AU65" i="5"/>
  <c r="AW67" i="5" l="1"/>
  <c r="AW62" i="5"/>
  <c r="AW68" i="5"/>
  <c r="AW59" i="5"/>
  <c r="AW63" i="5"/>
  <c r="AW60" i="5"/>
  <c r="AW61" i="5"/>
  <c r="AW65" i="5"/>
  <c r="AW57" i="5"/>
  <c r="AW66" i="5"/>
  <c r="AW58" i="5"/>
  <c r="AW64" i="5"/>
  <c r="AX57" i="5"/>
  <c r="AX58" i="5"/>
  <c r="AX59" i="5"/>
  <c r="AX60" i="5"/>
  <c r="AX61" i="5"/>
  <c r="AX63" i="5"/>
  <c r="AX64" i="5"/>
  <c r="AX65" i="5"/>
  <c r="AX66" i="5"/>
  <c r="AX68" i="5" l="1"/>
  <c r="AX67" i="5"/>
  <c r="AY67" i="5" l="1"/>
  <c r="AY62" i="5"/>
  <c r="AY61" i="5"/>
  <c r="AY57" i="5"/>
  <c r="AY58" i="5"/>
  <c r="AY65" i="5"/>
  <c r="AY63" i="5"/>
  <c r="AY66" i="5"/>
  <c r="AY64" i="5"/>
  <c r="AY60" i="5"/>
  <c r="AY59" i="5"/>
  <c r="AY68" i="5"/>
</calcChain>
</file>

<file path=xl/sharedStrings.xml><?xml version="1.0" encoding="utf-8"?>
<sst xmlns="http://schemas.openxmlformats.org/spreadsheetml/2006/main" count="6031" uniqueCount="1888">
  <si>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</si>
  <si>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</si>
  <si>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</si>
  <si>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</si>
  <si>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</si>
  <si>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</si>
  <si>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</si>
  <si>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</si>
  <si>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</si>
  <si>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</si>
  <si>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</si>
  <si>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</si>
  <si>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</si>
  <si>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</si>
  <si>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</si>
  <si>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</si>
  <si>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</si>
  <si>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</si>
  <si>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</si>
  <si>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</si>
  <si>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</si>
  <si>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</si>
  <si>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</si>
  <si>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</si>
  <si>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</si>
  <si>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</si>
  <si>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</si>
  <si>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</si>
  <si>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</si>
  <si>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</si>
  <si>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</si>
  <si>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</si>
  <si>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</si>
  <si>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</si>
  <si>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</si>
  <si>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</si>
  <si>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</si>
  <si>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</si>
  <si>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</si>
  <si>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</si>
  <si>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</si>
  <si>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</si>
  <si>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</si>
  <si>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</si>
  <si>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</si>
  <si>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</si>
  <si>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</si>
  <si>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</si>
  <si>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</si>
  <si>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</si>
  <si>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</si>
  <si>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</si>
  <si>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</si>
  <si>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</si>
  <si>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</si>
  <si>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</si>
  <si>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</si>
  <si>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</si>
  <si>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</si>
  <si>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</si>
  <si>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</si>
  <si>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</si>
  <si>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</si>
  <si>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</si>
  <si>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</si>
  <si>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</si>
  <si>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</si>
  <si>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</si>
  <si>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</si>
  <si>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</si>
  <si>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</si>
  <si>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</si>
  <si>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</si>
  <si>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</si>
  <si>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</si>
  <si>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</si>
  <si>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</si>
  <si>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</si>
  <si>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</si>
  <si>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</si>
  <si>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</si>
  <si>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</si>
  <si>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</si>
  <si>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</si>
  <si>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</si>
  <si>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</si>
  <si>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</si>
  <si>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</si>
  <si>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</si>
  <si>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</si>
  <si>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</si>
  <si>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</si>
  <si>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</si>
  <si>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</si>
  <si>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</si>
  <si>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</si>
  <si>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</si>
  <si>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</si>
  <si>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</si>
  <si>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</si>
  <si>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</si>
  <si>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</si>
  <si>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</si>
  <si>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</si>
  <si>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</si>
  <si>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</si>
  <si>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</si>
  <si>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</si>
  <si>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</si>
  <si>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</si>
  <si>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</si>
  <si>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</si>
  <si>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</si>
  <si>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</si>
  <si>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</si>
  <si>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</si>
  <si>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</si>
  <si>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</si>
  <si>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</si>
  <si>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</si>
  <si>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</si>
  <si>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</si>
  <si>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</si>
  <si>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</si>
  <si>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</si>
  <si>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</si>
  <si>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</si>
  <si>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</si>
  <si>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</si>
  <si>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</si>
  <si>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</si>
  <si>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</si>
  <si>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</si>
  <si>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</si>
  <si>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</si>
  <si>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</si>
  <si>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</si>
  <si>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</si>
  <si>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</si>
  <si>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</si>
  <si>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</si>
  <si>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</si>
  <si>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</si>
  <si>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</si>
  <si>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</si>
  <si>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</si>
  <si>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</si>
  <si>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</si>
  <si>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</si>
  <si>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</si>
  <si>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</si>
  <si>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</si>
  <si>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</si>
  <si>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</si>
  <si>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</si>
  <si>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</si>
  <si>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</si>
  <si>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</si>
  <si>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</si>
  <si>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</si>
  <si>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</si>
  <si>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</si>
  <si>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</si>
  <si>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</si>
  <si>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</si>
  <si>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</si>
  <si>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</si>
  <si>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</si>
  <si>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</si>
  <si>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</si>
  <si>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</si>
  <si>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</si>
  <si>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</si>
  <si>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</si>
  <si>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</si>
  <si>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</si>
  <si>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</si>
  <si>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</si>
  <si>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</si>
  <si>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</si>
  <si>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</si>
  <si>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</si>
  <si>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</si>
  <si>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</si>
  <si>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</si>
  <si>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</si>
  <si>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</si>
  <si>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</si>
  <si>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</si>
  <si>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</si>
  <si>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</si>
  <si>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</si>
  <si>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</si>
  <si>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</si>
  <si>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</si>
  <si>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</si>
  <si>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</si>
  <si>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</si>
  <si>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</si>
  <si>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</si>
  <si>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</si>
  <si>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</si>
  <si>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</si>
  <si>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</si>
  <si>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</si>
  <si>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</si>
  <si>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</si>
  <si>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</si>
  <si>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</si>
  <si>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</si>
  <si>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</si>
  <si>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</si>
  <si>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</si>
  <si>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</si>
  <si>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</si>
  <si>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</si>
  <si>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</si>
  <si>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</si>
  <si>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</si>
  <si>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</si>
  <si>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</si>
  <si>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</si>
  <si>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</si>
  <si>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</si>
  <si>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</si>
  <si>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</si>
  <si>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</si>
  <si>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</si>
  <si>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</si>
  <si>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</si>
  <si>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</si>
  <si>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No of 
Turbines</t>
  </si>
  <si>
    <t>Offer Type</t>
  </si>
  <si>
    <t>Status</t>
  </si>
  <si>
    <t>DG405a</t>
  </si>
  <si>
    <t>Cappawhite A Wind Farm (Gate 3)</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</si>
  <si>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</si>
  <si>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</si>
  <si>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</si>
  <si>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</si>
  <si>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</si>
  <si>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</si>
  <si>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</si>
  <si>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</si>
  <si>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</si>
  <si>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</si>
  <si>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</si>
  <si>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</si>
  <si>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</si>
  <si>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</si>
  <si>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</si>
  <si>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</si>
  <si>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</si>
  <si>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</si>
  <si>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</si>
  <si>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</si>
  <si>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</si>
  <si>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</si>
  <si>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</si>
  <si>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</si>
  <si>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</si>
  <si>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</si>
  <si>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</si>
  <si>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</si>
  <si>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Monaincha Bog Wind Farm (Gate 3)</t>
  </si>
  <si>
    <t>Ikerrin</t>
  </si>
  <si>
    <t>DG134</t>
  </si>
  <si>
    <t>Barranafaddock Wind Farm</t>
  </si>
  <si>
    <t>Barrymore</t>
  </si>
  <si>
    <t>DG909</t>
  </si>
  <si>
    <t>Sorne Hill Wind Farm</t>
  </si>
  <si>
    <t>SORNE HILL</t>
  </si>
  <si>
    <t>Pre-Gate</t>
  </si>
  <si>
    <t>DG26</t>
  </si>
  <si>
    <t>Taurbeg Wind Farm</t>
  </si>
  <si>
    <t>PMOD</t>
  </si>
  <si>
    <t>DG934</t>
  </si>
  <si>
    <t>Arklow Bank Wind Farm (1)</t>
  </si>
  <si>
    <t>DG58</t>
  </si>
  <si>
    <t>Bawnmore (Burren/Carraignimma)</t>
  </si>
  <si>
    <t>Macroom</t>
  </si>
  <si>
    <t>DG35</t>
  </si>
  <si>
    <t>Knockawarriga Wind Farm</t>
  </si>
  <si>
    <t>Trien</t>
  </si>
  <si>
    <t>Gate 1</t>
  </si>
  <si>
    <t>DG1049</t>
  </si>
  <si>
    <t>Carrickallen Wind Farm</t>
  </si>
  <si>
    <t>Shankill</t>
  </si>
  <si>
    <t>DG69</t>
  </si>
  <si>
    <t>Gortahile Wind Farm</t>
  </si>
  <si>
    <t>Carlow</t>
  </si>
  <si>
    <t>DG08</t>
  </si>
  <si>
    <t>Richfield Wind Farm</t>
  </si>
  <si>
    <t>DG152</t>
  </si>
  <si>
    <t>Glanaruddery 1 (formerly Dromadda More Wind Farm)</t>
  </si>
  <si>
    <t>DG19</t>
  </si>
  <si>
    <t>Carraigcannon Wind Farm</t>
  </si>
  <si>
    <t>BOGGERAGH</t>
  </si>
  <si>
    <t>DG14</t>
  </si>
  <si>
    <t>Ballybane (Glanta Commons) Wind Farm</t>
  </si>
  <si>
    <t>Ballylickey</t>
  </si>
  <si>
    <t>DG927</t>
  </si>
  <si>
    <t>Raheen Barr Wind Farm</t>
  </si>
  <si>
    <t>Castlebar</t>
  </si>
  <si>
    <t>DG122</t>
  </si>
  <si>
    <t>Coollegrean Wind Farm</t>
  </si>
  <si>
    <t>DG224</t>
  </si>
  <si>
    <t>Knocknatallig Wind Farm (formerly Buttevant Wind Farm)</t>
  </si>
  <si>
    <t>DG165</t>
  </si>
  <si>
    <t>Leanamore Wind Farm (Tarbert Wind Farm)</t>
  </si>
  <si>
    <t>Kilpaddoge</t>
  </si>
  <si>
    <t>TG197</t>
  </si>
  <si>
    <t>Acres Wind Farm</t>
  </si>
  <si>
    <t>Cathaleens Fall</t>
  </si>
  <si>
    <t>DG03</t>
  </si>
  <si>
    <t>Tournafulla (2) Wind Farm</t>
  </si>
  <si>
    <t>DG75</t>
  </si>
  <si>
    <t>Killaveenoge Windfarm (Derryvacorneen merge with Barrboy Windfarm)</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</si>
  <si>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</si>
  <si>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</si>
  <si>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</si>
  <si>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</si>
  <si>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</si>
  <si>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</si>
  <si>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</si>
  <si>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</si>
  <si>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</si>
  <si>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</si>
  <si>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</si>
  <si>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</si>
  <si>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</si>
  <si>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</si>
  <si>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</si>
  <si>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</si>
  <si>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</si>
  <si>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</si>
  <si>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Ballincollig Hill Wind Farm (Lee Strand)</t>
  </si>
  <si>
    <t>DG185</t>
  </si>
  <si>
    <t>Gibbet Hill Wind Farm</t>
  </si>
  <si>
    <t>DG30A</t>
  </si>
  <si>
    <t>Ballycadden Wind Farm (1)</t>
  </si>
  <si>
    <t>DG907</t>
  </si>
  <si>
    <t>Trillick</t>
  </si>
  <si>
    <t>DG131</t>
  </si>
  <si>
    <t>Ballybay Wind Farm (Tullaroan)</t>
  </si>
  <si>
    <t>Thurles</t>
  </si>
  <si>
    <t>DG311</t>
  </si>
  <si>
    <t>Tullabrack</t>
  </si>
  <si>
    <t>TG41</t>
  </si>
  <si>
    <t>Cappawhite B Wind Farm (Cappagh White)</t>
  </si>
  <si>
    <t>DG940</t>
  </si>
  <si>
    <t>Moanmore Wind Farm</t>
  </si>
  <si>
    <t>DG151</t>
  </si>
  <si>
    <t>Cloghaneleskirt Wind Farm</t>
  </si>
  <si>
    <t>DG17</t>
  </si>
  <si>
    <t>DG321</t>
  </si>
  <si>
    <t>Glanaruddery 2 (formerly Dromadda More 2)</t>
  </si>
  <si>
    <t>DG406</t>
  </si>
  <si>
    <t>Tullynamoyle Wind Farm 3 (Formerly Geevagh 2)</t>
  </si>
  <si>
    <t>DG38</t>
  </si>
  <si>
    <t>Meenachullalan Wind Farm</t>
  </si>
  <si>
    <t>Binbane</t>
  </si>
  <si>
    <t>DG919</t>
  </si>
  <si>
    <t>Carnsore Wind Farm</t>
  </si>
  <si>
    <t>DG963</t>
  </si>
  <si>
    <t>Culliagh Wind Farm (Meenbog)</t>
  </si>
  <si>
    <t>DG222</t>
  </si>
  <si>
    <t>Ballybane 2A (Glanta Commons) Wind Farm</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</si>
  <si>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</si>
  <si>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</si>
  <si>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</si>
  <si>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</si>
  <si>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</si>
  <si>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</si>
  <si>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</si>
  <si>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</si>
  <si>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</si>
  <si>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</si>
  <si>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</si>
  <si>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</si>
  <si>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</si>
  <si>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</si>
  <si>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</si>
  <si>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</si>
  <si>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</si>
  <si>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</si>
  <si>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</si>
  <si>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</si>
  <si>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</si>
  <si>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</si>
  <si>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</si>
  <si>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Foyle Wind Farm (prev Holmes Hill)</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</si>
  <si>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</si>
  <si>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</si>
  <si>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</si>
  <si>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</si>
  <si>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</si>
  <si>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</si>
  <si>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</si>
  <si>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</si>
  <si>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</si>
  <si>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</si>
  <si>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</si>
  <si>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</si>
  <si>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</si>
  <si>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</si>
  <si>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</si>
  <si>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</si>
  <si>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</si>
  <si>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</si>
  <si>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</si>
  <si>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</si>
  <si>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</si>
  <si>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</si>
  <si>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Ballybane 2 (Glanta Commons) Wind Farm</t>
  </si>
  <si>
    <t>DG408</t>
  </si>
  <si>
    <t>Ballymartin (2) - Smithstown</t>
  </si>
  <si>
    <t>DG121</t>
  </si>
  <si>
    <t>Killaveenoge Windfarm - (Derryvacorneen merge with Barrboy)</t>
  </si>
  <si>
    <t>DG945</t>
  </si>
  <si>
    <t>Altagowlan Wind Farm</t>
  </si>
  <si>
    <t>DG87</t>
  </si>
  <si>
    <t>Carrickeeny Wind Farm</t>
  </si>
  <si>
    <t>DG933</t>
  </si>
  <si>
    <t>Sonnagh Old Phase 1</t>
  </si>
  <si>
    <t>Somerset</t>
  </si>
  <si>
    <t>DG46</t>
  </si>
  <si>
    <t>Loughderryduff Wind Farm</t>
  </si>
  <si>
    <t>DG18</t>
  </si>
  <si>
    <t>Tournafulla Wind Farm (1)</t>
  </si>
  <si>
    <t>DG36</t>
  </si>
  <si>
    <t>Mullananalt Wind Farm</t>
  </si>
  <si>
    <t>DG912</t>
  </si>
  <si>
    <t>Knockastanna Wind Farm</t>
  </si>
  <si>
    <t>DG59</t>
  </si>
  <si>
    <t>Sorne Hill (2)</t>
  </si>
  <si>
    <t>DG284</t>
  </si>
  <si>
    <t>Meenaward Wind Farm (Formerly Beam Hill 2)</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</si>
  <si>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</si>
  <si>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</si>
  <si>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</si>
  <si>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</si>
  <si>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</si>
  <si>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</si>
  <si>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</si>
  <si>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</si>
  <si>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</si>
  <si>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</si>
  <si>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</si>
  <si>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</si>
  <si>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</si>
  <si>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</si>
  <si>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</si>
  <si>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</si>
  <si>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</si>
  <si>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</si>
  <si>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</si>
  <si>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</si>
  <si>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</si>
  <si>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</si>
  <si>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</si>
  <si>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</si>
  <si>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</si>
  <si>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</si>
  <si>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</si>
  <si>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</si>
  <si>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</si>
  <si>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</si>
  <si>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</si>
  <si>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</si>
  <si>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</si>
  <si>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</si>
  <si>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</si>
  <si>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</si>
  <si>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</si>
  <si>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</si>
  <si>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</si>
  <si>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</si>
  <si>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</si>
  <si>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</si>
  <si>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</si>
  <si>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</si>
  <si>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</si>
  <si>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</si>
  <si>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</si>
  <si>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</si>
  <si>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</si>
  <si>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</si>
  <si>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</si>
  <si>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</si>
  <si>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</si>
  <si>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</si>
  <si>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</si>
  <si>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</si>
  <si>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</si>
  <si>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</si>
  <si>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</si>
  <si>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</si>
  <si>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</si>
  <si>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</si>
  <si>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</si>
  <si>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</si>
  <si>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</si>
  <si>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</si>
  <si>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</si>
  <si>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</si>
  <si>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</si>
  <si>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</si>
  <si>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</si>
  <si>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</si>
  <si>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</si>
  <si>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</si>
  <si>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</si>
  <si>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</si>
  <si>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</si>
  <si>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</si>
  <si>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</si>
  <si>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</si>
  <si>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</si>
  <si>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</si>
  <si>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</si>
  <si>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</si>
  <si>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</si>
  <si>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</si>
  <si>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Ballybane 3 (Glanta Commons) Wind Farm</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</si>
  <si>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</si>
  <si>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</si>
  <si>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</si>
  <si>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</si>
  <si>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</si>
  <si>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</si>
  <si>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</si>
  <si>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</si>
  <si>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</si>
  <si>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</si>
  <si>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</si>
  <si>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</si>
  <si>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</si>
  <si>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</si>
  <si>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</si>
  <si>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</si>
  <si>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</si>
  <si>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</si>
  <si>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</si>
  <si>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</si>
  <si>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</si>
  <si>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</si>
  <si>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</si>
  <si>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</si>
  <si>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</si>
  <si>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</si>
  <si>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</si>
  <si>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</si>
  <si>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</si>
  <si>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</si>
  <si>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</si>
  <si>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Ballaman (Kennystown) Wind Farm</t>
  </si>
  <si>
    <t>DG103</t>
  </si>
  <si>
    <t>Roosky Wind Farm</t>
  </si>
  <si>
    <t>DG931</t>
  </si>
  <si>
    <t>Cuillalea Wind Farm</t>
  </si>
  <si>
    <t>DG55</t>
  </si>
  <si>
    <t>Meenanilta (3)</t>
  </si>
  <si>
    <t>DG908</t>
  </si>
  <si>
    <t>Carrane Hill Wind Farm</t>
  </si>
  <si>
    <t>DG136a</t>
  </si>
  <si>
    <t>Monaincha Bog Wind Farm (Gate 2)</t>
  </si>
  <si>
    <t>DG924</t>
  </si>
  <si>
    <t>Meenadreen Wind Farm</t>
  </si>
  <si>
    <t>DG921X</t>
  </si>
  <si>
    <t>Black Banks (1)</t>
  </si>
  <si>
    <t>DG960</t>
  </si>
  <si>
    <t>CORNEEN Wind Farm</t>
  </si>
  <si>
    <t>Gortawee</t>
  </si>
  <si>
    <t>DG981</t>
  </si>
  <si>
    <t>Mountain Lodge Wind Farm</t>
  </si>
  <si>
    <t>DG117</t>
  </si>
  <si>
    <t>Slievereagh Wind Farm (1)</t>
  </si>
  <si>
    <t>DG405b</t>
  </si>
  <si>
    <t>Cappawhite A Wind Farm (Gate 2)</t>
  </si>
  <si>
    <t>DG923</t>
  </si>
  <si>
    <t>Knock South Wind Farm (Inverin)</t>
  </si>
  <si>
    <t>Screeb</t>
  </si>
  <si>
    <t>DG928a</t>
  </si>
  <si>
    <t>Meenanilta Wind Farm (1)</t>
  </si>
  <si>
    <t>DG944</t>
  </si>
  <si>
    <t>Cronelea Upper Wind Farm</t>
  </si>
  <si>
    <t>DG949</t>
  </si>
  <si>
    <t>Ballinlough Wind Farm</t>
  </si>
  <si>
    <t>DG12</t>
  </si>
  <si>
    <t>Carrig Wind Farm</t>
  </si>
  <si>
    <t>DG936</t>
  </si>
  <si>
    <t>Curraghgraigue Wind Farm</t>
  </si>
  <si>
    <t>DG206</t>
  </si>
  <si>
    <t>Mace Upper Wind Farm</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</si>
  <si>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</si>
  <si>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</si>
  <si>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</si>
  <si>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</si>
  <si>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</si>
  <si>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</si>
  <si>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</si>
  <si>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</si>
  <si>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</si>
  <si>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</si>
  <si>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</si>
  <si>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</si>
  <si>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</si>
  <si>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</si>
  <si>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</si>
  <si>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</si>
  <si>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</si>
  <si>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</si>
  <si>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</si>
  <si>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CURRAGHGRAIGUE (2) Wind Farm</t>
  </si>
  <si>
    <t>DG241a</t>
  </si>
  <si>
    <t>Collon Wind Power Limited (Gate 3)</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</si>
  <si>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</si>
  <si>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</si>
  <si>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</si>
  <si>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</si>
  <si>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</si>
  <si>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</si>
  <si>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</si>
  <si>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</si>
  <si>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</si>
  <si>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</si>
  <si>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</si>
  <si>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</si>
  <si>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</si>
  <si>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</si>
  <si>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</si>
  <si>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</si>
  <si>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</si>
  <si>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</si>
  <si>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</si>
  <si>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</si>
  <si>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</si>
  <si>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</si>
  <si>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</si>
  <si>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</si>
  <si>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</si>
  <si>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</si>
  <si>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</si>
  <si>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</si>
  <si>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</si>
  <si>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Tullynamoyle Wind Farm 3 (Carrane Hill Merged Capacity)</t>
  </si>
  <si>
    <t>DG906</t>
  </si>
  <si>
    <t>Cuillalea Wind Farm (2)</t>
  </si>
  <si>
    <t>DG222B</t>
  </si>
  <si>
    <t>Ballybane 2A (Glanta Commons) Wind Farm Extension</t>
  </si>
  <si>
    <t>DG1192</t>
  </si>
  <si>
    <t>Liffey Autoproduction Project (extension)</t>
  </si>
  <si>
    <t>DG225</t>
  </si>
  <si>
    <t>Glackmore Hill (2)</t>
  </si>
  <si>
    <t>DG110</t>
  </si>
  <si>
    <t>Beale Hill (3) Wind Farm</t>
  </si>
  <si>
    <t>DG978</t>
  </si>
  <si>
    <t>Spion Kop Wind Farm</t>
  </si>
  <si>
    <t>DG324</t>
  </si>
  <si>
    <t>Garracummer (2)</t>
  </si>
  <si>
    <t>DG166</t>
  </si>
  <si>
    <t>Pluckanes Wind Farm</t>
  </si>
  <si>
    <t>Kilbarry</t>
  </si>
  <si>
    <t>DG241b</t>
  </si>
  <si>
    <t>Collon Wind Power Limited (Gate 2)</t>
  </si>
  <si>
    <t>DG923x</t>
  </si>
  <si>
    <t>Knock South Wind Farm (2)</t>
  </si>
  <si>
    <t>DG932</t>
  </si>
  <si>
    <t>Mounvaun (Mienvee) Wind Farm</t>
  </si>
  <si>
    <t>DG957</t>
  </si>
  <si>
    <t>Burtonport Harbour Single Turbine</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</si>
  <si>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</si>
  <si>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</si>
  <si>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</si>
  <si>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</si>
  <si>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</si>
  <si>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</si>
  <si>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</si>
  <si>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</si>
  <si>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</si>
  <si>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</si>
  <si>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</si>
  <si>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</si>
  <si>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</si>
  <si>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</si>
  <si>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</si>
  <si>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</si>
  <si>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</si>
  <si>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</si>
  <si>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</si>
  <si>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</si>
  <si>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</si>
  <si>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</si>
  <si>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</si>
  <si>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</si>
  <si>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</si>
  <si>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</si>
  <si>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</si>
  <si>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</si>
  <si>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Donaghmede Fr Collins Park Wind Farm</t>
  </si>
  <si>
    <t>Grange (DR)</t>
  </si>
  <si>
    <t>DG270</t>
  </si>
  <si>
    <t>Mounvaun (Mienvee) Wind Farm (2)</t>
  </si>
  <si>
    <t>DG870</t>
  </si>
  <si>
    <t>Burtonstown Autoproducer</t>
  </si>
  <si>
    <t>DG845</t>
  </si>
  <si>
    <t>Burtonstown</t>
  </si>
  <si>
    <t>DG780</t>
  </si>
  <si>
    <t>DG842</t>
  </si>
  <si>
    <t>St Patricks Missionary Society, Co. Wicklow</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</si>
  <si>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</si>
  <si>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</si>
  <si>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</si>
  <si>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</si>
  <si>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</si>
  <si>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</si>
  <si>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</si>
  <si>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</si>
  <si>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</si>
  <si>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</si>
  <si>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</si>
  <si>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</si>
  <si>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</si>
  <si>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</si>
  <si>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</si>
  <si>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</si>
  <si>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</si>
  <si>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</si>
  <si>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</si>
  <si>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</si>
  <si>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</si>
  <si>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</si>
  <si>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</si>
  <si>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</si>
  <si>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</si>
  <si>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</si>
  <si>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</si>
  <si>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</si>
  <si>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</si>
  <si>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</si>
  <si>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</si>
  <si>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</si>
  <si>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</si>
  <si>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</si>
  <si>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</si>
  <si>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</si>
  <si>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</si>
  <si>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</si>
  <si>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</si>
  <si>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</si>
  <si>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</si>
  <si>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</si>
  <si>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</si>
  <si>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</si>
  <si>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</si>
  <si>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</si>
  <si>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</si>
  <si>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</si>
  <si>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</si>
  <si>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</si>
  <si>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</si>
  <si>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</si>
  <si>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</si>
  <si>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</si>
  <si>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</si>
  <si>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</si>
  <si>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</si>
  <si>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</si>
  <si>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</si>
  <si>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</si>
  <si>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</si>
  <si>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</si>
  <si>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</si>
  <si>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</si>
  <si>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</si>
  <si>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</si>
  <si>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</si>
  <si>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</si>
  <si>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</si>
  <si>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</si>
  <si>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</si>
  <si>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</si>
  <si>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</si>
  <si>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</si>
  <si>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</si>
  <si>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</si>
  <si>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</si>
  <si>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</si>
  <si>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</si>
  <si>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</si>
  <si>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</si>
  <si>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</si>
  <si>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</si>
  <si>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</si>
  <si>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</si>
  <si>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</si>
  <si>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</si>
  <si>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</si>
  <si>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</si>
  <si>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Magheramore and Cloontooa Wind Farm</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</si>
  <si>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</si>
  <si>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</si>
  <si>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</si>
  <si>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</si>
  <si>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</si>
  <si>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</si>
  <si>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</si>
  <si>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</si>
  <si>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</si>
  <si>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</si>
  <si>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</si>
  <si>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</si>
  <si>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</si>
  <si>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</si>
  <si>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</si>
  <si>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</si>
  <si>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</si>
  <si>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</si>
  <si>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</si>
  <si>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</si>
  <si>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</si>
  <si>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</si>
  <si>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</si>
  <si>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</si>
  <si>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</si>
  <si>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</si>
  <si>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</si>
  <si>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</si>
  <si>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</si>
  <si>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</si>
  <si>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</si>
  <si>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</si>
  <si>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</si>
  <si>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</si>
  <si>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</si>
  <si>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</si>
  <si>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</si>
  <si>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</si>
  <si>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</si>
  <si>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</si>
  <si>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</si>
  <si>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</si>
  <si>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</si>
  <si>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</si>
  <si>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</si>
  <si>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</si>
  <si>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</si>
  <si>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</si>
  <si>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</si>
  <si>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</si>
  <si>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</si>
  <si>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</si>
  <si>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</si>
  <si>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</si>
  <si>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</si>
  <si>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</si>
  <si>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</si>
  <si>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</si>
  <si>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</si>
  <si>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</si>
  <si>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</si>
  <si>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</si>
  <si>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</si>
  <si>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</si>
  <si>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</si>
  <si>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</si>
  <si>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</si>
  <si>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</si>
  <si>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</si>
  <si>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</si>
  <si>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</si>
  <si>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</si>
  <si>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</si>
  <si>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</si>
  <si>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</si>
  <si>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</si>
  <si>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</si>
  <si>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</si>
  <si>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</si>
  <si>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</si>
  <si>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</si>
  <si>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</si>
  <si>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</si>
  <si>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</si>
  <si>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</si>
  <si>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</si>
  <si>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</si>
  <si>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</si>
  <si>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</si>
  <si>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</si>
  <si>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</si>
  <si>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</si>
  <si>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</si>
  <si>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</si>
  <si>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</si>
  <si>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</si>
  <si>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</si>
  <si>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</si>
  <si>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</si>
  <si>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</si>
  <si>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</si>
  <si>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</si>
  <si>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</si>
  <si>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</si>
  <si>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ARDNAGAPPARY</t>
  </si>
  <si>
    <t>Energised</t>
  </si>
  <si>
    <t>Corderry T122</t>
  </si>
  <si>
    <t>Derrynadivva Wind Farm (prev. sd)</t>
  </si>
  <si>
    <t>Tullynamoyle</t>
  </si>
  <si>
    <t>Bunnyconnellan Wind Farm</t>
  </si>
  <si>
    <t>Tullow Mushroom Growers Ltd</t>
  </si>
  <si>
    <t>Sorrell Island (Glenmore) WF Ext</t>
  </si>
  <si>
    <t>BOOLTIAGH T141</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</si>
  <si>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</si>
  <si>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</si>
  <si>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</si>
  <si>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</si>
  <si>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</si>
  <si>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</si>
  <si>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</si>
  <si>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</si>
  <si>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</si>
  <si>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</si>
  <si>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</si>
  <si>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</si>
  <si>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Knockawarriga Extension (Knockacummer &amp; Caherlevoy) Wind Farm</t>
  </si>
  <si>
    <t>Trien T143</t>
  </si>
  <si>
    <t>DG163</t>
  </si>
  <si>
    <t>Derrynadivva Extension</t>
  </si>
  <si>
    <t>DG234a</t>
  </si>
  <si>
    <t>Mauricetown (Glenduff)  Wind Farm</t>
  </si>
  <si>
    <t>Glenlara T141</t>
  </si>
  <si>
    <t>Charleville T141</t>
  </si>
  <si>
    <t>Cauteen T142</t>
  </si>
  <si>
    <t>Cauteen T144</t>
  </si>
  <si>
    <t>Cauteen T141</t>
  </si>
  <si>
    <t>Lissycasey Wind Farm</t>
  </si>
  <si>
    <t>BOOLTIAGH T143</t>
  </si>
  <si>
    <t>Cahermurphy Wind Farm</t>
  </si>
  <si>
    <t>Boolynagleragh (1)</t>
  </si>
  <si>
    <t>Kiltumper Wind Farm</t>
  </si>
  <si>
    <t>Sorrell Island (Prev Glenmore)</t>
  </si>
  <si>
    <t>Boolard Wind Farm</t>
  </si>
  <si>
    <t>Rossaveel Wind Farm</t>
  </si>
  <si>
    <t>Ballincurry Wind Farm Ltd (Glengoole)</t>
  </si>
  <si>
    <t>Cleanrath Wind Farm</t>
  </si>
  <si>
    <t>Bunnahowen Wind Farm (Temp)</t>
  </si>
  <si>
    <t>DG149a</t>
  </si>
  <si>
    <t>Esk Wind Farm Phase 1</t>
  </si>
  <si>
    <t>DG149</t>
  </si>
  <si>
    <t>DG1798</t>
  </si>
  <si>
    <t>Esk Wind Farm Phase 2</t>
  </si>
  <si>
    <t>DG175</t>
  </si>
  <si>
    <t>Taghart Wind Farm (formerly Cregg WF)</t>
  </si>
  <si>
    <t>Raragh 2 Wind Farm</t>
  </si>
  <si>
    <t>Tullynamalra Wind Farm</t>
  </si>
  <si>
    <t>Ballycumber Wind Farm</t>
  </si>
  <si>
    <t>Cronalaght Wind Farm 2</t>
  </si>
  <si>
    <t>Ardnagappary</t>
  </si>
  <si>
    <t>DG269B</t>
  </si>
  <si>
    <t>Clogheravaddy Wind Farm (Phase 2)</t>
  </si>
  <si>
    <t>PORTLAOISE 110kV</t>
  </si>
  <si>
    <t>Dalton T141</t>
  </si>
  <si>
    <t>Carrowleagh Wind Farm Ext. (2)</t>
  </si>
  <si>
    <t>Black Lough Wind farm</t>
  </si>
  <si>
    <t>Glenree 110-MV</t>
  </si>
  <si>
    <t>DG269A</t>
  </si>
  <si>
    <t>Clogheravaddy Wind Farm (Phase 1)</t>
  </si>
  <si>
    <t>Grove Hill Windfarm (formerly Tullynageer WF)</t>
  </si>
  <si>
    <t>CORDERRY T122</t>
  </si>
  <si>
    <t>Derrysallagh Wind Farm (Formerly Kilronan 2)</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</si>
  <si>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</si>
  <si>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</si>
  <si>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</si>
  <si>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</si>
  <si>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</si>
  <si>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</si>
  <si>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</si>
  <si>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</si>
  <si>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</si>
  <si>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</si>
  <si>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</si>
  <si>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</si>
  <si>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</si>
  <si>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</si>
  <si>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</si>
  <si>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</si>
  <si>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</si>
  <si>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</si>
  <si>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</si>
  <si>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</si>
  <si>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</si>
  <si>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</si>
  <si>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</si>
  <si>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</si>
  <si>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</si>
  <si>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</si>
  <si>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</si>
  <si>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</si>
  <si>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</si>
  <si>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</si>
  <si>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</si>
  <si>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</si>
  <si>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</si>
  <si>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</si>
  <si>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</si>
  <si>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</si>
  <si>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</si>
  <si>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</si>
  <si>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</si>
  <si>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</si>
  <si>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</si>
  <si>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</si>
  <si>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</si>
  <si>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</si>
  <si>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</si>
  <si>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</si>
  <si>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</si>
  <si>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</si>
  <si>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</si>
  <si>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</si>
  <si>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</si>
  <si>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</si>
  <si>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</si>
  <si>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</si>
  <si>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</si>
  <si>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</si>
  <si>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</si>
  <si>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</si>
  <si>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</si>
  <si>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</si>
  <si>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</si>
  <si>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</si>
  <si>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</si>
  <si>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</si>
  <si>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</si>
  <si>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</si>
  <si>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</si>
  <si>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</si>
  <si>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</si>
  <si>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</si>
  <si>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</si>
  <si>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</si>
  <si>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</si>
  <si>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</si>
  <si>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</si>
  <si>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</si>
  <si>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</si>
  <si>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</si>
  <si>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</si>
  <si>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</si>
  <si>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</si>
  <si>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</si>
  <si>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</si>
  <si>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</si>
  <si>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</si>
  <si>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</si>
  <si>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</si>
  <si>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</si>
  <si>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</si>
  <si>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</si>
  <si>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</si>
  <si>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</si>
  <si>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</si>
  <si>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</si>
  <si>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</si>
  <si>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</si>
  <si>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</si>
  <si>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</si>
  <si>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</si>
  <si>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</si>
  <si>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</si>
  <si>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</si>
  <si>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</si>
  <si>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</si>
  <si>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</si>
  <si>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</si>
  <si>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</si>
  <si>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</si>
  <si>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</si>
  <si>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</si>
  <si>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</si>
  <si>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</si>
  <si>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</si>
  <si>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</si>
  <si>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</si>
  <si>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</si>
  <si>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</si>
  <si>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</si>
  <si>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</si>
  <si>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</si>
  <si>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</si>
  <si>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</si>
  <si>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</si>
  <si>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</si>
  <si>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</si>
  <si>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</si>
  <si>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</si>
  <si>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</si>
  <si>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</si>
  <si>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</si>
  <si>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</si>
  <si>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</si>
  <si>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</si>
  <si>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</si>
  <si>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</si>
  <si>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Talbots Inch</t>
  </si>
  <si>
    <t>Kilkenny</t>
  </si>
  <si>
    <t>Date unavailable at this time</t>
  </si>
  <si>
    <t>ZG1012</t>
  </si>
  <si>
    <t>Carbery Milk Products</t>
  </si>
  <si>
    <t>Biogas</t>
  </si>
  <si>
    <t>BALLINEEN</t>
  </si>
  <si>
    <t>ZG1009</t>
  </si>
  <si>
    <t>Borlin Valley Hydro</t>
  </si>
  <si>
    <t>BANTRY</t>
  </si>
  <si>
    <t>ZG1010</t>
  </si>
  <si>
    <t>Boyne Hydro LTD</t>
  </si>
  <si>
    <t>ABBEYLAND</t>
  </si>
  <si>
    <t>Navan</t>
  </si>
  <si>
    <t>DG948</t>
  </si>
  <si>
    <t>Dairygold, Mitchelstown (2)</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</si>
  <si>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</si>
  <si>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</si>
  <si>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</si>
  <si>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</si>
  <si>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</si>
  <si>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</si>
  <si>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</si>
  <si>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</si>
  <si>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</si>
  <si>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</si>
  <si>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</si>
  <si>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</si>
  <si>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</si>
  <si>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</si>
  <si>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</si>
  <si>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</si>
  <si>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ESB Valoren Project (Curramore mini Hydro)</t>
  </si>
  <si>
    <t>DG972</t>
  </si>
  <si>
    <t>Lowerymore Hydro</t>
  </si>
  <si>
    <t>DG416</t>
  </si>
  <si>
    <t>Collooney Manufacturing</t>
  </si>
  <si>
    <t>Collooney</t>
  </si>
  <si>
    <t>ZG1002</t>
  </si>
  <si>
    <t>Avonmore Foods PLC</t>
  </si>
  <si>
    <t>BAGENALSTOWN</t>
  </si>
  <si>
    <t>ZG1013</t>
  </si>
  <si>
    <t>Celbridge Mills</t>
  </si>
  <si>
    <t>Celbridge</t>
  </si>
  <si>
    <t>ZG1014</t>
  </si>
  <si>
    <t>Civic Offices</t>
  </si>
  <si>
    <t>ZG1030</t>
  </si>
  <si>
    <t>Harp Ireland</t>
  </si>
  <si>
    <t>ZG1050</t>
  </si>
  <si>
    <t>Springvale</t>
  </si>
  <si>
    <t>BALLINROBE</t>
  </si>
  <si>
    <t>ZG1051</t>
  </si>
  <si>
    <t>Stewart Hydro Ltd</t>
  </si>
  <si>
    <t>Boyle</t>
  </si>
  <si>
    <t>Carrick on Shannon</t>
  </si>
  <si>
    <t>ZG1052</t>
  </si>
  <si>
    <t>Southern CIS (Aerobord Ltd)</t>
  </si>
  <si>
    <t>ZG1053</t>
  </si>
  <si>
    <t>Strongstream Electric</t>
  </si>
  <si>
    <t>Graigue</t>
  </si>
  <si>
    <t>ZG1056</t>
  </si>
  <si>
    <t>UCC Photovoltaic</t>
  </si>
  <si>
    <t>Castleview</t>
  </si>
  <si>
    <t>DG958</t>
  </si>
  <si>
    <t>Clady</t>
  </si>
  <si>
    <t>ZG1058</t>
  </si>
  <si>
    <t>Adeery Hydro Scheme</t>
  </si>
  <si>
    <t>Killybegs</t>
  </si>
  <si>
    <t>ZG1016</t>
  </si>
  <si>
    <t>Cork University Hospital Southern Health Board</t>
  </si>
  <si>
    <t>DENNEHYS CROSS</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</si>
  <si>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</si>
  <si>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</si>
  <si>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</si>
  <si>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</si>
  <si>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</si>
  <si>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</si>
  <si>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</si>
  <si>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</si>
  <si>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</si>
  <si>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</si>
  <si>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</si>
  <si>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</si>
  <si>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</si>
  <si>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</si>
  <si>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</si>
  <si>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</si>
  <si>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</si>
  <si>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</si>
  <si>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</si>
  <si>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CASTLETOWNBERE</t>
  </si>
  <si>
    <t>ZG1027</t>
  </si>
  <si>
    <t>Golden Vale</t>
  </si>
  <si>
    <t>ZG1029</t>
  </si>
  <si>
    <t>Guinness</t>
  </si>
  <si>
    <t>Watling St</t>
  </si>
  <si>
    <t>DG975</t>
  </si>
  <si>
    <t>Owenbeg Natural Power</t>
  </si>
  <si>
    <t>DG976</t>
  </si>
  <si>
    <t>Rockygrange Hydroel</t>
  </si>
  <si>
    <t>DG977</t>
  </si>
  <si>
    <t>Ashgrove Mill</t>
  </si>
  <si>
    <t>Kilgarvan</t>
  </si>
  <si>
    <t>MILLTOWN (SR)</t>
  </si>
  <si>
    <t>ZG1032</t>
  </si>
  <si>
    <t>Kylemore Abbey</t>
  </si>
  <si>
    <t>CLIFDEN</t>
  </si>
  <si>
    <t>ZG1034</t>
  </si>
  <si>
    <t>Mater Hospital</t>
  </si>
  <si>
    <t>Phibsboro</t>
  </si>
  <si>
    <t>ZG1035</t>
  </si>
  <si>
    <t>Holycross Road</t>
  </si>
  <si>
    <t>ZG1038</t>
  </si>
  <si>
    <t>Woollen Mills</t>
  </si>
  <si>
    <t>Lucan East</t>
  </si>
  <si>
    <t>ZG1039</t>
  </si>
  <si>
    <t>Nadirkmore Hydro</t>
  </si>
  <si>
    <t>ZG1040</t>
  </si>
  <si>
    <t>Castle Grace Hydro</t>
  </si>
  <si>
    <t>ZG1041</t>
  </si>
  <si>
    <t>Ormonde Mills</t>
  </si>
  <si>
    <t>Purcells Inch</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</si>
  <si>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</si>
  <si>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</si>
  <si>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</si>
  <si>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</si>
  <si>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</si>
  <si>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</si>
  <si>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</si>
  <si>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</si>
  <si>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</si>
  <si>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</si>
  <si>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</si>
  <si>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</si>
  <si>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</si>
  <si>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</si>
  <si>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</si>
  <si>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</si>
  <si>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</si>
  <si>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Connaught Regional Residual Landfill</t>
  </si>
  <si>
    <t>LFG</t>
  </si>
  <si>
    <t>CREAGH</t>
  </si>
  <si>
    <t>Athlone</t>
  </si>
  <si>
    <t>ZG1062</t>
  </si>
  <si>
    <t>Anarget Hydro</t>
  </si>
  <si>
    <t>DG548</t>
  </si>
  <si>
    <t>Nicholas Mosse</t>
  </si>
  <si>
    <t>DG553</t>
  </si>
  <si>
    <t>Aghadullagh Mill</t>
  </si>
  <si>
    <t>Ballyshannon</t>
  </si>
  <si>
    <t>DG564</t>
  </si>
  <si>
    <t>Adambridge Manufacturers Ltd.</t>
  </si>
  <si>
    <t>Biomass</t>
  </si>
  <si>
    <t>LACKA</t>
  </si>
  <si>
    <t>DG567</t>
  </si>
  <si>
    <t>University College Dublin</t>
  </si>
  <si>
    <t>Belfield</t>
  </si>
  <si>
    <t>Blackrock</t>
  </si>
  <si>
    <t>DG577</t>
  </si>
  <si>
    <t>Wyeth Askeaton</t>
  </si>
  <si>
    <t>ASKEATON</t>
  </si>
  <si>
    <t>DG761</t>
  </si>
  <si>
    <t>F.M.C. FMC</t>
  </si>
  <si>
    <t>DG788</t>
  </si>
  <si>
    <t>Stewarts Hospital (Nat. Gas CHP, 280 kW)</t>
  </si>
  <si>
    <t>Palmerstown</t>
  </si>
  <si>
    <t>Clara</t>
  </si>
  <si>
    <t>Thornsberry</t>
  </si>
  <si>
    <t>DG868</t>
  </si>
  <si>
    <t>Mahon River Hydro</t>
  </si>
  <si>
    <t>Kilmacthomas</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</si>
  <si>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</si>
  <si>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</si>
  <si>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</si>
  <si>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</si>
  <si>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</si>
  <si>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</si>
  <si>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</si>
  <si>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</si>
  <si>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</si>
  <si>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</si>
  <si>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</si>
  <si>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</si>
  <si>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</si>
  <si>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</si>
  <si>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</si>
  <si>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</si>
  <si>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</si>
  <si>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</si>
  <si>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</si>
  <si>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</si>
  <si>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</si>
  <si>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</si>
  <si>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</si>
  <si>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</si>
  <si>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</si>
  <si>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</si>
  <si>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</si>
  <si>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Loughtagalla</t>
  </si>
  <si>
    <t>DG1879</t>
  </si>
  <si>
    <t>Roscrea Leisure Centre</t>
  </si>
  <si>
    <t>Roscrea</t>
  </si>
  <si>
    <t>DG565</t>
  </si>
  <si>
    <t>Dublin Waste to Energy Facility</t>
  </si>
  <si>
    <t>Waste to Energy</t>
  </si>
  <si>
    <t>Ringsend 110kV</t>
  </si>
  <si>
    <t>ZG1033</t>
  </si>
  <si>
    <t>Lee Road Hydro</t>
  </si>
  <si>
    <t>DG930</t>
  </si>
  <si>
    <t>Grainger's Sawmills CHP</t>
  </si>
  <si>
    <t>Enniskeane</t>
  </si>
  <si>
    <t>Athgarvan</t>
  </si>
  <si>
    <t>DG178</t>
  </si>
  <si>
    <t>Mahon Hydro Scheme (2)</t>
  </si>
  <si>
    <t>DG325</t>
  </si>
  <si>
    <t>Ballyshannon Farms</t>
  </si>
  <si>
    <t>DG230</t>
  </si>
  <si>
    <t>Meath Waste to Energy Facility</t>
  </si>
  <si>
    <t>Rathmullan</t>
  </si>
  <si>
    <t>DG791</t>
  </si>
  <si>
    <t>Kantoher Biomass CHP</t>
  </si>
  <si>
    <t>Newcastlewest</t>
  </si>
  <si>
    <t>DG305</t>
  </si>
  <si>
    <t>Bruree Hydro</t>
  </si>
  <si>
    <t>DG1679</t>
  </si>
  <si>
    <t>Gardnershill FGS</t>
  </si>
  <si>
    <t>Battery Storage</t>
  </si>
  <si>
    <t>Stephenstown</t>
  </si>
  <si>
    <t>DG1725</t>
  </si>
  <si>
    <t>Falls Hotel Hydro Electric</t>
  </si>
  <si>
    <t>Ennistymon</t>
  </si>
  <si>
    <t>Ennis</t>
  </si>
  <si>
    <t>DG169</t>
  </si>
  <si>
    <t>Eras Eco AD (prev Knocknagappagh WF)</t>
  </si>
  <si>
    <t>Foxhole</t>
  </si>
  <si>
    <t>DG478</t>
  </si>
  <si>
    <t>North Kerry Landfill Site</t>
  </si>
  <si>
    <t>SMEARLA</t>
  </si>
  <si>
    <t>DG537</t>
  </si>
  <si>
    <t>Ballynagran Phase 2</t>
  </si>
  <si>
    <t>Ballybeg</t>
  </si>
  <si>
    <t>DG563</t>
  </si>
  <si>
    <t>Gorteen Lower</t>
  </si>
  <si>
    <t>ATHY</t>
  </si>
  <si>
    <t>DG671</t>
  </si>
  <si>
    <t>Cavanaweery Biogas</t>
  </si>
  <si>
    <t>ROSSGEIR</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</si>
  <si>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</si>
  <si>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</si>
  <si>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</si>
  <si>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</si>
  <si>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</si>
  <si>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</si>
  <si>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</si>
  <si>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</si>
  <si>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</si>
  <si>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</si>
  <si>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</si>
  <si>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</si>
  <si>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</si>
  <si>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</si>
  <si>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</si>
  <si>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</si>
  <si>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Cork Green Energy Biomass CHP Plant</t>
  </si>
  <si>
    <t>Lee Bridge</t>
  </si>
  <si>
    <t>DG898</t>
  </si>
  <si>
    <t>Ormonde Organics AD</t>
  </si>
  <si>
    <t>Portlaw</t>
  </si>
  <si>
    <t>DG988</t>
  </si>
  <si>
    <t>Meath Waste to Energy Facility (2)</t>
  </si>
  <si>
    <t>DG991</t>
  </si>
  <si>
    <t>Derrinumera LFG</t>
  </si>
  <si>
    <t>Newport</t>
  </si>
  <si>
    <t>Carrowbeg</t>
  </si>
  <si>
    <t>DG1003</t>
  </si>
  <si>
    <t>Data Electronics Services Ltd</t>
  </si>
  <si>
    <t>College Park</t>
  </si>
  <si>
    <t>DG1015</t>
  </si>
  <si>
    <t>Timoleague Agri Gen</t>
  </si>
  <si>
    <t>Timoleague</t>
  </si>
  <si>
    <t>DG1024</t>
  </si>
  <si>
    <t>KRLF Landfill Gas Utilisation</t>
  </si>
  <si>
    <t>DG1036</t>
  </si>
  <si>
    <t>Huntstown Renewable Bioenergy Plant</t>
  </si>
  <si>
    <t>DG1041</t>
  </si>
  <si>
    <t>Rhode System Support Facility</t>
  </si>
  <si>
    <t>Flywheel Energy Storage</t>
  </si>
  <si>
    <t>Edenderry</t>
  </si>
  <si>
    <t>DG1048</t>
  </si>
  <si>
    <t>Pfizer Grange Castle DSU</t>
  </si>
  <si>
    <t>Grange castle</t>
  </si>
  <si>
    <t>DG1087</t>
  </si>
  <si>
    <t>Curraghmartin Solar Park</t>
  </si>
  <si>
    <t>DG1090</t>
  </si>
  <si>
    <t>Blusheens Solar Park</t>
  </si>
  <si>
    <t>Killinick</t>
  </si>
  <si>
    <t>DG1161</t>
  </si>
  <si>
    <t>Millvale North PV</t>
  </si>
  <si>
    <t>DG1252</t>
  </si>
  <si>
    <t>Biocore Environmental AD</t>
  </si>
  <si>
    <t>BALLAGHADERREEN</t>
  </si>
  <si>
    <t>DG1561</t>
  </si>
  <si>
    <t>Hortland PV</t>
  </si>
  <si>
    <t>Dunfirth</t>
  </si>
  <si>
    <t>DG1821</t>
  </si>
  <si>
    <t>Kylemore Battery Energy Storage System</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</si>
  <si>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</si>
  <si>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</si>
  <si>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</si>
  <si>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</si>
  <si>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</si>
  <si>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</si>
  <si>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</si>
  <si>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</si>
  <si>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</si>
  <si>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</si>
  <si>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</si>
  <si>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</si>
  <si>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</si>
  <si>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</si>
  <si>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</si>
  <si>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</si>
  <si>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</si>
  <si>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</si>
  <si>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</si>
  <si>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</si>
  <si>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</si>
  <si>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</si>
  <si>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</si>
  <si>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</si>
  <si>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</si>
  <si>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</si>
  <si>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</si>
  <si>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</si>
  <si>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</si>
  <si>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</si>
  <si>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</si>
  <si>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Bailie Foods Nat. Gas CHP (2)</t>
  </si>
  <si>
    <t>DG917</t>
  </si>
  <si>
    <t>BEOFS</t>
  </si>
  <si>
    <t>Callan</t>
  </si>
  <si>
    <t>DG901</t>
  </si>
  <si>
    <t>Drummond Mills Athgarvan Grain Co.</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</si>
  <si>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</si>
  <si>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</si>
  <si>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</si>
  <si>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</si>
  <si>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</si>
  <si>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</si>
  <si>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</si>
  <si>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</si>
  <si>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</si>
  <si>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</si>
  <si>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</si>
  <si>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</si>
  <si>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</si>
  <si>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</si>
  <si>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</si>
  <si>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</si>
  <si>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</si>
  <si>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</si>
  <si>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</si>
  <si>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</si>
  <si>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</si>
  <si>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</si>
  <si>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</si>
  <si>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</si>
  <si>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</si>
  <si>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</si>
  <si>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</si>
  <si>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</si>
  <si>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</si>
  <si>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</si>
  <si>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</si>
  <si>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</si>
  <si>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</si>
  <si>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</si>
  <si>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</si>
  <si>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</si>
  <si>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</si>
  <si>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</si>
  <si>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</si>
  <si>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</si>
  <si>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</si>
  <si>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</si>
  <si>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</si>
  <si>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</si>
  <si>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</si>
  <si>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</si>
  <si>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</si>
  <si>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</si>
  <si>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</si>
  <si>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</si>
  <si>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</si>
  <si>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</si>
  <si>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</si>
  <si>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</si>
  <si>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</si>
  <si>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</si>
  <si>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</si>
  <si>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</si>
  <si>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</si>
  <si>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</si>
  <si>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 xml:space="preserve">Wind </t>
  </si>
  <si>
    <t>Lenalea</t>
  </si>
  <si>
    <t>Rathcahill West Windfarm</t>
  </si>
  <si>
    <t>Binbane T143</t>
  </si>
  <si>
    <t>BUTLERSTOWN</t>
  </si>
  <si>
    <t>DG1780</t>
  </si>
  <si>
    <t>IS Sustainable Supply Chain</t>
  </si>
  <si>
    <t>DG1875</t>
  </si>
  <si>
    <t>Clogheravaddy Wind Farm (Phase 3)</t>
  </si>
  <si>
    <t>DG1560</t>
  </si>
  <si>
    <t>Hilltown PV</t>
  </si>
  <si>
    <t>BALTRASNA</t>
  </si>
  <si>
    <t>DG1081</t>
  </si>
  <si>
    <t>Ballycullane Solar Park (Coolroe)</t>
  </si>
  <si>
    <t>BEALISTOWN</t>
  </si>
  <si>
    <t>DG1172</t>
  </si>
  <si>
    <t>Davidstown Solar</t>
  </si>
  <si>
    <t>Boolabawn</t>
  </si>
  <si>
    <t>DG1136</t>
  </si>
  <si>
    <t>Knockglass Solar Farm (Bawnmore extension)</t>
  </si>
  <si>
    <t>DG1122</t>
  </si>
  <si>
    <t>Lurrig Solar Farm</t>
  </si>
  <si>
    <t>CLOYNE</t>
  </si>
  <si>
    <t>DG807</t>
  </si>
  <si>
    <t>Greenfield PV</t>
  </si>
  <si>
    <t>ACADEMY STREET</t>
  </si>
  <si>
    <t>DG1951</t>
  </si>
  <si>
    <t>Lurrig Solar Ext.</t>
  </si>
  <si>
    <t>DG1952</t>
  </si>
  <si>
    <t>Connacht GAA Solar PV</t>
  </si>
  <si>
    <t>Dalton 38-MV</t>
  </si>
  <si>
    <t>DG1891</t>
  </si>
  <si>
    <t>Knockfee Farm Rooftop</t>
  </si>
  <si>
    <t>Cahir 38-MV</t>
  </si>
  <si>
    <t>DG1975</t>
  </si>
  <si>
    <t>Hill Top Agri Solar PV</t>
  </si>
  <si>
    <t>CLOONLOUGH</t>
  </si>
  <si>
    <t>BARRYMORE</t>
  </si>
  <si>
    <t>DG1290</t>
  </si>
  <si>
    <t>Gorey Solar</t>
  </si>
  <si>
    <t>BANOGE</t>
  </si>
  <si>
    <t>DG1787</t>
  </si>
  <si>
    <t>Avonbeg ESS</t>
  </si>
  <si>
    <t>DG1788</t>
  </si>
  <si>
    <t>Gorey Battery Energy Storage</t>
  </si>
  <si>
    <t>Inchicore (North) R Mesh</t>
  </si>
  <si>
    <t>Ballyconra</t>
  </si>
  <si>
    <t>Blake 38-MV</t>
  </si>
  <si>
    <t>Dundalk 38-MV</t>
  </si>
  <si>
    <t>Finglas O Mesh</t>
  </si>
  <si>
    <t>Cookstown</t>
  </si>
  <si>
    <t>Ringsend Br Mesh</t>
  </si>
  <si>
    <t>PORTLAOISE 110kV 38-20kV</t>
  </si>
  <si>
    <t>ABBEYFEALE T42</t>
  </si>
  <si>
    <t>Charleville 38-MV</t>
  </si>
  <si>
    <t>DG1756</t>
  </si>
  <si>
    <t>Elm Park Development 3 Extension</t>
  </si>
  <si>
    <t>ARDFINNAN T421</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</si>
  <si>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</si>
  <si>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</si>
  <si>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</si>
  <si>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</si>
  <si>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</si>
  <si>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</si>
  <si>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</si>
  <si>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</si>
  <si>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</si>
  <si>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</si>
  <si>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</si>
  <si>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</si>
  <si>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</si>
  <si>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</si>
  <si>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</si>
  <si>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</si>
  <si>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</si>
  <si>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</si>
  <si>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</si>
  <si>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</si>
  <si>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</si>
  <si>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</si>
  <si>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</si>
  <si>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</si>
  <si>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</si>
  <si>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</si>
  <si>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</si>
  <si>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</si>
  <si>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</si>
  <si>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</si>
  <si>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</si>
  <si>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</si>
  <si>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</si>
  <si>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</si>
  <si>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</si>
  <si>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</si>
  <si>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</si>
  <si>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</si>
  <si>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</si>
  <si>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</si>
  <si>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</si>
  <si>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</si>
  <si>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</si>
  <si>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</si>
  <si>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</si>
  <si>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</si>
  <si>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</si>
  <si>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</si>
  <si>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</si>
  <si>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</si>
  <si>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BALLINACURRA</t>
  </si>
  <si>
    <t>LIMERICK</t>
  </si>
  <si>
    <t>DG1295</t>
  </si>
  <si>
    <t>Macallian Solar</t>
  </si>
  <si>
    <t>Crane 110-MV</t>
  </si>
  <si>
    <t>DG2060</t>
  </si>
  <si>
    <t>Tipperary CoCo Clonmel Machinery Yard</t>
  </si>
  <si>
    <t>ARDGEEHA</t>
  </si>
  <si>
    <t>DOON</t>
  </si>
  <si>
    <t xml:space="preserve">* DSO-Connected rooftop solar and other small scale/micro generation data currently unavailable. </t>
  </si>
  <si>
    <t>Crory T121</t>
  </si>
  <si>
    <t>Ballyragget</t>
  </si>
  <si>
    <t>ECP-2.1</t>
  </si>
  <si>
    <t>Barnahely 110-MV</t>
  </si>
  <si>
    <t>DG2063</t>
  </si>
  <si>
    <t>James Osbourne</t>
  </si>
  <si>
    <t>CRANE</t>
  </si>
  <si>
    <t>DG2054</t>
  </si>
  <si>
    <t>Tierney Farms</t>
  </si>
  <si>
    <t>DG2057</t>
  </si>
  <si>
    <t>James Nally</t>
  </si>
  <si>
    <t>ATHLONE</t>
  </si>
  <si>
    <t>DG2056</t>
  </si>
  <si>
    <t>Leo Barry</t>
  </si>
  <si>
    <t>WEXFORD</t>
  </si>
  <si>
    <t>DG2061</t>
  </si>
  <si>
    <t>Allen Removals</t>
  </si>
  <si>
    <t>COOKSTOWN</t>
  </si>
  <si>
    <t>TG33</t>
  </si>
  <si>
    <t>Sheskin Windfarm Phase1</t>
  </si>
  <si>
    <t>DG2058</t>
  </si>
  <si>
    <t>M8 Junction 10 WT</t>
  </si>
  <si>
    <t>CAHIR</t>
  </si>
  <si>
    <t>Drumlins</t>
  </si>
  <si>
    <t>Monaghan</t>
  </si>
  <si>
    <t>IS2</t>
  </si>
  <si>
    <t>AD4</t>
  </si>
  <si>
    <t>Ashbourne</t>
  </si>
  <si>
    <t>Biogas + AD</t>
  </si>
  <si>
    <t>Togher</t>
  </si>
  <si>
    <t>DG2055</t>
  </si>
  <si>
    <t>Coolmore House</t>
  </si>
  <si>
    <t>BALLYHALE</t>
  </si>
  <si>
    <t>KILKENNY</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</si>
  <si>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</si>
  <si>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</si>
  <si>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</si>
  <si>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</si>
  <si>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</si>
  <si>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</si>
  <si>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</si>
  <si>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</si>
  <si>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</si>
  <si>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</si>
  <si>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</si>
  <si>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</si>
  <si>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</si>
  <si>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</si>
  <si>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</si>
  <si>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</si>
  <si>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</si>
  <si>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</si>
  <si>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Updated: Jul 2024</t>
  </si>
  <si>
    <t>Electricity Fuel Mix as Percentage of Demand (Ireland only) - Source: SEAI - Jul 2024</t>
  </si>
  <si>
    <r>
      <t xml:space="preserve">Source: </t>
    </r>
    <r>
      <rPr>
        <sz val="11"/>
        <color theme="1"/>
        <rFont val="Calibri"/>
        <family val="2"/>
        <scheme val="minor"/>
      </rPr>
      <t>SEAI - Jul 2024</t>
    </r>
  </si>
  <si>
    <t>System and Renewable Data Reports | Grid Information | EirGrid</t>
  </si>
  <si>
    <t>Ireland: Until 2023: SEAI - Updated Jul 2024</t>
  </si>
  <si>
    <t xml:space="preserve">                         2024: EirGrid Metered Data</t>
  </si>
  <si>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2024 fuel mix is based on EirGrid's and ESBN's metered data, but does not include certain small scale/micro generation figures. </t>
    </r>
  </si>
  <si>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</si>
  <si>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</si>
  <si>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</si>
  <si>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Partial</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</si>
  <si>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</si>
  <si>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</si>
  <si>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</si>
  <si>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</si>
  <si>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</si>
  <si>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</si>
  <si>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</si>
  <si>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</si>
  <si>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</si>
  <si>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</si>
  <si>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</si>
  <si>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</si>
  <si>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</si>
  <si>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</si>
  <si>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</si>
  <si>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</si>
  <si>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</si>
  <si>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</si>
  <si>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</si>
  <si>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</si>
  <si>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 xml:space="preserve"> N/A</t>
  </si>
  <si>
    <t>DG1104</t>
  </si>
  <si>
    <t>Coolyduff</t>
  </si>
  <si>
    <t>CURRALEIGH</t>
  </si>
  <si>
    <t>ECP-2.2 - Non-Batch</t>
  </si>
  <si>
    <t>DG1969</t>
  </si>
  <si>
    <t>Excel Office Solar PV (Hanlon Transport)</t>
  </si>
  <si>
    <t>Bush</t>
  </si>
  <si>
    <t>DG1281</t>
  </si>
  <si>
    <t>Lehinch Solar</t>
  </si>
  <si>
    <t>DG1967</t>
  </si>
  <si>
    <t>Ernevalley Poultry Ltd</t>
  </si>
  <si>
    <t>Finea</t>
  </si>
  <si>
    <t>DG1141</t>
  </si>
  <si>
    <t>Shanagraigue Solar</t>
  </si>
  <si>
    <t>Kilmoney 38kV</t>
  </si>
  <si>
    <t>DG1101</t>
  </si>
  <si>
    <t>Dromalour Solar Farm</t>
  </si>
  <si>
    <t>Kanturk</t>
  </si>
  <si>
    <t>Glenlara</t>
  </si>
  <si>
    <t>DG1142</t>
  </si>
  <si>
    <t>Drumgarriff South</t>
  </si>
  <si>
    <t>Whitechurch</t>
  </si>
  <si>
    <t>DG1517</t>
  </si>
  <si>
    <t>Painestown Hill Solar</t>
  </si>
  <si>
    <t>Baltrasna</t>
  </si>
  <si>
    <t>DG2081</t>
  </si>
  <si>
    <t>Nellcor Puritan Bennett Ireland</t>
  </si>
  <si>
    <t>Galway 110kV</t>
  </si>
  <si>
    <t>ECP-2.4 - Non-Batch</t>
  </si>
  <si>
    <t>DG2015</t>
  </si>
  <si>
    <t>Hickeys Farm Solar PV</t>
  </si>
  <si>
    <t>Bailieboro 38kV</t>
  </si>
  <si>
    <t>ECP-2.3 - Non-Batch</t>
  </si>
  <si>
    <t>DG1119</t>
  </si>
  <si>
    <t>Crossfield Solar</t>
  </si>
  <si>
    <t>Scarteen 38kV</t>
  </si>
  <si>
    <t>Mallow 110kV</t>
  </si>
  <si>
    <t>DG1359</t>
  </si>
  <si>
    <t xml:space="preserve">Beaulieu  PV </t>
  </si>
  <si>
    <t>Termonfeckin Road</t>
  </si>
  <si>
    <t>DG248</t>
  </si>
  <si>
    <t xml:space="preserve">Ballymacadam Solar </t>
  </si>
  <si>
    <t>Cahir 110kV</t>
  </si>
  <si>
    <t>DG1146</t>
  </si>
  <si>
    <t>Castlekelly Solar</t>
  </si>
  <si>
    <t>Goresbridge 38kV</t>
  </si>
  <si>
    <t>Kilkenny 110kV/38kV</t>
  </si>
  <si>
    <t>DG1147</t>
  </si>
  <si>
    <t xml:space="preserve">Courtown Solar Farm </t>
  </si>
  <si>
    <t>Banoge 110kV</t>
  </si>
  <si>
    <r>
      <t xml:space="preserve">Source: ESB Networks - Last updated for the end of Dec-2024. DSO-Connected rooftop solar and other small scale/micro generation data currently unavailable. Please contact </t>
    </r>
    <r>
      <rPr>
        <u/>
        <sz val="11"/>
        <color theme="3"/>
        <rFont val="Calibri"/>
        <family val="2"/>
        <scheme val="minor"/>
      </rPr>
      <t>DSOGenerators@esb.ie</t>
    </r>
    <r>
      <rPr>
        <sz val="11"/>
        <color theme="1"/>
        <rFont val="Calibri"/>
        <family val="2"/>
        <scheme val="minor"/>
      </rPr>
      <t xml:space="preserve"> for more information. </t>
    </r>
  </si>
  <si>
    <r>
      <t xml:space="preserve">Source: ESB Networks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</si>
  <si>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</si>
  <si>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</si>
  <si>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</si>
  <si>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</si>
  <si>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</si>
  <si>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</si>
  <si>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</si>
  <si>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</si>
  <si>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25/10/2013</t>
  </si>
  <si>
    <t>01/01/2004</t>
  </si>
  <si>
    <t>01/10/2007</t>
  </si>
  <si>
    <t>Poppintree</t>
  </si>
  <si>
    <t>25/04/2019</t>
  </si>
  <si>
    <t>21/05/2018</t>
  </si>
  <si>
    <t>NEWBRIDGE</t>
  </si>
  <si>
    <t>01/07/2005</t>
  </si>
  <si>
    <t>10/10/2013</t>
  </si>
  <si>
    <t>12/1/2015</t>
  </si>
  <si>
    <t>29/05/2009</t>
  </si>
  <si>
    <t>01/05/2010</t>
  </si>
  <si>
    <t>CARRICKMINES</t>
  </si>
  <si>
    <t>10/08/2018</t>
  </si>
  <si>
    <t>25/09/2019</t>
  </si>
  <si>
    <t>06/03/2014</t>
  </si>
  <si>
    <t>04/09/2019</t>
  </si>
  <si>
    <t>21/05/2019</t>
  </si>
  <si>
    <t>10/06/2015</t>
  </si>
  <si>
    <t>Friarstown LFG</t>
  </si>
  <si>
    <t>Oldbawn</t>
  </si>
  <si>
    <t>12/11/2013</t>
  </si>
  <si>
    <t>07/01/2011</t>
  </si>
  <si>
    <t>22/03/2007</t>
  </si>
  <si>
    <t>30/10/2010</t>
  </si>
  <si>
    <t>14/11/2001</t>
  </si>
  <si>
    <t>10/11/2015</t>
  </si>
  <si>
    <t>02/11/2018</t>
  </si>
  <si>
    <t>27/02/2002</t>
  </si>
  <si>
    <t>31/08/2019</t>
  </si>
  <si>
    <t>DALTON</t>
  </si>
  <si>
    <t>Birdhill</t>
  </si>
  <si>
    <t>01/07/1991</t>
  </si>
  <si>
    <t>24/10/2014</t>
  </si>
  <si>
    <t>10/12/2019</t>
  </si>
  <si>
    <t>21/11/2000</t>
  </si>
  <si>
    <t>RATHKEALE 38-MV</t>
  </si>
  <si>
    <t>RATHKEALE</t>
  </si>
  <si>
    <t>11/10/2011</t>
  </si>
  <si>
    <t>14/01/2020</t>
  </si>
  <si>
    <t>21/12/2009</t>
  </si>
  <si>
    <t>15/11/2011</t>
  </si>
  <si>
    <t xml:space="preserve">Newtown Hse Hydro </t>
  </si>
  <si>
    <t>20/12/2006</t>
  </si>
  <si>
    <t>09/07/2012</t>
  </si>
  <si>
    <t>06/08/2008</t>
  </si>
  <si>
    <t>12/09/2022</t>
  </si>
  <si>
    <t xml:space="preserve">Portgate CHP </t>
  </si>
  <si>
    <t>Carrigaline</t>
  </si>
  <si>
    <t>30/04/2010</t>
  </si>
  <si>
    <t>Knockmullen</t>
  </si>
  <si>
    <t>GREAT ISLAND</t>
  </si>
  <si>
    <t>20/12/2011</t>
  </si>
  <si>
    <t>28/11/2007</t>
  </si>
  <si>
    <t>Ballinrobe</t>
  </si>
  <si>
    <t>01/02/2008</t>
  </si>
  <si>
    <t>13/05/2011</t>
  </si>
  <si>
    <t>01/08/2010</t>
  </si>
  <si>
    <t>11/10/2018</t>
  </si>
  <si>
    <t>01/03/2011</t>
  </si>
  <si>
    <t>10/06/2012</t>
  </si>
  <si>
    <t>DG2031</t>
  </si>
  <si>
    <t>GGL CHP</t>
  </si>
  <si>
    <t>Stranorlar</t>
  </si>
  <si>
    <t>Distribution-Connected Other Renewable Generation in Ireland</t>
  </si>
  <si>
    <t>Yellow River</t>
  </si>
  <si>
    <t>Greenlink</t>
  </si>
  <si>
    <t>INCHICORE (NORTH)</t>
  </si>
  <si>
    <t>LISGLENNON</t>
  </si>
  <si>
    <t>Bedford Row</t>
  </si>
  <si>
    <t>Arthurstown</t>
  </si>
  <si>
    <t>Balleally</t>
  </si>
  <si>
    <t>Ballyogan</t>
  </si>
  <si>
    <t>Friarstown</t>
  </si>
  <si>
    <r>
      <t xml:space="preserve">Source: ESBN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</si>
  <si>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 xml:space="preserve">     MEC (Maximum Export Capacity) values used instead. </t>
  </si>
  <si>
    <r>
      <rPr>
        <b/>
        <sz val="11"/>
        <color theme="1"/>
        <rFont val="Calibri"/>
        <family val="2"/>
        <scheme val="minor"/>
      </rPr>
      <t>Ireland DSO</t>
    </r>
    <r>
      <rPr>
        <sz val="11"/>
        <color theme="1"/>
        <rFont val="Calibri"/>
        <family val="2"/>
        <scheme val="minor"/>
      </rPr>
      <t xml:space="preserve"> (Distribution-Connected/Energised) Wind: ESB Networks. Last updated for the end of Dec-2024. </t>
    </r>
  </si>
  <si>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</si>
  <si>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</si>
  <si>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</si>
  <si>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</si>
  <si>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</si>
  <si>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</si>
  <si>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</si>
  <si>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</si>
  <si>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</si>
  <si>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</si>
  <si>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</si>
  <si>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</si>
  <si>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</si>
  <si>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</si>
  <si>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</si>
  <si>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</si>
  <si>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</si>
  <si>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</si>
  <si>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</si>
  <si>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</si>
  <si>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</si>
  <si>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 xml:space="preserve">Partial </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</si>
  <si>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</si>
  <si>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</si>
  <si>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</si>
  <si>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t>2025YTD Jul</t>
  </si>
  <si>
    <t>2025YTD Aug</t>
  </si>
  <si>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</si>
  <si>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Sep 2024 to Aug 2025</t>
  </si>
  <si>
    <t>Ballykilleen WFPS</t>
  </si>
  <si>
    <t>2025 Aug</t>
  </si>
  <si>
    <r>
      <rPr>
        <b/>
        <sz val="11"/>
        <color theme="1"/>
        <rFont val="Calibri"/>
        <family val="2"/>
        <scheme val="minor"/>
      </rPr>
      <t>Ireland TSO</t>
    </r>
    <r>
      <rPr>
        <sz val="11"/>
        <color theme="1"/>
        <rFont val="Calibri"/>
        <family val="2"/>
        <scheme val="minor"/>
      </rPr>
      <t xml:space="preserve"> (Transmission-Connected) Wind: EirGrid. Last updated for the end of Aug-2025. </t>
    </r>
  </si>
  <si>
    <t>Source: EirGrid - Last updated for the end of Aug-2025</t>
  </si>
  <si>
    <t>Source: EirGrid - Correct as of end of Aug-2025</t>
  </si>
  <si>
    <t>Ballykilleen</t>
  </si>
  <si>
    <t>Shannonbridge B</t>
  </si>
  <si>
    <t>RG1</t>
  </si>
  <si>
    <t>2025R Aug</t>
  </si>
  <si>
    <t>2025YTD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</si>
</sst>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3">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
      <patternFill patternType="solid">
        <fgColor rgb="FFFFFF00"/>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2">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14" fontId="68" fillId="0" borderId="106" xfId="0" applyNumberFormat="1" applyFont="1" applyBorder="1" applyAlignment="1">
      <alignment horizontal="center" vertical="center" wrapText="1"/>
    </xf>
    <xf numFmtId="14" fontId="68" fillId="0" borderId="111" xfId="0" applyNumberFormat="1" applyFont="1" applyBorder="1" applyAlignment="1">
      <alignment horizontal="center" vertical="center" wrapText="1"/>
    </xf>
    <xf numFmtId="14" fontId="68" fillId="0" borderId="109" xfId="0" applyNumberFormat="1" applyFont="1" applyBorder="1" applyAlignment="1">
      <alignment horizontal="center" vertical="center" wrapText="1"/>
    </xf>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166" fontId="0" fillId="48" borderId="60" xfId="3559" applyNumberFormat="1" applyFont="1" applyFill="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0" fillId="2" borderId="93" xfId="3559" applyNumberFormat="1" applyFon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68" fillId="0" borderId="37" xfId="3558" applyFont="1" applyBorder="1" applyAlignment="1">
      <alignment vertical="center" wrapText="1"/>
    </xf>
    <xf numFmtId="0" fontId="68" fillId="0" borderId="38" xfId="3558" applyFont="1" applyBorder="1" applyAlignment="1">
      <alignment vertical="center" wrapText="1"/>
    </xf>
    <xf numFmtId="0" fontId="68" fillId="0" borderId="38" xfId="3558" applyFont="1" applyBorder="1" applyAlignment="1">
      <alignment horizontal="center" vertical="center" wrapText="1"/>
    </xf>
    <xf numFmtId="0" fontId="68" fillId="0" borderId="41" xfId="3558" applyFont="1" applyBorder="1" applyAlignment="1">
      <alignment vertical="center" wrapText="1"/>
    </xf>
    <xf numFmtId="0" fontId="68" fillId="0" borderId="5" xfId="3558" applyFont="1" applyBorder="1" applyAlignment="1">
      <alignment vertical="center" wrapText="1"/>
    </xf>
    <xf numFmtId="0" fontId="68" fillId="0" borderId="5" xfId="3558" applyFont="1" applyBorder="1" applyAlignment="1">
      <alignment horizontal="center" vertical="center" wrapText="1"/>
    </xf>
    <xf numFmtId="14" fontId="68" fillId="52" borderId="111" xfId="0" applyNumberFormat="1" applyFont="1" applyFill="1" applyBorder="1" applyAlignment="1">
      <alignment horizontal="center" vertical="center" wrapText="1"/>
    </xf>
    <xf numFmtId="0" fontId="68" fillId="0" borderId="107" xfId="3558" applyFont="1" applyBorder="1" applyAlignment="1">
      <alignment vertical="center" wrapText="1"/>
    </xf>
    <xf numFmtId="0" fontId="68" fillId="0" borderId="108" xfId="3558" applyFont="1" applyBorder="1" applyAlignment="1">
      <alignment vertical="center" wrapText="1"/>
    </xf>
    <xf numFmtId="0" fontId="68" fillId="0" borderId="108" xfId="3558" applyFont="1" applyBorder="1" applyAlignment="1">
      <alignment horizontal="center" vertical="center" wrapText="1"/>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165" fontId="0" fillId="0" borderId="144"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79" fillId="2" borderId="38" xfId="0" applyFont="1" applyFill="1" applyBorder="1" applyAlignment="1">
      <alignment horizontal="center"/>
    </xf>
    <xf numFmtId="0" fontId="11" fillId="2" borderId="38" xfId="0" applyFont="1" applyFill="1" applyBorder="1" applyAlignment="1">
      <alignment horizontal="center"/>
    </xf>
    <xf numFmtId="0" fontId="11" fillId="50" borderId="38" xfId="0" applyFont="1" applyFill="1" applyBorder="1" applyAlignment="1">
      <alignment horizont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KPI!$B$28:$B$39</c:f>
              <c:numCache>
                <c:formatCode>0%</c:formatCode>
                <c:ptCount val="12"/>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0.32606547453413193</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KPI!$C$28:$C$39</c:f>
              <c:numCache>
                <c:formatCode>0%</c:formatCode>
                <c:ptCount val="12"/>
                <c:pt idx="0">
                  <c:v>0.18385894534218317</c:v>
                </c:pt>
                <c:pt idx="1">
                  <c:v>0.22842230479137504</c:v>
                </c:pt>
                <c:pt idx="2">
                  <c:v>0.20831710617873717</c:v>
                </c:pt>
                <c:pt idx="3">
                  <c:v>0.2481994822397596</c:v>
                </c:pt>
                <c:pt idx="4">
                  <c:v>0.27987530654640891</c:v>
                </c:pt>
                <c:pt idx="5">
                  <c:v>0.31954779148376611</c:v>
                </c:pt>
                <c:pt idx="6">
                  <c:v>0.36291539321330651</c:v>
                </c:pt>
                <c:pt idx="7">
                  <c:v>0.29480491318327073</c:v>
                </c:pt>
                <c:pt idx="8">
                  <c:v>0.33215667268304405</c:v>
                </c:pt>
                <c:pt idx="9">
                  <c:v>0.33676163826249456</c:v>
                </c:pt>
                <c:pt idx="10">
                  <c:v>0.33162065903056454</c:v>
                </c:pt>
                <c:pt idx="11">
                  <c:v>0.32360475699953944</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KPI!$D$116:$D$127</c:f>
              <c:numCache>
                <c:formatCode>#,##0</c:formatCode>
                <c:ptCount val="12"/>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4568.6369999999997</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KPI!$D$182:$D$193</c:f>
              <c:numCache>
                <c:formatCode>0%</c:formatCode>
                <c:ptCount val="12"/>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0.47538543733781102</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0" vert="horz"/>
          <a:lstStyle/>
          <a:p>
            <a:pPr>
              <a:defRPr sz="1100"/>
            </a:pPr>
            <a:endParaRPr lang="en-US"/>
          </a:p>
        </c:txPr>
        <c:crossAx val="550134528"/>
        <c:crosses val="autoZero"/>
        <c:auto val="1"/>
        <c:lblAlgn val="ctr"/>
        <c:lblOffset val="100"/>
        <c:tickLblSkip val="1"/>
        <c:noMultiLvlLbl val="0"/>
      </c:catAx>
      <c:valAx>
        <c:axId val="550134528"/>
        <c:scaling>
          <c:orientation val="minMax"/>
          <c:max val="0.54"/>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KPI!$B$204:$B$215</c:f>
              <c:numCache>
                <c:formatCode>#,##0</c:formatCode>
                <c:ptCount val="12"/>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5168.094311250009</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KPI!$C$204:$C$215</c:f>
              <c:numCache>
                <c:formatCode>#,##0</c:formatCode>
                <c:ptCount val="12"/>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25329.055017499893</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KPI!$D$204:$D$215</c:f>
              <c:numCache>
                <c:formatCode>#,##0</c:formatCode>
                <c:ptCount val="12"/>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30497.149328750122</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KPI!$B$226:$B$237</c:f>
              <c:numCache>
                <c:formatCode>#,##0</c:formatCode>
                <c:ptCount val="12"/>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2121.518</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KPI!$C$226:$C$237</c:f>
              <c:numCache>
                <c:formatCode>#,##0</c:formatCode>
                <c:ptCount val="12"/>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KPI!$D$226:$D$237</c:f>
              <c:numCache>
                <c:formatCode>#,##0</c:formatCode>
                <c:ptCount val="12"/>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KPI!$B$138:$B$148</c:f>
              <c:numCache>
                <c:formatCode>#,##0</c:formatCode>
                <c:ptCount val="11"/>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KPI!$C$138:$C$148</c:f>
              <c:numCache>
                <c:formatCode>#,##0</c:formatCode>
                <c:ptCount val="11"/>
                <c:pt idx="0">
                  <c:v>2267.5569999999993</c:v>
                </c:pt>
                <c:pt idx="1">
                  <c:v>2447.4569999999994</c:v>
                </c:pt>
                <c:pt idx="2">
                  <c:v>2795.1059999999989</c:v>
                </c:pt>
                <c:pt idx="3">
                  <c:v>3302.773999999999</c:v>
                </c:pt>
                <c:pt idx="4">
                  <c:v>3667.5379999999991</c:v>
                </c:pt>
                <c:pt idx="5">
                  <c:v>4113.2929999999997</c:v>
                </c:pt>
                <c:pt idx="6">
                  <c:v>4323.3909999999996</c:v>
                </c:pt>
                <c:pt idx="7">
                  <c:v>4332.8109999999988</c:v>
                </c:pt>
                <c:pt idx="8">
                  <c:v>4527.900999999998</c:v>
                </c:pt>
                <c:pt idx="9">
                  <c:v>4731.3909999999978</c:v>
                </c:pt>
                <c:pt idx="10">
                  <c:v>4934.0909999999985</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KPI!$D$138:$D$148</c:f>
              <c:numCache>
                <c:formatCode>#,##0</c:formatCode>
                <c:ptCount val="11"/>
                <c:pt idx="10">
                  <c:v>6321.0509999999986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KPI!$B$6:$B$17</c:f>
              <c:numCache>
                <c:formatCode>0%</c:formatCode>
                <c:ptCount val="12"/>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0.39709713076212322</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KPI!$C$6:$C$17</c:f>
              <c:numCache>
                <c:formatCode>0%</c:formatCode>
                <c:ptCount val="12"/>
                <c:pt idx="0">
                  <c:v>0.22862761728770323</c:v>
                </c:pt>
                <c:pt idx="1">
                  <c:v>0.27319040837426939</c:v>
                </c:pt>
                <c:pt idx="2">
                  <c:v>0.25458381224738347</c:v>
                </c:pt>
                <c:pt idx="3">
                  <c:v>0.29610032749865439</c:v>
                </c:pt>
                <c:pt idx="4">
                  <c:v>0.3304309883637277</c:v>
                </c:pt>
                <c:pt idx="5">
                  <c:v>0.37615934590709343</c:v>
                </c:pt>
                <c:pt idx="6">
                  <c:v>0.42293282746108607</c:v>
                </c:pt>
                <c:pt idx="7">
                  <c:v>0.349809361723045</c:v>
                </c:pt>
                <c:pt idx="8">
                  <c:v>0.38611515343326624</c:v>
                </c:pt>
                <c:pt idx="9">
                  <c:v>0.40701746693379687</c:v>
                </c:pt>
                <c:pt idx="10">
                  <c:v>0.40067304836964335</c:v>
                </c:pt>
                <c:pt idx="11">
                  <c:v>0.39407511605879997</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KPI!$D$6:$D$17</c:f>
              <c:numCache>
                <c:formatCode>0%</c:formatCode>
                <c:ptCount val="12"/>
                <c:pt idx="0">
                  <c:v>0.21678678055987941</c:v>
                </c:pt>
                <c:pt idx="1">
                  <c:v>0.26255255015085482</c:v>
                </c:pt>
                <c:pt idx="2">
                  <c:v>0.25003967516649717</c:v>
                </c:pt>
                <c:pt idx="3">
                  <c:v>0.29946659082421451</c:v>
                </c:pt>
                <c:pt idx="4">
                  <c:v>0.33700666609092156</c:v>
                </c:pt>
                <c:pt idx="5">
                  <c:v>0.37934328409796325</c:v>
                </c:pt>
                <c:pt idx="6">
                  <c:v>0.42604661491461021</c:v>
                </c:pt>
                <c:pt idx="7">
                  <c:v>0.35323659314863393</c:v>
                </c:pt>
                <c:pt idx="8">
                  <c:v>0.39538909916575876</c:v>
                </c:pt>
                <c:pt idx="9">
                  <c:v>0.39859868943392945</c:v>
                </c:pt>
                <c:pt idx="10">
                  <c:v>0.39969498731569419</c:v>
                </c:pt>
                <c:pt idx="11">
                  <c:v>0.39463008594092741</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KPI!$D$28:$D$39</c:f>
              <c:numCache>
                <c:formatCode>0%</c:formatCode>
                <c:ptCount val="12"/>
                <c:pt idx="0">
                  <c:v>0.17952708367325518</c:v>
                </c:pt>
                <c:pt idx="1">
                  <c:v>0.22304017361298736</c:v>
                </c:pt>
                <c:pt idx="2">
                  <c:v>0.20562869708864581</c:v>
                </c:pt>
                <c:pt idx="3">
                  <c:v>0.25294446741807891</c:v>
                </c:pt>
                <c:pt idx="4">
                  <c:v>0.28563110495296262</c:v>
                </c:pt>
                <c:pt idx="5">
                  <c:v>0.32194410285492797</c:v>
                </c:pt>
                <c:pt idx="6">
                  <c:v>0.36448299861385802</c:v>
                </c:pt>
                <c:pt idx="7">
                  <c:v>0.29592157786805712</c:v>
                </c:pt>
                <c:pt idx="8">
                  <c:v>0.3414905521367772</c:v>
                </c:pt>
                <c:pt idx="9">
                  <c:v>0.32955208792052099</c:v>
                </c:pt>
                <c:pt idx="10">
                  <c:v>0.33045087090899045</c:v>
                </c:pt>
                <c:pt idx="11">
                  <c:v>0.32405664895050185</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KPI!$B$160:$B$170</c:f>
              <c:numCache>
                <c:formatCode>#,##0</c:formatCode>
                <c:ptCount val="11"/>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KPI!$C$160:$C$170</c:f>
              <c:numCache>
                <c:formatCode>#,##0</c:formatCode>
                <c:ptCount val="11"/>
                <c:pt idx="0">
                  <c:v>343.15999999999963</c:v>
                </c:pt>
                <c:pt idx="1">
                  <c:v>179.90000000000009</c:v>
                </c:pt>
                <c:pt idx="2">
                  <c:v>347.64899999999943</c:v>
                </c:pt>
                <c:pt idx="3">
                  <c:v>507.66800000000012</c:v>
                </c:pt>
                <c:pt idx="4">
                  <c:v>364.76400000000012</c:v>
                </c:pt>
                <c:pt idx="5">
                  <c:v>445.75500000000056</c:v>
                </c:pt>
                <c:pt idx="6">
                  <c:v>210.09799999999996</c:v>
                </c:pt>
                <c:pt idx="7">
                  <c:v>9.4199999999991633</c:v>
                </c:pt>
                <c:pt idx="8">
                  <c:v>195.08999999999924</c:v>
                </c:pt>
                <c:pt idx="9">
                  <c:v>203.48999999999978</c:v>
                </c:pt>
                <c:pt idx="10">
                  <c:v>202.70000000000073</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KPI!$D$160:$D$170</c:f>
              <c:numCache>
                <c:formatCode>#,##0</c:formatCode>
                <c:ptCount val="11"/>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KPI!$B$248:$B$259</c:f>
              <c:numCache>
                <c:formatCode>0%</c:formatCode>
                <c:ptCount val="12"/>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0.21468602651594945</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KPI!$C$248:$C$259</c:f>
              <c:numCache>
                <c:formatCode>0%</c:formatCode>
                <c:ptCount val="12"/>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9.5719156746054732E-2</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KPI!$D$248:$D$259</c:f>
              <c:numCache>
                <c:formatCode>0%</c:formatCode>
                <c:ptCount val="12"/>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0.11757697397556302</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KPI!$B$270:$B$281</c:f>
              <c:numCache>
                <c:formatCode>0%</c:formatCode>
                <c:ptCount val="12"/>
                <c:pt idx="5">
                  <c:v>4.1726056065922251E-2</c:v>
                </c:pt>
                <c:pt idx="6">
                  <c:v>6.2848195816426186E-2</c:v>
                </c:pt>
                <c:pt idx="7">
                  <c:v>2.8553731375028403E-2</c:v>
                </c:pt>
                <c:pt idx="8">
                  <c:v>4.6466570983498358E-2</c:v>
                </c:pt>
                <c:pt idx="9">
                  <c:v>7.8549870035912794E-2</c:v>
                </c:pt>
                <c:pt idx="10">
                  <c:v>0.16910422684444884</c:v>
                </c:pt>
                <c:pt idx="11">
                  <c:v>0.1200275460221608</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KPI!$C$270:$C$281</c:f>
              <c:numCache>
                <c:formatCode>0%</c:formatCode>
                <c:ptCount val="12"/>
                <c:pt idx="9">
                  <c:v>9.4554867431354786E-2</c:v>
                </c:pt>
                <c:pt idx="10">
                  <c:v>5.3412628488359024E-2</c:v>
                </c:pt>
                <c:pt idx="11">
                  <c:v>0.12736553915204421</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KPI!$D$270:$D$281</c:f>
              <c:numCache>
                <c:formatCode>0%</c:formatCode>
                <c:ptCount val="12"/>
                <c:pt idx="5">
                  <c:v>4.1726056065922251E-2</c:v>
                </c:pt>
                <c:pt idx="6">
                  <c:v>6.2848195816426186E-2</c:v>
                </c:pt>
                <c:pt idx="7">
                  <c:v>2.8553731375028403E-2</c:v>
                </c:pt>
                <c:pt idx="8">
                  <c:v>4.6466570983498358E-2</c:v>
                </c:pt>
                <c:pt idx="9">
                  <c:v>9.116762621539895E-2</c:v>
                </c:pt>
                <c:pt idx="10">
                  <c:v>7.0826617295756122E-2</c:v>
                </c:pt>
                <c:pt idx="11">
                  <c:v>0.1266049021215547</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Jul</c:v>
                </c:pt>
              </c:strCache>
            </c:strRef>
          </c:cat>
          <c:val>
            <c:numRef>
              <c:f>KPI!$B$292:$B$303</c:f>
              <c:numCache>
                <c:formatCode>0%</c:formatCode>
                <c:ptCount val="12"/>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0.17807362240210686</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Jul</c:v>
                </c:pt>
              </c:strCache>
            </c:strRef>
          </c:cat>
          <c:val>
            <c:numRef>
              <c:f>KPI!$C$292:$C$303</c:f>
              <c:numCache>
                <c:formatCode>0%</c:formatCode>
                <c:ptCount val="12"/>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8.1325915226231629E-2</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Jul</c:v>
                </c:pt>
              </c:strCache>
            </c:strRef>
          </c:cat>
          <c:val>
            <c:numRef>
              <c:f>KPI!$D$292:$D$303</c:f>
              <c:numCache>
                <c:formatCode>0%</c:formatCode>
                <c:ptCount val="12"/>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9.8850302347899821E-2</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2024</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2.0580923956494083E-3"/>
                  <c:y val="3.87680018258585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7.9675289181722841E-2"/>
                  <c:y val="6.2331039204697103E-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14840192745730571"/>
                  <c:y val="-4.286726387462436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CO2'!$W$57:$W$66</c:f>
              <c:numCache>
                <c:formatCode>0.0%</c:formatCode>
                <c:ptCount val="10"/>
                <c:pt idx="0">
                  <c:v>2.7604718908758298E-2</c:v>
                </c:pt>
                <c:pt idx="1">
                  <c:v>5.8616219143115709E-3</c:v>
                </c:pt>
                <c:pt idx="2" formatCode="0%">
                  <c:v>0</c:v>
                </c:pt>
                <c:pt idx="3">
                  <c:v>0.40941267155965744</c:v>
                </c:pt>
                <c:pt idx="4">
                  <c:v>0.33162065903056454</c:v>
                </c:pt>
                <c:pt idx="5">
                  <c:v>2.0817151935129102E-2</c:v>
                </c:pt>
                <c:pt idx="6">
                  <c:v>2.2123233167200454E-2</c:v>
                </c:pt>
                <c:pt idx="7">
                  <c:v>2.6112004236749229E-2</c:v>
                </c:pt>
                <c:pt idx="8">
                  <c:v>8.803914579121155E-3</c:v>
                </c:pt>
                <c:pt idx="9">
                  <c:v>0.14764402466850834</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291003272165E-2"/>
                  <c:y val="2.102114953022176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CO2'!$AS$57:$AS$66</c:f>
              <c:numCache>
                <c:formatCode>0.0%</c:formatCode>
                <c:ptCount val="10"/>
                <c:pt idx="0">
                  <c:v>0</c:v>
                </c:pt>
                <c:pt idx="1">
                  <c:v>1.2307009131735205E-3</c:v>
                </c:pt>
                <c:pt idx="2" formatCode="0%">
                  <c:v>0</c:v>
                </c:pt>
                <c:pt idx="3">
                  <c:v>0.5886802550535214</c:v>
                </c:pt>
                <c:pt idx="4">
                  <c:v>0.32542360046828261</c:v>
                </c:pt>
                <c:pt idx="5">
                  <c:v>1.41336270620556E-2</c:v>
                </c:pt>
                <c:pt idx="6">
                  <c:v>1.8089397692815355E-3</c:v>
                </c:pt>
                <c:pt idx="7">
                  <c:v>5.4125514019848719E-2</c:v>
                </c:pt>
                <c:pt idx="8" formatCode="0.00%">
                  <c:v>3.1174998172432337E-3</c:v>
                </c:pt>
                <c:pt idx="9">
                  <c:v>1.1479862896593425E-2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KPI!$B$50:$B$61</c:f>
              <c:numCache>
                <c:formatCode>0%</c:formatCode>
                <c:ptCount val="12"/>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KPI!$C$50:$C$61</c:f>
              <c:numCache>
                <c:formatCode>0%</c:formatCode>
                <c:ptCount val="12"/>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7.9000988020573565E-2"/>
                  <c:y val="5.700330936893651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CO2'!$BO$57:$BO$66</c:f>
              <c:numCache>
                <c:formatCode>0.0%</c:formatCode>
                <c:ptCount val="10"/>
                <c:pt idx="0">
                  <c:v>2.2393912531133004E-2</c:v>
                </c:pt>
                <c:pt idx="1">
                  <c:v>4.9874658409688726E-3</c:v>
                </c:pt>
                <c:pt idx="2" formatCode="0%">
                  <c:v>0</c:v>
                </c:pt>
                <c:pt idx="3">
                  <c:v>0.44325212743163606</c:v>
                </c:pt>
                <c:pt idx="4">
                  <c:v>0.33045087090899045</c:v>
                </c:pt>
                <c:pt idx="5">
                  <c:v>1.9555535971976547E-2</c:v>
                </c:pt>
                <c:pt idx="6">
                  <c:v>1.8288604387073932E-2</c:v>
                </c:pt>
                <c:pt idx="7">
                  <c:v>3.1399976047653259E-2</c:v>
                </c:pt>
                <c:pt idx="8">
                  <c:v>7.7305181643648737E-3</c:v>
                </c:pt>
                <c:pt idx="9">
                  <c:v>0.12194098871620304</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KPI!$D$50:$D$61</c:f>
              <c:numCache>
                <c:formatCode>0%</c:formatCode>
                <c:ptCount val="12"/>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KPI!$B$72:$B$83</c:f>
              <c:numCache>
                <c:formatCode>0%</c:formatCode>
                <c:ptCount val="12"/>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0.2144329110059533</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KPI!$C$72:$C$83</c:f>
              <c:numCache>
                <c:formatCode>0%</c:formatCode>
                <c:ptCount val="12"/>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0.23130056479926728</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KPI!$D$72:$D$83</c:f>
              <c:numCache>
                <c:formatCode>0%</c:formatCode>
                <c:ptCount val="12"/>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0.22099679438253703</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KPI!$D$94:$D$105</c:f>
              <c:numCache>
                <c:formatCode>#,##0</c:formatCode>
                <c:ptCount val="12"/>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9485.9592260000281</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KPI!$B$94:$B$105</c:f>
              <c:numCache>
                <c:formatCode>#,##0</c:formatCode>
                <c:ptCount val="12"/>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1561.0904334999914</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KPI!$C$94:$C$105</c:f>
              <c:numCache>
                <c:formatCode>#,##0</c:formatCode>
                <c:ptCount val="12"/>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7924.8687924999713</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KPI!$B$116:$B$127</c:f>
              <c:numCache>
                <c:formatCode>#,##0</c:formatCode>
                <c:ptCount val="12"/>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1158.0129999999999</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KPI!$C$116:$C$127</c:f>
              <c:numCache>
                <c:formatCode>#,##0</c:formatCode>
                <c:ptCount val="12"/>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2" name="Picture 1">
          <a:extLst>
            <a:ext uri="{FF2B5EF4-FFF2-40B4-BE49-F238E27FC236}">
              <a16:creationId xmlns:a16="http://schemas.microsoft.com/office/drawing/2014/main" id="{F18A457F-4635-DCCA-41F3-5E35F6BD5E21}"/>
            </a:ext>
          </a:extLst>
        </xdr:cNvPr>
        <xdr:cNvPicPr>
          <a:picLocks noChangeAspect="1"/>
        </xdr:cNvPicPr>
      </xdr:nvPicPr>
      <xdr:blipFill>
        <a:blip xmlns:r="http://schemas.openxmlformats.org/officeDocument/2006/relationships" r:embed="rId4"/>
        <a:stretch>
          <a:fillRect/>
        </a:stretch>
      </xdr:blipFill>
      <xdr:spPr>
        <a:xfrm>
          <a:off x="0" y="18268950"/>
          <a:ext cx="8782050" cy="68580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6" name="Picture 5">
          <a:extLst>
            <a:ext uri="{FF2B5EF4-FFF2-40B4-BE49-F238E27FC236}">
              <a16:creationId xmlns:a16="http://schemas.microsoft.com/office/drawing/2014/main" id="{14310CF2-ED74-268A-9DCC-24F67187F42A}"/>
            </a:ext>
          </a:extLst>
        </xdr:cNvPr>
        <xdr:cNvPicPr>
          <a:picLocks noChangeAspect="1"/>
        </xdr:cNvPicPr>
      </xdr:nvPicPr>
      <xdr:blipFill>
        <a:blip xmlns:r="http://schemas.openxmlformats.org/officeDocument/2006/relationships" r:embed="rId5"/>
        <a:stretch>
          <a:fillRect/>
        </a:stretch>
      </xdr:blipFill>
      <xdr:spPr>
        <a:xfrm>
          <a:off x="8782050" y="18268950"/>
          <a:ext cx="8934450" cy="6858000"/>
        </a:xfrm>
        <a:prstGeom prst="rect">
          <a:avLst/>
        </a:prstGeom>
      </xdr:spPr>
    </xdr:pic>
    <xdr:clientData/>
  </xdr:twoCellAnchor>
  <xdr:twoCellAnchor editAs="oneCell">
    <xdr:from>
      <xdr:col>0</xdr:col>
      <xdr:colOff>0</xdr:colOff>
      <xdr:row>187</xdr:row>
      <xdr:rowOff>0</xdr:rowOff>
    </xdr:from>
    <xdr:to>
      <xdr:col>10</xdr:col>
      <xdr:colOff>0</xdr:colOff>
      <xdr:row>211</xdr:row>
      <xdr:rowOff>396</xdr:rowOff>
    </xdr:to>
    <xdr:pic>
      <xdr:nvPicPr>
        <xdr:cNvPr id="10" name="Picture 9">
          <a:extLst>
            <a:ext uri="{FF2B5EF4-FFF2-40B4-BE49-F238E27FC236}">
              <a16:creationId xmlns:a16="http://schemas.microsoft.com/office/drawing/2014/main" id="{186C84DE-3C10-DFA9-A337-9F2A7F1FC3EA}"/>
            </a:ext>
          </a:extLst>
        </xdr:cNvPr>
        <xdr:cNvPicPr>
          <a:picLocks noChangeAspect="1"/>
        </xdr:cNvPicPr>
      </xdr:nvPicPr>
      <xdr:blipFill>
        <a:blip xmlns:r="http://schemas.openxmlformats.org/officeDocument/2006/relationships" r:embed="rId6"/>
        <a:stretch>
          <a:fillRect/>
        </a:stretch>
      </xdr:blipFill>
      <xdr:spPr>
        <a:xfrm>
          <a:off x="0" y="36014025"/>
          <a:ext cx="7505700" cy="4572396"/>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5"/>
  <cols>
    <col min="1" max="1" width="13.28515625" customWidth="1"/>
    <col min="2" max="4" width="16.5703125" customWidth="1"/>
    <col min="5" max="5" width="2.42578125" customWidth="1"/>
    <col min="6" max="15" width="10" customWidth="1"/>
    <col min="16" max="16" width="2.42578125" customWidth="1"/>
    <col min="17" max="26" width="10" customWidth="1"/>
  </cols>
  <sheetData>
    <row r="1" spans="1:4" ht="18.75">
      <c r="A1" s="334" t="s">
        <v>1506</v>
      </c>
      <c r="D1" s="460" t="s">
        <v>1853</v>
      </c>
    </row>
    <row r="2" spans="1:4" ht="18.75">
      <c r="A2" s="334" t="s">
        <v>1507</v>
      </c>
      <c r="D2" t="s">
        <v>1688</v>
      </c>
    </row>
    <row r="4" spans="1:4">
      <c r="A4" s="481" t="s">
        <v>88</v>
      </c>
      <c r="B4" s="481"/>
      <c r="C4" s="481"/>
      <c r="D4" s="481"/>
    </row>
    <row r="5" spans="1:4">
      <c r="A5" s="130"/>
      <c r="B5" s="130" t="s">
        <v>0</v>
      </c>
      <c r="C5" s="130" t="s">
        <v>12</v>
      </c>
      <c r="D5" s="130" t="s">
        <v>13</v>
      </c>
    </row>
    <row r="6" spans="1:4">
      <c r="A6" s="130">
        <v>2014</v>
      </c>
      <c r="B6" s="131">
        <v>0.17902380172301829</v>
      </c>
      <c r="C6" s="131">
        <v>0.22862761728770323</v>
      </c>
      <c r="D6" s="131">
        <v>0.21678678055987941</v>
      </c>
    </row>
    <row r="7" spans="1:4">
      <c r="A7" s="130">
        <v>2015</v>
      </c>
      <c r="B7" s="131">
        <v>0.22767576514869675</v>
      </c>
      <c r="C7" s="131">
        <v>0.27319040837426939</v>
      </c>
      <c r="D7" s="131">
        <v>0.26255255015085482</v>
      </c>
    </row>
    <row r="8" spans="1:4">
      <c r="A8" s="130">
        <v>2016</v>
      </c>
      <c r="B8" s="131">
        <v>0.23467215761878027</v>
      </c>
      <c r="C8" s="131">
        <v>0.25458381224738347</v>
      </c>
      <c r="D8" s="131">
        <v>0.25003967516649717</v>
      </c>
    </row>
    <row r="9" spans="1:4">
      <c r="A9" s="130">
        <v>2017</v>
      </c>
      <c r="B9" s="131">
        <v>0.31146690096715773</v>
      </c>
      <c r="C9" s="131">
        <v>0.29610032749865439</v>
      </c>
      <c r="D9" s="131">
        <v>0.29946659082421451</v>
      </c>
    </row>
    <row r="10" spans="1:4">
      <c r="A10" s="130">
        <v>2018</v>
      </c>
      <c r="B10" s="131">
        <v>0.36116356763894975</v>
      </c>
      <c r="C10" s="131">
        <v>0.3304309883637277</v>
      </c>
      <c r="D10" s="131">
        <v>0.33700666609092156</v>
      </c>
    </row>
    <row r="11" spans="1:4">
      <c r="A11" s="130">
        <v>2019</v>
      </c>
      <c r="B11" s="131">
        <v>0.39130291805319506</v>
      </c>
      <c r="C11" s="131">
        <v>0.37615934590709343</v>
      </c>
      <c r="D11" s="131">
        <v>0.37934328409796325</v>
      </c>
    </row>
    <row r="12" spans="1:4">
      <c r="A12" s="130">
        <v>2020</v>
      </c>
      <c r="B12" s="131">
        <v>0.43845371294688884</v>
      </c>
      <c r="C12" s="131">
        <v>0.42293282746108607</v>
      </c>
      <c r="D12" s="131">
        <v>0.42604661491461021</v>
      </c>
    </row>
    <row r="13" spans="1:4">
      <c r="A13" s="130">
        <v>2021</v>
      </c>
      <c r="B13" s="131">
        <v>0.36723317089727753</v>
      </c>
      <c r="C13" s="131">
        <v>0.349809361723045</v>
      </c>
      <c r="D13" s="131">
        <v>0.35323659314863393</v>
      </c>
    </row>
    <row r="14" spans="1:4">
      <c r="A14" s="130">
        <v>2022</v>
      </c>
      <c r="B14" s="131">
        <v>0.43694413653668973</v>
      </c>
      <c r="C14" s="131">
        <v>0.38611515343326624</v>
      </c>
      <c r="D14" s="131">
        <v>0.39538909916575876</v>
      </c>
    </row>
    <row r="15" spans="1:4">
      <c r="A15" s="130">
        <v>2023</v>
      </c>
      <c r="B15" s="131">
        <v>0.36100165889491626</v>
      </c>
      <c r="C15" s="131">
        <v>0.40701746693379687</v>
      </c>
      <c r="D15" s="131">
        <v>0.39859868943392945</v>
      </c>
    </row>
    <row r="16" spans="1:4">
      <c r="A16" s="130">
        <v>2024</v>
      </c>
      <c r="B16" s="131">
        <v>0.39549168131946849</v>
      </c>
      <c r="C16" s="131">
        <v>0.40067304836964335</v>
      </c>
      <c r="D16" s="131">
        <v>0.39969498731569419</v>
      </c>
    </row>
    <row r="17" spans="1:4">
      <c r="A17" s="130" t="s">
        <v>1886</v>
      </c>
      <c r="B17" s="131">
        <v>0.39709713076212322</v>
      </c>
      <c r="C17" s="131">
        <v>0.39407511605879997</v>
      </c>
      <c r="D17" s="131">
        <v>0.39463008594092741</v>
      </c>
    </row>
    <row r="18" spans="1:4">
      <c r="A18" s="130"/>
      <c r="B18" s="131"/>
      <c r="C18" s="131"/>
      <c r="D18" s="131"/>
    </row>
    <row r="19" spans="1:4">
      <c r="A19" t="s">
        <v>56</v>
      </c>
    </row>
    <row r="20" spans="1:4">
      <c r="A20" t="s">
        <v>1684</v>
      </c>
    </row>
    <row r="21" spans="1:4">
      <c r="A21" t="s">
        <v>1685</v>
      </c>
    </row>
    <row r="22" spans="1:4">
      <c r="A22" t="s">
        <v>814</v>
      </c>
    </row>
    <row r="23" spans="1:4">
      <c r="A23" t="s">
        <v>867</v>
      </c>
    </row>
    <row r="26" spans="1:4">
      <c r="A26" s="481" t="s">
        <v>792</v>
      </c>
      <c r="B26" s="481"/>
      <c r="C26" s="481"/>
      <c r="D26" s="481"/>
    </row>
    <row r="27" spans="1:4">
      <c r="A27" s="130"/>
      <c r="B27" s="130" t="s">
        <v>0</v>
      </c>
      <c r="C27" s="130" t="s">
        <v>12</v>
      </c>
      <c r="D27" s="130" t="s">
        <v>13</v>
      </c>
    </row>
    <row r="28" spans="1:4">
      <c r="A28" s="130">
        <v>2014</v>
      </c>
      <c r="B28" s="131">
        <v>0.16571184372965012</v>
      </c>
      <c r="C28" s="131">
        <v>0.18385894534218317</v>
      </c>
      <c r="D28" s="131">
        <v>0.17952708367325518</v>
      </c>
    </row>
    <row r="29" spans="1:4">
      <c r="A29" s="130">
        <v>2015</v>
      </c>
      <c r="B29" s="131">
        <v>0.20539456976870279</v>
      </c>
      <c r="C29" s="131">
        <v>0.22842230479137504</v>
      </c>
      <c r="D29" s="131">
        <v>0.22304017361298736</v>
      </c>
    </row>
    <row r="30" spans="1:4">
      <c r="A30" s="130">
        <v>2016</v>
      </c>
      <c r="B30" s="131">
        <v>0.1965369436639533</v>
      </c>
      <c r="C30" s="131">
        <v>0.20831710617873717</v>
      </c>
      <c r="D30" s="131">
        <v>0.20562869708864581</v>
      </c>
    </row>
    <row r="31" spans="1:4">
      <c r="A31" s="130">
        <v>2017</v>
      </c>
      <c r="B31" s="131">
        <v>0.26985974951474107</v>
      </c>
      <c r="C31" s="131">
        <v>0.2481994822397596</v>
      </c>
      <c r="D31" s="131">
        <v>0.25294446741807891</v>
      </c>
    </row>
    <row r="32" spans="1:4">
      <c r="A32" s="130">
        <v>2018</v>
      </c>
      <c r="B32" s="131">
        <v>0.30677603650312107</v>
      </c>
      <c r="C32" s="131">
        <v>0.27987530654640891</v>
      </c>
      <c r="D32" s="131">
        <v>0.28563110495296262</v>
      </c>
    </row>
    <row r="33" spans="1:4">
      <c r="A33" s="130">
        <v>2019</v>
      </c>
      <c r="B33" s="131">
        <v>0.33094522194826925</v>
      </c>
      <c r="C33" s="131">
        <v>0.31954779148376611</v>
      </c>
      <c r="D33" s="131">
        <v>0.32194410285492797</v>
      </c>
    </row>
    <row r="34" spans="1:4">
      <c r="A34" s="130">
        <v>2020</v>
      </c>
      <c r="B34" s="131">
        <v>0.37072922902324545</v>
      </c>
      <c r="C34" s="131">
        <v>0.36291539321330651</v>
      </c>
      <c r="D34" s="131">
        <v>0.36448299861385802</v>
      </c>
    </row>
    <row r="35" spans="1:4">
      <c r="A35" s="130">
        <v>2021</v>
      </c>
      <c r="B35" s="131">
        <v>0.30048195974454278</v>
      </c>
      <c r="C35" s="131">
        <v>0.29480491318327073</v>
      </c>
      <c r="D35" s="131">
        <v>0.29592157786805712</v>
      </c>
    </row>
    <row r="36" spans="1:4">
      <c r="A36" s="130">
        <v>2022</v>
      </c>
      <c r="B36" s="131">
        <v>0.3833141427317372</v>
      </c>
      <c r="C36" s="131">
        <v>0.33215667268304405</v>
      </c>
      <c r="D36" s="131">
        <v>0.3414905521367772</v>
      </c>
    </row>
    <row r="37" spans="1:4">
      <c r="A37" s="130">
        <v>2023</v>
      </c>
      <c r="B37" s="131">
        <v>0.29735528923044929</v>
      </c>
      <c r="C37" s="131">
        <v>0.33676163826249456</v>
      </c>
      <c r="D37" s="131">
        <v>0.32955208792052099</v>
      </c>
    </row>
    <row r="38" spans="1:4">
      <c r="A38" s="130">
        <v>2024</v>
      </c>
      <c r="B38" s="131">
        <v>0.32542360046828261</v>
      </c>
      <c r="C38" s="131">
        <v>0.33162065903056454</v>
      </c>
      <c r="D38" s="131">
        <v>0.33045087090899045</v>
      </c>
    </row>
    <row r="39" spans="1:4">
      <c r="A39" s="130" t="s">
        <v>1886</v>
      </c>
      <c r="B39" s="131">
        <v>0.32606547453413193</v>
      </c>
      <c r="C39" s="131">
        <v>0.32360475699953944</v>
      </c>
      <c r="D39" s="131">
        <v>0.32405664895050185</v>
      </c>
    </row>
    <row r="40" spans="1:4">
      <c r="A40" s="130"/>
      <c r="B40" s="131"/>
      <c r="C40" s="131"/>
      <c r="D40" s="131"/>
    </row>
    <row r="41" spans="1:4">
      <c r="A41" t="s">
        <v>56</v>
      </c>
    </row>
    <row r="42" spans="1:4">
      <c r="A42" t="s">
        <v>1684</v>
      </c>
    </row>
    <row r="43" spans="1:4">
      <c r="A43" t="s">
        <v>1685</v>
      </c>
    </row>
    <row r="44" spans="1:4">
      <c r="A44" t="s">
        <v>814</v>
      </c>
    </row>
    <row r="45" spans="1:4">
      <c r="A45" t="s">
        <v>867</v>
      </c>
    </row>
    <row r="48" spans="1:4">
      <c r="A48" s="481" t="s">
        <v>78</v>
      </c>
      <c r="B48" s="481"/>
      <c r="C48" s="481"/>
      <c r="D48" s="481"/>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t="s">
        <v>1887</v>
      </c>
      <c r="B61" s="131">
        <v>1.706703098795548</v>
      </c>
      <c r="C61" s="131">
        <v>1.0138089556428971</v>
      </c>
      <c r="D61" s="131">
        <v>1.0381487333459951</v>
      </c>
    </row>
    <row r="62" spans="1:4">
      <c r="A62" t="s">
        <v>801</v>
      </c>
    </row>
    <row r="63" spans="1:4">
      <c r="A63" t="s">
        <v>804</v>
      </c>
    </row>
    <row r="70" spans="1:4">
      <c r="A70" s="481" t="s">
        <v>79</v>
      </c>
      <c r="B70" s="481"/>
      <c r="C70" s="481"/>
      <c r="D70" s="481"/>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t="s">
        <v>1887</v>
      </c>
      <c r="B83" s="131">
        <v>0.2144329110059533</v>
      </c>
      <c r="C83" s="131">
        <v>0.23130056479926728</v>
      </c>
      <c r="D83" s="131">
        <v>0.22099679438253703</v>
      </c>
    </row>
    <row r="84" spans="1:4">
      <c r="A84" t="s">
        <v>801</v>
      </c>
    </row>
    <row r="92" spans="1:4">
      <c r="A92" s="481" t="s">
        <v>80</v>
      </c>
      <c r="B92" s="481"/>
      <c r="C92" s="481"/>
      <c r="D92" s="481"/>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t="s">
        <v>1887</v>
      </c>
      <c r="B105" s="132">
        <v>1561.0904334999914</v>
      </c>
      <c r="C105" s="132">
        <v>7924.8687924999713</v>
      </c>
      <c r="D105" s="132">
        <v>9485.9592260000281</v>
      </c>
    </row>
    <row r="106" spans="1:4">
      <c r="A106" t="s">
        <v>801</v>
      </c>
    </row>
    <row r="114" spans="1:4">
      <c r="A114" s="481" t="s">
        <v>81</v>
      </c>
      <c r="B114" s="481"/>
      <c r="C114" s="481"/>
      <c r="D114" s="481"/>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t="s">
        <v>1887</v>
      </c>
      <c r="B127" s="132">
        <v>1158.0129999999999</v>
      </c>
      <c r="C127" s="132">
        <v>3865.58</v>
      </c>
      <c r="D127" s="132">
        <v>4568.6369999999997</v>
      </c>
    </row>
    <row r="128" spans="1:4">
      <c r="A128" t="s">
        <v>1612</v>
      </c>
    </row>
    <row r="129" spans="1:4">
      <c r="A129" t="s">
        <v>804</v>
      </c>
    </row>
    <row r="135" spans="1:4">
      <c r="A135" s="310" t="s">
        <v>1613</v>
      </c>
      <c r="B135" s="311"/>
      <c r="C135" s="311"/>
    </row>
    <row r="136" spans="1:4">
      <c r="A136" s="481" t="s">
        <v>82</v>
      </c>
      <c r="B136" s="481"/>
      <c r="C136" s="481"/>
      <c r="D136" s="481"/>
    </row>
    <row r="137" spans="1:4">
      <c r="A137" s="130"/>
      <c r="B137" s="130" t="s">
        <v>0</v>
      </c>
      <c r="C137" s="130" t="s">
        <v>12</v>
      </c>
      <c r="D137" s="130" t="s">
        <v>13</v>
      </c>
    </row>
    <row r="138" spans="1:4">
      <c r="A138" s="130">
        <v>2014</v>
      </c>
      <c r="B138" s="132"/>
      <c r="C138" s="132">
        <v>2267.5569999999993</v>
      </c>
      <c r="D138" s="132"/>
    </row>
    <row r="139" spans="1:4">
      <c r="A139" s="130">
        <v>2015</v>
      </c>
      <c r="B139" s="132"/>
      <c r="C139" s="132">
        <v>2447.4569999999994</v>
      </c>
      <c r="D139" s="132"/>
    </row>
    <row r="140" spans="1:4">
      <c r="A140" s="130">
        <v>2016</v>
      </c>
      <c r="B140" s="132"/>
      <c r="C140" s="132">
        <v>2795.1059999999989</v>
      </c>
      <c r="D140" s="132"/>
    </row>
    <row r="141" spans="1:4">
      <c r="A141" s="130">
        <v>2017</v>
      </c>
      <c r="B141" s="132"/>
      <c r="C141" s="132">
        <v>3302.773999999999</v>
      </c>
      <c r="D141" s="132"/>
    </row>
    <row r="142" spans="1:4">
      <c r="A142" s="130">
        <v>2018</v>
      </c>
      <c r="B142" s="132"/>
      <c r="C142" s="132">
        <v>3667.5379999999991</v>
      </c>
      <c r="D142" s="132"/>
    </row>
    <row r="143" spans="1:4">
      <c r="A143" s="130">
        <v>2019</v>
      </c>
      <c r="B143" s="132"/>
      <c r="C143" s="132">
        <v>4113.2929999999997</v>
      </c>
      <c r="D143" s="132"/>
    </row>
    <row r="144" spans="1:4">
      <c r="A144" s="130">
        <v>2020</v>
      </c>
      <c r="B144" s="132"/>
      <c r="C144" s="132">
        <v>4323.3909999999996</v>
      </c>
      <c r="D144" s="132"/>
    </row>
    <row r="145" spans="1:4">
      <c r="A145" s="130">
        <v>2021</v>
      </c>
      <c r="B145" s="132"/>
      <c r="C145" s="132">
        <v>4332.8109999999988</v>
      </c>
      <c r="D145" s="132"/>
    </row>
    <row r="146" spans="1:4">
      <c r="A146" s="130">
        <v>2022</v>
      </c>
      <c r="B146" s="132"/>
      <c r="C146" s="132">
        <v>4527.900999999998</v>
      </c>
      <c r="D146" s="132"/>
    </row>
    <row r="147" spans="1:4">
      <c r="A147" s="130">
        <v>2023</v>
      </c>
      <c r="B147" s="132"/>
      <c r="C147" s="132">
        <v>4731.3909999999978</v>
      </c>
      <c r="D147" s="132"/>
    </row>
    <row r="148" spans="1:4">
      <c r="A148" s="130">
        <v>2024</v>
      </c>
      <c r="B148" s="132">
        <v>1386.96</v>
      </c>
      <c r="C148" s="132">
        <v>4934.0909999999985</v>
      </c>
      <c r="D148" s="132">
        <v>6321.0509999999986</v>
      </c>
    </row>
    <row r="149" spans="1:4">
      <c r="A149" s="65" t="s">
        <v>56</v>
      </c>
    </row>
    <row r="150" spans="1:4">
      <c r="A150" t="s">
        <v>803</v>
      </c>
    </row>
    <row r="151" spans="1:4">
      <c r="A151" t="s">
        <v>805</v>
      </c>
    </row>
    <row r="152" spans="1:4">
      <c r="A152" t="s">
        <v>806</v>
      </c>
    </row>
    <row r="153" spans="1:4">
      <c r="A153" t="s">
        <v>807</v>
      </c>
    </row>
    <row r="154" spans="1:4">
      <c r="A154" t="s">
        <v>839</v>
      </c>
    </row>
    <row r="157" spans="1:4">
      <c r="A157" s="310" t="s">
        <v>1613</v>
      </c>
      <c r="B157" s="311"/>
      <c r="C157" s="311"/>
    </row>
    <row r="158" spans="1:4">
      <c r="A158" s="481" t="s">
        <v>790</v>
      </c>
      <c r="B158" s="481"/>
      <c r="C158" s="481"/>
      <c r="D158" s="481"/>
    </row>
    <row r="159" spans="1:4">
      <c r="A159" s="130"/>
      <c r="B159" s="130" t="s">
        <v>0</v>
      </c>
      <c r="C159" s="130" t="s">
        <v>12</v>
      </c>
      <c r="D159" s="130" t="s">
        <v>13</v>
      </c>
    </row>
    <row r="160" spans="1:4">
      <c r="A160" s="130">
        <v>2014</v>
      </c>
      <c r="B160" s="132"/>
      <c r="C160" s="132">
        <v>343.15999999999963</v>
      </c>
      <c r="D160" s="132"/>
    </row>
    <row r="161" spans="1:4">
      <c r="A161" s="130">
        <v>2015</v>
      </c>
      <c r="B161" s="132"/>
      <c r="C161" s="132">
        <v>179.90000000000009</v>
      </c>
      <c r="D161" s="132"/>
    </row>
    <row r="162" spans="1:4">
      <c r="A162" s="130">
        <v>2016</v>
      </c>
      <c r="B162" s="132"/>
      <c r="C162" s="132">
        <v>347.64899999999943</v>
      </c>
      <c r="D162" s="132"/>
    </row>
    <row r="163" spans="1:4">
      <c r="A163" s="130">
        <v>2017</v>
      </c>
      <c r="B163" s="132"/>
      <c r="C163" s="132">
        <v>507.66800000000012</v>
      </c>
      <c r="D163" s="132"/>
    </row>
    <row r="164" spans="1:4">
      <c r="A164" s="130">
        <v>2018</v>
      </c>
      <c r="B164" s="132"/>
      <c r="C164" s="132">
        <v>364.76400000000012</v>
      </c>
      <c r="D164" s="132"/>
    </row>
    <row r="165" spans="1:4">
      <c r="A165" s="130">
        <v>2019</v>
      </c>
      <c r="B165" s="132"/>
      <c r="C165" s="132">
        <v>445.75500000000056</v>
      </c>
      <c r="D165" s="132"/>
    </row>
    <row r="166" spans="1:4">
      <c r="A166" s="130">
        <v>2020</v>
      </c>
      <c r="B166" s="132"/>
      <c r="C166" s="132">
        <v>210.09799999999996</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65" t="s">
        <v>56</v>
      </c>
    </row>
    <row r="172" spans="1:4">
      <c r="A172" t="s">
        <v>803</v>
      </c>
    </row>
    <row r="173" spans="1:4">
      <c r="A173" t="s">
        <v>805</v>
      </c>
    </row>
    <row r="174" spans="1:4">
      <c r="A174" t="s">
        <v>806</v>
      </c>
    </row>
    <row r="175" spans="1:4">
      <c r="A175" t="s">
        <v>807</v>
      </c>
    </row>
    <row r="176" spans="1:4">
      <c r="A176" t="s">
        <v>839</v>
      </c>
    </row>
    <row r="180" spans="1:4">
      <c r="A180" s="481" t="s">
        <v>83</v>
      </c>
      <c r="B180" s="481"/>
      <c r="C180" s="481"/>
      <c r="D180" s="481"/>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t="s">
        <v>1887</v>
      </c>
      <c r="B193" s="134"/>
      <c r="C193" s="134"/>
      <c r="D193" s="131">
        <v>0.47538543733781102</v>
      </c>
    </row>
    <row r="194" spans="1:4">
      <c r="A194" t="s">
        <v>801</v>
      </c>
    </row>
    <row r="202" spans="1:4">
      <c r="A202" s="481" t="s">
        <v>84</v>
      </c>
      <c r="B202" s="481"/>
      <c r="C202" s="481"/>
      <c r="D202" s="481"/>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t="s">
        <v>1887</v>
      </c>
      <c r="B215" s="132">
        <v>5168.094311250009</v>
      </c>
      <c r="C215" s="132">
        <v>25329.055017499893</v>
      </c>
      <c r="D215" s="132">
        <v>30497.149328750122</v>
      </c>
    </row>
    <row r="216" spans="1:4">
      <c r="A216" t="s">
        <v>801</v>
      </c>
    </row>
    <row r="224" spans="1:4">
      <c r="A224" s="481" t="s">
        <v>85</v>
      </c>
      <c r="B224" s="481"/>
      <c r="C224" s="481"/>
      <c r="D224" s="481"/>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t="s">
        <v>1887</v>
      </c>
      <c r="B237" s="132">
        <v>2121.518</v>
      </c>
      <c r="C237" s="132">
        <v>6011.61</v>
      </c>
      <c r="D237" s="132">
        <v>7492.6869999999999</v>
      </c>
    </row>
    <row r="238" spans="1:4">
      <c r="A238" t="s">
        <v>801</v>
      </c>
    </row>
    <row r="239" spans="1:4">
      <c r="A239" t="s">
        <v>86</v>
      </c>
    </row>
    <row r="246" spans="1:4">
      <c r="A246" s="481" t="s">
        <v>1501</v>
      </c>
      <c r="B246" s="481"/>
      <c r="C246" s="481"/>
      <c r="D246" s="481"/>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t="s">
        <v>1875</v>
      </c>
      <c r="B259" s="131">
        <v>0.21468602651594945</v>
      </c>
      <c r="C259" s="131">
        <v>9.5719156746054732E-2</v>
      </c>
      <c r="D259" s="131">
        <v>0.11757697397556302</v>
      </c>
    </row>
    <row r="260" spans="1:4">
      <c r="A260" t="s">
        <v>1505</v>
      </c>
    </row>
    <row r="261" spans="1:4">
      <c r="A261" s="333" t="s">
        <v>1683</v>
      </c>
    </row>
    <row r="262" spans="1:4">
      <c r="A262" s="333" t="s">
        <v>1693</v>
      </c>
    </row>
    <row r="268" spans="1:4">
      <c r="A268" s="482" t="s">
        <v>1502</v>
      </c>
      <c r="B268" s="483"/>
      <c r="C268" s="483"/>
      <c r="D268" s="484"/>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t="s">
        <v>1875</v>
      </c>
      <c r="B281" s="131">
        <v>0.1200275460221608</v>
      </c>
      <c r="C281" s="131">
        <v>0.12736553915204421</v>
      </c>
      <c r="D281" s="131">
        <v>0.1266049021215547</v>
      </c>
    </row>
    <row r="282" spans="1:4">
      <c r="A282" t="s">
        <v>1505</v>
      </c>
    </row>
    <row r="283" spans="1:4">
      <c r="A283" s="333" t="s">
        <v>1683</v>
      </c>
    </row>
    <row r="284" spans="1:4">
      <c r="A284" s="333" t="s">
        <v>1693</v>
      </c>
    </row>
    <row r="285" spans="1:4">
      <c r="A285" s="65" t="s">
        <v>1504</v>
      </c>
    </row>
    <row r="286" spans="1:4">
      <c r="A286" t="s">
        <v>1694</v>
      </c>
    </row>
    <row r="290" spans="1:4">
      <c r="A290" s="482" t="s">
        <v>1503</v>
      </c>
      <c r="B290" s="483"/>
      <c r="C290" s="483"/>
      <c r="D290" s="484"/>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t="s">
        <v>1874</v>
      </c>
      <c r="B303" s="131">
        <v>0.17807362240210686</v>
      </c>
      <c r="C303" s="131">
        <v>8.1325915226231629E-2</v>
      </c>
      <c r="D303" s="131">
        <v>9.8850302347899821E-2</v>
      </c>
    </row>
    <row r="304" spans="1:4">
      <c r="A304" s="130"/>
      <c r="B304" s="131"/>
      <c r="C304" s="131"/>
      <c r="D304" s="131"/>
    </row>
    <row r="305" spans="1:1">
      <c r="A305" t="s">
        <v>1505</v>
      </c>
    </row>
    <row r="306" spans="1:1">
      <c r="A306" s="333" t="s">
        <v>1683</v>
      </c>
    </row>
    <row r="307" spans="1:1">
      <c r="A307" s="333" t="s">
        <v>1693</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1" r:id="rId1" display="https://www.eirgrid.ie/grid/system-and-renewable-data-reports" xr:uid="{4BEBD4A9-1E87-44B6-B176-A25323ABA83D}"/>
    <hyperlink ref="A283" r:id="rId2" display="https://www.eirgrid.ie/grid/system-and-renewable-data-reports" xr:uid="{A8B9ECCD-22A9-4D5E-B682-B7210F291740}"/>
    <hyperlink ref="A306" r:id="rId3" display="https://www.eirgrid.ie/grid/system-and-renewable-data-reports" xr:uid="{9B77AFE9-48B9-4118-A0F6-53B21301D3D0}"/>
    <hyperlink ref="A262" r:id="rId4" display="https://www.soni.ltd.uk/grid/system-and-renewable-data-reports" xr:uid="{F061EC7D-14EB-4384-B50D-691584E5C65F}"/>
    <hyperlink ref="A284"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C74"/>
  <sheetViews>
    <sheetView showGridLines="0" zoomScaleNormal="100" workbookViewId="0">
      <pane xSplit="3" ySplit="2" topLeftCell="EU3" activePane="bottomRight" state="frozen"/>
      <selection pane="topRight" activeCell="D1" sqref="D1"/>
      <selection pane="bottomLeft" activeCell="A3" sqref="A3"/>
      <selection pane="bottomRight" activeCell="FC3" sqref="FC3:FC34"/>
    </sheetView>
  </sheetViews>
  <sheetFormatPr defaultRowHeight="15"/>
  <cols>
    <col min="1" max="1" width="7.42578125" bestFit="1" customWidth="1"/>
    <col min="2" max="2" width="21" bestFit="1" customWidth="1"/>
    <col min="3" max="3" width="21.42578125" bestFit="1" customWidth="1"/>
    <col min="4" max="156" width="6.42578125" customWidth="1"/>
    <col min="157" max="158" width="2.42578125" customWidth="1"/>
    <col min="159" max="159" width="76.5703125" customWidth="1"/>
  </cols>
  <sheetData>
    <row r="1" spans="1:159" ht="60"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857</v>
      </c>
      <c r="CQ1" s="68">
        <v>2021</v>
      </c>
      <c r="CR1" s="68"/>
      <c r="CS1" s="68"/>
      <c r="CT1" s="68"/>
      <c r="CU1" s="68"/>
      <c r="CV1" s="68"/>
      <c r="CW1" s="68"/>
      <c r="CX1" s="68"/>
      <c r="CY1" s="68"/>
      <c r="CZ1" s="68"/>
      <c r="DA1" s="68"/>
      <c r="DB1" s="68"/>
      <c r="DC1" s="69" t="s">
        <v>883</v>
      </c>
      <c r="DD1" s="68">
        <v>2022</v>
      </c>
      <c r="DE1" s="68"/>
      <c r="DF1" s="68"/>
      <c r="DG1" s="68"/>
      <c r="DH1" s="68"/>
      <c r="DI1" s="68"/>
      <c r="DJ1" s="68"/>
      <c r="DK1" s="68"/>
      <c r="DL1" s="68"/>
      <c r="DM1" s="68"/>
      <c r="DN1" s="68"/>
      <c r="DO1" s="68"/>
      <c r="DP1" s="69" t="s">
        <v>891</v>
      </c>
      <c r="DQ1" s="68">
        <v>2023</v>
      </c>
      <c r="DR1" s="68"/>
      <c r="DS1" s="68"/>
      <c r="DT1" s="68"/>
      <c r="DU1" s="68"/>
      <c r="DV1" s="68"/>
      <c r="DW1" s="68"/>
      <c r="DX1" s="68"/>
      <c r="DY1" s="68"/>
      <c r="DZ1" s="68"/>
      <c r="EA1" s="68"/>
      <c r="EB1" s="68"/>
      <c r="EC1" s="69" t="s">
        <v>1468</v>
      </c>
      <c r="ED1" s="68">
        <v>2024</v>
      </c>
      <c r="EE1" s="68"/>
      <c r="EF1" s="68"/>
      <c r="EG1" s="68"/>
      <c r="EH1" s="68"/>
      <c r="EI1" s="68"/>
      <c r="EJ1" s="68"/>
      <c r="EK1" s="68"/>
      <c r="EL1" s="68"/>
      <c r="EM1" s="68"/>
      <c r="EN1" s="68"/>
      <c r="EO1" s="68"/>
      <c r="EP1" s="69" t="s">
        <v>1614</v>
      </c>
      <c r="EQ1" s="68"/>
      <c r="ER1" s="68"/>
      <c r="ES1" s="68"/>
      <c r="ET1" s="68"/>
      <c r="EU1" s="68"/>
      <c r="EV1" s="68"/>
      <c r="EW1" s="68"/>
      <c r="EX1" s="68"/>
      <c r="EY1" s="68"/>
      <c r="EZ1" s="69" t="s">
        <v>1710</v>
      </c>
      <c r="FC1" s="460" t="s">
        <v>1853</v>
      </c>
    </row>
    <row r="2" spans="1:159" ht="61.5" customHeight="1" thickBot="1">
      <c r="A2" s="1"/>
      <c r="B2" s="1"/>
      <c r="D2" s="376">
        <v>41640</v>
      </c>
      <c r="E2" s="377">
        <v>41671</v>
      </c>
      <c r="F2" s="377">
        <v>41699</v>
      </c>
      <c r="G2" s="377">
        <v>41730</v>
      </c>
      <c r="H2" s="377">
        <v>41760</v>
      </c>
      <c r="I2" s="377">
        <v>41791</v>
      </c>
      <c r="J2" s="377">
        <v>41821</v>
      </c>
      <c r="K2" s="377">
        <v>41852</v>
      </c>
      <c r="L2" s="377">
        <v>41883</v>
      </c>
      <c r="M2" s="377">
        <v>41913</v>
      </c>
      <c r="N2" s="377">
        <v>41944</v>
      </c>
      <c r="O2" s="378">
        <v>41974</v>
      </c>
      <c r="P2" s="379"/>
      <c r="Q2" s="380">
        <v>42005</v>
      </c>
      <c r="R2" s="377">
        <v>42036</v>
      </c>
      <c r="S2" s="377">
        <v>42064</v>
      </c>
      <c r="T2" s="377">
        <v>42095</v>
      </c>
      <c r="U2" s="377">
        <v>42125</v>
      </c>
      <c r="V2" s="377">
        <v>42156</v>
      </c>
      <c r="W2" s="377">
        <v>42186</v>
      </c>
      <c r="X2" s="377">
        <v>42217</v>
      </c>
      <c r="Y2" s="377">
        <v>42248</v>
      </c>
      <c r="Z2" s="377">
        <v>42278</v>
      </c>
      <c r="AA2" s="377">
        <v>42309</v>
      </c>
      <c r="AB2" s="377">
        <v>42339</v>
      </c>
      <c r="AC2" s="379"/>
      <c r="AD2" s="377">
        <v>42370</v>
      </c>
      <c r="AE2" s="377">
        <v>42401</v>
      </c>
      <c r="AF2" s="377">
        <v>42430</v>
      </c>
      <c r="AG2" s="377">
        <v>42461</v>
      </c>
      <c r="AH2" s="377">
        <v>42491</v>
      </c>
      <c r="AI2" s="377">
        <v>42522</v>
      </c>
      <c r="AJ2" s="377">
        <v>42552</v>
      </c>
      <c r="AK2" s="377">
        <v>42583</v>
      </c>
      <c r="AL2" s="377">
        <v>42614</v>
      </c>
      <c r="AM2" s="377">
        <v>42644</v>
      </c>
      <c r="AN2" s="377">
        <v>42675</v>
      </c>
      <c r="AO2" s="377">
        <v>42705</v>
      </c>
      <c r="AP2" s="379"/>
      <c r="AQ2" s="377">
        <v>42736</v>
      </c>
      <c r="AR2" s="377">
        <v>42767</v>
      </c>
      <c r="AS2" s="377">
        <v>42795</v>
      </c>
      <c r="AT2" s="377">
        <v>42826</v>
      </c>
      <c r="AU2" s="377">
        <v>42856</v>
      </c>
      <c r="AV2" s="377">
        <v>42887</v>
      </c>
      <c r="AW2" s="377">
        <v>42917</v>
      </c>
      <c r="AX2" s="377">
        <v>42948</v>
      </c>
      <c r="AY2" s="377">
        <v>42979</v>
      </c>
      <c r="AZ2" s="377">
        <v>43009</v>
      </c>
      <c r="BA2" s="377">
        <v>43040</v>
      </c>
      <c r="BB2" s="377">
        <v>43070</v>
      </c>
      <c r="BC2" s="379"/>
      <c r="BD2" s="377">
        <v>43101</v>
      </c>
      <c r="BE2" s="377">
        <v>43132</v>
      </c>
      <c r="BF2" s="377">
        <v>43160</v>
      </c>
      <c r="BG2" s="377">
        <v>43191</v>
      </c>
      <c r="BH2" s="377">
        <v>43221</v>
      </c>
      <c r="BI2" s="377">
        <v>43252</v>
      </c>
      <c r="BJ2" s="377">
        <v>43282</v>
      </c>
      <c r="BK2" s="377">
        <v>43313</v>
      </c>
      <c r="BL2" s="377">
        <v>43344</v>
      </c>
      <c r="BM2" s="377">
        <v>43374</v>
      </c>
      <c r="BN2" s="377">
        <v>43405</v>
      </c>
      <c r="BO2" s="377">
        <v>43435</v>
      </c>
      <c r="BP2" s="379"/>
      <c r="BQ2" s="377">
        <v>43466</v>
      </c>
      <c r="BR2" s="377">
        <v>43497</v>
      </c>
      <c r="BS2" s="377">
        <v>43525</v>
      </c>
      <c r="BT2" s="377">
        <v>43556</v>
      </c>
      <c r="BU2" s="377">
        <v>43586</v>
      </c>
      <c r="BV2" s="377">
        <v>43617</v>
      </c>
      <c r="BW2" s="377">
        <v>43647</v>
      </c>
      <c r="BX2" s="377">
        <v>43678</v>
      </c>
      <c r="BY2" s="377">
        <v>43709</v>
      </c>
      <c r="BZ2" s="377">
        <v>43739</v>
      </c>
      <c r="CA2" s="377">
        <v>43770</v>
      </c>
      <c r="CB2" s="377">
        <v>43800</v>
      </c>
      <c r="CC2" s="379"/>
      <c r="CD2" s="377">
        <v>43831</v>
      </c>
      <c r="CE2" s="377">
        <v>43862</v>
      </c>
      <c r="CF2" s="377">
        <v>43891</v>
      </c>
      <c r="CG2" s="377">
        <v>43922</v>
      </c>
      <c r="CH2" s="377">
        <v>43952</v>
      </c>
      <c r="CI2" s="377">
        <v>43983</v>
      </c>
      <c r="CJ2" s="377">
        <v>44013</v>
      </c>
      <c r="CK2" s="377">
        <v>44044</v>
      </c>
      <c r="CL2" s="377">
        <v>44075</v>
      </c>
      <c r="CM2" s="377">
        <v>44105</v>
      </c>
      <c r="CN2" s="377">
        <v>44136</v>
      </c>
      <c r="CO2" s="377">
        <v>44166</v>
      </c>
      <c r="CP2" s="379"/>
      <c r="CQ2" s="377">
        <v>44197</v>
      </c>
      <c r="CR2" s="377">
        <v>44228</v>
      </c>
      <c r="CS2" s="377">
        <v>44256</v>
      </c>
      <c r="CT2" s="377">
        <v>44287</v>
      </c>
      <c r="CU2" s="377">
        <v>44317</v>
      </c>
      <c r="CV2" s="377">
        <v>44348</v>
      </c>
      <c r="CW2" s="377">
        <v>44378</v>
      </c>
      <c r="CX2" s="377">
        <v>44409</v>
      </c>
      <c r="CY2" s="377">
        <v>44440</v>
      </c>
      <c r="CZ2" s="377">
        <v>44470</v>
      </c>
      <c r="DA2" s="377">
        <v>44501</v>
      </c>
      <c r="DB2" s="377">
        <v>44531</v>
      </c>
      <c r="DC2" s="379"/>
      <c r="DD2" s="381">
        <v>44562</v>
      </c>
      <c r="DE2" s="377">
        <v>44593</v>
      </c>
      <c r="DF2" s="378">
        <v>44621</v>
      </c>
      <c r="DG2" s="378">
        <v>44652</v>
      </c>
      <c r="DH2" s="378">
        <v>44682</v>
      </c>
      <c r="DI2" s="378">
        <v>44713</v>
      </c>
      <c r="DJ2" s="378">
        <v>44743</v>
      </c>
      <c r="DK2" s="378">
        <v>44774</v>
      </c>
      <c r="DL2" s="378">
        <v>44805</v>
      </c>
      <c r="DM2" s="378">
        <v>44835</v>
      </c>
      <c r="DN2" s="378">
        <v>44866</v>
      </c>
      <c r="DO2" s="382">
        <v>44896</v>
      </c>
      <c r="DP2" s="379"/>
      <c r="DQ2" s="381">
        <v>44927</v>
      </c>
      <c r="DR2" s="377">
        <v>44958</v>
      </c>
      <c r="DS2" s="377">
        <v>44986</v>
      </c>
      <c r="DT2" s="378">
        <v>45017</v>
      </c>
      <c r="DU2" s="378">
        <v>45047</v>
      </c>
      <c r="DV2" s="378">
        <v>45078</v>
      </c>
      <c r="DW2" s="378">
        <v>45108</v>
      </c>
      <c r="DX2" s="378">
        <v>45139</v>
      </c>
      <c r="DY2" s="378">
        <v>45170</v>
      </c>
      <c r="DZ2" s="378">
        <v>45200</v>
      </c>
      <c r="EA2" s="378">
        <v>45231</v>
      </c>
      <c r="EB2" s="382">
        <v>45261</v>
      </c>
      <c r="EC2" s="379"/>
      <c r="ED2" s="378">
        <v>45292</v>
      </c>
      <c r="EE2" s="378">
        <v>45323</v>
      </c>
      <c r="EF2" s="378">
        <v>45352</v>
      </c>
      <c r="EG2" s="378">
        <v>45383</v>
      </c>
      <c r="EH2" s="378">
        <v>45413</v>
      </c>
      <c r="EI2" s="378">
        <v>45444</v>
      </c>
      <c r="EJ2" s="378">
        <v>45474</v>
      </c>
      <c r="EK2" s="378">
        <v>45505</v>
      </c>
      <c r="EL2" s="378">
        <v>45536</v>
      </c>
      <c r="EM2" s="378">
        <v>45566</v>
      </c>
      <c r="EN2" s="378">
        <v>45597</v>
      </c>
      <c r="EO2" s="378">
        <v>45627</v>
      </c>
      <c r="EP2" s="379"/>
      <c r="EQ2" s="378">
        <v>45658</v>
      </c>
      <c r="ER2" s="378">
        <v>45689</v>
      </c>
      <c r="ES2" s="378">
        <v>45717</v>
      </c>
      <c r="ET2" s="378">
        <v>45748</v>
      </c>
      <c r="EU2" s="378">
        <v>45778</v>
      </c>
      <c r="EV2" s="378">
        <v>45809</v>
      </c>
      <c r="EW2" s="378">
        <v>45839</v>
      </c>
      <c r="EX2" s="378">
        <v>45870</v>
      </c>
      <c r="EY2" s="382">
        <v>45901</v>
      </c>
      <c r="EZ2" s="379"/>
      <c r="FC2" s="461" t="s">
        <v>1854</v>
      </c>
    </row>
    <row r="3" spans="1:159" ht="18.75" customHeight="1">
      <c r="A3" s="485" t="s">
        <v>0</v>
      </c>
      <c r="B3" s="490"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7">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8">
        <v>372.6</v>
      </c>
      <c r="DP3" s="21">
        <v>372.13200000000001</v>
      </c>
      <c r="DQ3" s="297">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8">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298">
        <v>408.56900000000002</v>
      </c>
      <c r="EZ3" s="21">
        <v>319.70499999999998</v>
      </c>
      <c r="FC3" s="510" t="s">
        <v>1876</v>
      </c>
    </row>
    <row r="4" spans="1:159" ht="18.75" customHeight="1">
      <c r="A4" s="486"/>
      <c r="B4" s="492"/>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91">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92">
        <v>1044.120631720428</v>
      </c>
      <c r="DP4" s="10">
        <v>1005.2006340182647</v>
      </c>
      <c r="DQ4" s="291">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92">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292">
        <v>725.45465902777744</v>
      </c>
      <c r="EZ4" s="10">
        <v>757.02077175240436</v>
      </c>
      <c r="FC4" s="511"/>
    </row>
    <row r="5" spans="1:159" ht="18.75" customHeight="1">
      <c r="A5" s="486"/>
      <c r="B5" s="492"/>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93">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4">
        <v>1832.88</v>
      </c>
      <c r="DP5" s="15">
        <v>1832.88</v>
      </c>
      <c r="DQ5" s="293">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4">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294">
        <v>1676.135</v>
      </c>
      <c r="EZ5" s="15">
        <v>1676.135</v>
      </c>
      <c r="FC5" s="511"/>
    </row>
    <row r="6" spans="1:159" ht="18.75" customHeight="1" thickBot="1">
      <c r="A6" s="486"/>
      <c r="B6" s="491"/>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5">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6">
        <v>776.82574999999849</v>
      </c>
      <c r="DP6" s="20">
        <v>8805.5575539999991</v>
      </c>
      <c r="DQ6" s="295">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6">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296">
        <v>522.32735449999973</v>
      </c>
      <c r="EZ6" s="20">
        <v>4959.2430757500006</v>
      </c>
      <c r="FC6" s="511"/>
    </row>
    <row r="7" spans="1:159" ht="18.75" customHeight="1">
      <c r="A7" s="486"/>
      <c r="B7" s="490"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7">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8">
        <v>468.75700000000001</v>
      </c>
      <c r="DP7" s="21">
        <v>418.66500000000002</v>
      </c>
      <c r="DQ7" s="297">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8">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298">
        <v>417.56099999999998</v>
      </c>
      <c r="EZ7" s="21">
        <v>380.83800000000002</v>
      </c>
      <c r="FC7" s="511"/>
    </row>
    <row r="8" spans="1:159" ht="18.75" customHeight="1">
      <c r="A8" s="486"/>
      <c r="B8" s="492"/>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91">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92">
        <v>929.74326545699012</v>
      </c>
      <c r="DP8" s="10">
        <v>844.93625308219464</v>
      </c>
      <c r="DQ8" s="291">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92">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292">
        <v>784.03410625000095</v>
      </c>
      <c r="EZ8" s="10">
        <v>788.90158926118283</v>
      </c>
      <c r="FC8" s="511"/>
    </row>
    <row r="9" spans="1:159" ht="18.75" customHeight="1">
      <c r="A9" s="486"/>
      <c r="B9" s="492"/>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93">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4">
        <v>1507.9169999999999</v>
      </c>
      <c r="DP9" s="15">
        <v>1523.7940000000001</v>
      </c>
      <c r="DQ9" s="293">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4">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294">
        <v>2121.518</v>
      </c>
      <c r="EZ9" s="15">
        <v>2121.518</v>
      </c>
      <c r="FC9" s="511"/>
    </row>
    <row r="10" spans="1:159" ht="18.75" customHeight="1" thickBot="1">
      <c r="A10" s="486"/>
      <c r="B10" s="491"/>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5">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6">
        <v>691.72898950000058</v>
      </c>
      <c r="DP10" s="20">
        <v>7401.6415770000249</v>
      </c>
      <c r="DQ10" s="295">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6">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296">
        <v>564.5045565000006</v>
      </c>
      <c r="EZ10" s="20">
        <v>5168.094311250009</v>
      </c>
      <c r="FC10" s="511"/>
    </row>
    <row r="11" spans="1:159" ht="18.75" customHeight="1">
      <c r="A11" s="486"/>
      <c r="B11" s="490" t="s">
        <v>7</v>
      </c>
      <c r="C11" s="390" t="s">
        <v>3</v>
      </c>
      <c r="D11" s="391">
        <v>206.4332090053758</v>
      </c>
      <c r="E11" s="392">
        <v>265.72406249999995</v>
      </c>
      <c r="F11" s="392">
        <v>204.93747644683714</v>
      </c>
      <c r="G11" s="392">
        <v>149.0800555555557</v>
      </c>
      <c r="H11" s="392">
        <v>106.54742607526913</v>
      </c>
      <c r="I11" s="392">
        <v>63.447781250000105</v>
      </c>
      <c r="J11" s="392">
        <v>84.653622311828059</v>
      </c>
      <c r="K11" s="392">
        <v>143.97631720430121</v>
      </c>
      <c r="L11" s="392">
        <v>56.660173611110977</v>
      </c>
      <c r="M11" s="392">
        <v>201.12635234899346</v>
      </c>
      <c r="N11" s="392">
        <v>140.47703124999992</v>
      </c>
      <c r="O11" s="393">
        <v>220.74965053763432</v>
      </c>
      <c r="P11" s="394">
        <v>153.29099143835589</v>
      </c>
      <c r="Q11" s="391">
        <v>290.33472782258065</v>
      </c>
      <c r="R11" s="392">
        <v>193.469992559524</v>
      </c>
      <c r="S11" s="392">
        <v>233.3310464333785</v>
      </c>
      <c r="T11" s="392">
        <v>124.14860763888909</v>
      </c>
      <c r="U11" s="392">
        <v>213.57624663978518</v>
      </c>
      <c r="V11" s="392">
        <v>156.78704166666651</v>
      </c>
      <c r="W11" s="392">
        <v>139.98278561827925</v>
      </c>
      <c r="X11" s="392">
        <v>132.6465591397851</v>
      </c>
      <c r="Y11" s="392">
        <v>132.93984375000002</v>
      </c>
      <c r="Z11" s="392">
        <v>137.45310402684569</v>
      </c>
      <c r="AA11" s="392">
        <v>254.02163194444435</v>
      </c>
      <c r="AB11" s="392">
        <v>311.50810483870953</v>
      </c>
      <c r="AC11" s="394">
        <v>193.62709160959005</v>
      </c>
      <c r="AD11" s="392">
        <v>253.70134072580686</v>
      </c>
      <c r="AE11" s="392">
        <v>227.83427442528748</v>
      </c>
      <c r="AF11" s="392">
        <v>155.69991924629858</v>
      </c>
      <c r="AG11" s="392">
        <v>144.7333437500001</v>
      </c>
      <c r="AH11" s="392">
        <v>131.32991599462412</v>
      </c>
      <c r="AI11" s="392">
        <v>86.773472222222196</v>
      </c>
      <c r="AJ11" s="392">
        <v>106.78645967741932</v>
      </c>
      <c r="AK11" s="392">
        <v>161.62437903225847</v>
      </c>
      <c r="AL11" s="392">
        <v>193.8352444444445</v>
      </c>
      <c r="AM11" s="392">
        <v>154.74540604026851</v>
      </c>
      <c r="AN11" s="392">
        <v>153.57761388888852</v>
      </c>
      <c r="AO11" s="392">
        <v>277.44590053763397</v>
      </c>
      <c r="AP11" s="394">
        <v>170.64502015027333</v>
      </c>
      <c r="AQ11" s="392">
        <v>237.841808803764</v>
      </c>
      <c r="AR11" s="392">
        <v>303.5395305059518</v>
      </c>
      <c r="AS11" s="392">
        <v>221.88132873485912</v>
      </c>
      <c r="AT11" s="392">
        <v>193.5091743055554</v>
      </c>
      <c r="AU11" s="392">
        <v>169.61501512096788</v>
      </c>
      <c r="AV11" s="392">
        <v>226.55278819444436</v>
      </c>
      <c r="AW11" s="392">
        <v>171.01851276881683</v>
      </c>
      <c r="AX11" s="392">
        <v>188.00135416666711</v>
      </c>
      <c r="AY11" s="392">
        <v>257.43721909722257</v>
      </c>
      <c r="AZ11" s="392">
        <v>308.57662550335476</v>
      </c>
      <c r="BA11" s="392">
        <v>239.34275451388874</v>
      </c>
      <c r="BB11" s="392">
        <v>275.24389112903287</v>
      </c>
      <c r="BC11" s="394">
        <v>232.17948456050246</v>
      </c>
      <c r="BD11" s="392">
        <v>396.22947715053726</v>
      </c>
      <c r="BE11" s="392">
        <v>316.06825595238092</v>
      </c>
      <c r="BF11" s="392">
        <v>296.47930383580166</v>
      </c>
      <c r="BG11" s="392">
        <v>226.67229444444493</v>
      </c>
      <c r="BH11" s="392">
        <v>192.11418817204279</v>
      </c>
      <c r="BI11" s="392">
        <v>111.92667569444437</v>
      </c>
      <c r="BJ11" s="392">
        <v>117.52916229838726</v>
      </c>
      <c r="BK11" s="392">
        <v>207.8976088709675</v>
      </c>
      <c r="BL11" s="392">
        <v>289.20514027777671</v>
      </c>
      <c r="BM11" s="392">
        <v>325.02298724832264</v>
      </c>
      <c r="BN11" s="392">
        <v>441.06881249999878</v>
      </c>
      <c r="BO11" s="392">
        <v>350.01518985215034</v>
      </c>
      <c r="BP11" s="394">
        <v>272.22250305365446</v>
      </c>
      <c r="BQ11" s="392">
        <v>283.11447547042957</v>
      </c>
      <c r="BR11" s="392">
        <v>454.50257180059452</v>
      </c>
      <c r="BS11" s="392">
        <v>381.53195625841158</v>
      </c>
      <c r="BT11" s="392">
        <v>300.11397951388949</v>
      </c>
      <c r="BU11" s="392">
        <v>168.97710618279578</v>
      </c>
      <c r="BV11" s="392">
        <v>188.83695625000001</v>
      </c>
      <c r="BW11" s="392">
        <v>175.959178091398</v>
      </c>
      <c r="BX11" s="392">
        <v>250.54838373655889</v>
      </c>
      <c r="BY11" s="392">
        <v>246.40388472222139</v>
      </c>
      <c r="BZ11" s="392">
        <v>318.18503993288579</v>
      </c>
      <c r="CA11" s="392">
        <v>246.6494968749999</v>
      </c>
      <c r="CB11" s="392">
        <v>369.66980275537577</v>
      </c>
      <c r="CC11" s="394">
        <v>281.01678436072928</v>
      </c>
      <c r="CD11" s="392">
        <v>455.24826276881811</v>
      </c>
      <c r="CE11" s="392">
        <v>515.45321982758674</v>
      </c>
      <c r="CF11" s="392">
        <v>359.29141150740304</v>
      </c>
      <c r="CG11" s="392">
        <v>186.04566736111096</v>
      </c>
      <c r="CH11" s="392">
        <v>194.94257862903237</v>
      </c>
      <c r="CI11" s="392">
        <v>202.02570173611073</v>
      </c>
      <c r="CJ11" s="392">
        <v>211.38003293010749</v>
      </c>
      <c r="CK11" s="392">
        <v>168.87749697580631</v>
      </c>
      <c r="CL11" s="392">
        <v>266.49639722222219</v>
      </c>
      <c r="CM11" s="392">
        <v>333.45716073825577</v>
      </c>
      <c r="CN11" s="392">
        <v>339.694259375</v>
      </c>
      <c r="CO11" s="392">
        <v>366.08648118279643</v>
      </c>
      <c r="CP11" s="394">
        <v>299.29703247381616</v>
      </c>
      <c r="CQ11" s="392">
        <v>271.39094623655916</v>
      </c>
      <c r="CR11" s="392">
        <v>476.34162834821518</v>
      </c>
      <c r="CS11" s="392">
        <v>329.83274495289328</v>
      </c>
      <c r="CT11" s="392">
        <v>178.38849965277737</v>
      </c>
      <c r="CU11" s="392">
        <v>210.45976881720355</v>
      </c>
      <c r="CV11" s="392">
        <v>194.3948628472223</v>
      </c>
      <c r="CW11" s="392">
        <v>55.360863239247351</v>
      </c>
      <c r="CX11" s="392">
        <v>129.63523723118288</v>
      </c>
      <c r="CY11" s="392">
        <v>167.50561493055545</v>
      </c>
      <c r="CZ11" s="392">
        <v>296.96939664429522</v>
      </c>
      <c r="DA11" s="392">
        <v>321.35498611111058</v>
      </c>
      <c r="DB11" s="392">
        <v>351.57427419354894</v>
      </c>
      <c r="DC11" s="394">
        <v>247.08886401255734</v>
      </c>
      <c r="DD11" s="395">
        <v>380.32758266129014</v>
      </c>
      <c r="DE11" s="392">
        <v>584.86719159226266</v>
      </c>
      <c r="DF11" s="393">
        <v>336.90733647375458</v>
      </c>
      <c r="DG11" s="393">
        <v>288.45766736111136</v>
      </c>
      <c r="DH11" s="393">
        <v>308.5049479166675</v>
      </c>
      <c r="DI11" s="393">
        <v>258.44105416666594</v>
      </c>
      <c r="DJ11" s="393">
        <v>173.69136760752693</v>
      </c>
      <c r="DK11" s="393">
        <v>163.51999462365583</v>
      </c>
      <c r="DL11" s="393">
        <v>206.11542395833348</v>
      </c>
      <c r="DM11" s="393">
        <v>401.69856845637577</v>
      </c>
      <c r="DN11" s="393">
        <v>427.65794791666718</v>
      </c>
      <c r="DO11" s="396">
        <v>300.07765793010691</v>
      </c>
      <c r="DP11" s="394">
        <v>317.2758765125576</v>
      </c>
      <c r="DQ11" s="395">
        <v>396.68220194892444</v>
      </c>
      <c r="DR11" s="392">
        <v>411.00492745535797</v>
      </c>
      <c r="DS11" s="392">
        <v>262.1097274562589</v>
      </c>
      <c r="DT11" s="393">
        <v>266.45301388888845</v>
      </c>
      <c r="DU11" s="393">
        <v>146.18145833333296</v>
      </c>
      <c r="DV11" s="393">
        <v>146.45766562500009</v>
      </c>
      <c r="DW11" s="393">
        <v>189.86464012096764</v>
      </c>
      <c r="DX11" s="393">
        <v>235.88213944892462</v>
      </c>
      <c r="DY11" s="393">
        <v>221.02970902777795</v>
      </c>
      <c r="DZ11" s="393">
        <v>266.04338926174495</v>
      </c>
      <c r="EA11" s="393">
        <v>261.69242152777775</v>
      </c>
      <c r="EB11" s="396">
        <v>400.05702990591385</v>
      </c>
      <c r="EC11" s="394">
        <v>266.24308042237482</v>
      </c>
      <c r="ED11" s="393">
        <v>327.04509845430084</v>
      </c>
      <c r="EE11" s="393">
        <v>333.57891630747071</v>
      </c>
      <c r="EF11" s="393">
        <v>314.54785531628602</v>
      </c>
      <c r="EG11" s="393">
        <v>225.67858993055589</v>
      </c>
      <c r="EH11" s="393">
        <v>159.76547043010723</v>
      </c>
      <c r="EI11" s="393">
        <v>188.49202430555553</v>
      </c>
      <c r="EJ11" s="393">
        <v>117.46765624999982</v>
      </c>
      <c r="EK11" s="393">
        <v>230.2474062500003</v>
      </c>
      <c r="EL11" s="393">
        <v>185.34145312499984</v>
      </c>
      <c r="EM11" s="393">
        <v>289.6073503355704</v>
      </c>
      <c r="EN11" s="393">
        <v>243.42391076388881</v>
      </c>
      <c r="EO11" s="393">
        <v>310.41668682795677</v>
      </c>
      <c r="EP11" s="394">
        <v>243.6689944501353</v>
      </c>
      <c r="EQ11" s="393">
        <v>266.72733669354807</v>
      </c>
      <c r="ER11" s="393">
        <v>410.96193080357114</v>
      </c>
      <c r="ES11" s="393">
        <v>279.08534488559889</v>
      </c>
      <c r="ET11" s="393">
        <v>215.70975312500025</v>
      </c>
      <c r="EU11" s="393">
        <v>125.82039280913992</v>
      </c>
      <c r="EV11" s="393">
        <v>211.4764166666663</v>
      </c>
      <c r="EW11" s="393">
        <v>173.6887795698924</v>
      </c>
      <c r="EX11" s="393">
        <v>192.53205947580659</v>
      </c>
      <c r="EY11" s="396">
        <v>285.3690937500009</v>
      </c>
      <c r="EZ11" s="394">
        <v>238.29803594870882</v>
      </c>
      <c r="FC11" s="511"/>
    </row>
    <row r="12" spans="1:159" ht="18.75" customHeight="1">
      <c r="A12" s="486"/>
      <c r="B12" s="492"/>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93">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4">
        <v>965.14300000000003</v>
      </c>
      <c r="DP12" s="15">
        <v>1056.739</v>
      </c>
      <c r="DQ12" s="293">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4">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294">
        <v>1158.0129999999999</v>
      </c>
      <c r="EZ12" s="15">
        <v>1158.0129999999999</v>
      </c>
      <c r="FC12" s="511"/>
    </row>
    <row r="13" spans="1:159" ht="18.75" customHeight="1" thickBot="1">
      <c r="A13" s="486"/>
      <c r="B13" s="491"/>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5">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6">
        <v>223.25777749999952</v>
      </c>
      <c r="DP13" s="20">
        <v>2779.3366782500048</v>
      </c>
      <c r="DQ13" s="295">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6">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296">
        <v>205.46574750000067</v>
      </c>
      <c r="EZ13" s="20">
        <v>1561.0904334999914</v>
      </c>
      <c r="FC13" s="511"/>
    </row>
    <row r="14" spans="1:159" ht="18.75" customHeight="1">
      <c r="A14" s="486"/>
      <c r="B14" s="490" t="s">
        <v>8</v>
      </c>
      <c r="C14" s="390" t="s">
        <v>9</v>
      </c>
      <c r="D14" s="397">
        <v>0.18517654902719671</v>
      </c>
      <c r="E14" s="398">
        <v>0.24075764598097718</v>
      </c>
      <c r="F14" s="398">
        <v>0.19701200626406398</v>
      </c>
      <c r="G14" s="398">
        <v>0.15721330176074977</v>
      </c>
      <c r="H14" s="398">
        <v>0.11472610142680249</v>
      </c>
      <c r="I14" s="398">
        <v>7.1418359571301882E-2</v>
      </c>
      <c r="J14" s="398">
        <v>9.8545266774616863E-2</v>
      </c>
      <c r="K14" s="398">
        <v>0.16376848103927294</v>
      </c>
      <c r="L14" s="398">
        <v>6.1526258244280124E-2</v>
      </c>
      <c r="M14" s="398">
        <v>0.20707939147688029</v>
      </c>
      <c r="N14" s="398">
        <v>0.13525865195296186</v>
      </c>
      <c r="O14" s="399">
        <v>0.2045477000818805</v>
      </c>
      <c r="P14" s="400">
        <v>0.15636308126067913</v>
      </c>
      <c r="Q14" s="397">
        <v>0.25843351884155463</v>
      </c>
      <c r="R14" s="398">
        <v>0.17363463117545358</v>
      </c>
      <c r="S14" s="398">
        <v>0.22311803030313213</v>
      </c>
      <c r="T14" s="398">
        <v>0.13167748647621705</v>
      </c>
      <c r="U14" s="398">
        <v>0.23171133685469841</v>
      </c>
      <c r="V14" s="398">
        <v>0.1764837433123238</v>
      </c>
      <c r="W14" s="398">
        <v>0.16525827986929131</v>
      </c>
      <c r="X14" s="398">
        <v>0.1550471848156682</v>
      </c>
      <c r="Y14" s="398">
        <v>0.14619840389639249</v>
      </c>
      <c r="Z14" s="398">
        <v>0.14323022798317817</v>
      </c>
      <c r="AA14" s="398">
        <v>0.24619898572851981</v>
      </c>
      <c r="AB14" s="398">
        <v>0.29721332535218553</v>
      </c>
      <c r="AC14" s="400">
        <v>0.19896702095697247</v>
      </c>
      <c r="AD14" s="398">
        <v>0.23759791826871651</v>
      </c>
      <c r="AE14" s="398">
        <v>0.21378108817072844</v>
      </c>
      <c r="AF14" s="398">
        <v>0.15945437882716701</v>
      </c>
      <c r="AG14" s="398">
        <v>0.15480528809139413</v>
      </c>
      <c r="AH14" s="398">
        <v>0.1541031038762814</v>
      </c>
      <c r="AI14" s="398">
        <v>0.1031834167235601</v>
      </c>
      <c r="AJ14" s="398">
        <v>0.12910571616967409</v>
      </c>
      <c r="AK14" s="398">
        <v>0.18896323592222861</v>
      </c>
      <c r="AL14" s="398">
        <v>0.21606061387308595</v>
      </c>
      <c r="AM14" s="398">
        <v>0.16267038622897459</v>
      </c>
      <c r="AN14" s="398">
        <v>0.14529115885391752</v>
      </c>
      <c r="AO14" s="398">
        <v>0.26718516849113833</v>
      </c>
      <c r="AP14" s="400">
        <v>0.18028306483713552</v>
      </c>
      <c r="AQ14" s="398">
        <v>0.22462007193022884</v>
      </c>
      <c r="AR14" s="398">
        <v>0.28806642232543433</v>
      </c>
      <c r="AS14" s="398">
        <v>0.22678938900781148</v>
      </c>
      <c r="AT14" s="398">
        <v>0.2203600833645051</v>
      </c>
      <c r="AU14" s="398">
        <v>0.19927898351455287</v>
      </c>
      <c r="AV14" s="398">
        <v>0.26708887150958877</v>
      </c>
      <c r="AW14" s="398">
        <v>0.21293373441079086</v>
      </c>
      <c r="AX14" s="398">
        <v>0.22049231328058147</v>
      </c>
      <c r="AY14" s="398">
        <v>0.29137211279865172</v>
      </c>
      <c r="AZ14" s="398">
        <v>0.34114756709350308</v>
      </c>
      <c r="BA14" s="398">
        <v>0.23759124227048764</v>
      </c>
      <c r="BB14" s="398">
        <v>0.27171471046041007</v>
      </c>
      <c r="BC14" s="400">
        <v>0.25048074908416063</v>
      </c>
      <c r="BD14" s="398">
        <v>0.37563545888676075</v>
      </c>
      <c r="BE14" s="398">
        <v>0.30008260972880063</v>
      </c>
      <c r="BF14" s="398">
        <v>0.29075234491921348</v>
      </c>
      <c r="BG14" s="398">
        <v>0.25040625094440683</v>
      </c>
      <c r="BH14" s="398">
        <v>0.22514895183230768</v>
      </c>
      <c r="BI14" s="398">
        <v>0.13561941311168668</v>
      </c>
      <c r="BJ14" s="398">
        <v>0.14774384784290195</v>
      </c>
      <c r="BK14" s="398">
        <v>0.24931726127951656</v>
      </c>
      <c r="BL14" s="398">
        <v>0.33689592287710651</v>
      </c>
      <c r="BM14" s="398">
        <v>0.35010459080417922</v>
      </c>
      <c r="BN14" s="398">
        <v>0.44439131139183691</v>
      </c>
      <c r="BO14" s="398">
        <v>0.35532608600182947</v>
      </c>
      <c r="BP14" s="400">
        <v>0.29438620026922047</v>
      </c>
      <c r="BQ14" s="398">
        <v>0.27558738888085527</v>
      </c>
      <c r="BR14" s="398">
        <v>0.46181605876217097</v>
      </c>
      <c r="BS14" s="398">
        <v>0.40244825692541669</v>
      </c>
      <c r="BT14" s="398">
        <v>0.33871319517687321</v>
      </c>
      <c r="BU14" s="398">
        <v>0.19588624726246345</v>
      </c>
      <c r="BV14" s="398">
        <v>0.22985219269442683</v>
      </c>
      <c r="BW14" s="398">
        <v>0.22295881500802137</v>
      </c>
      <c r="BX14" s="398">
        <v>0.313277236162536</v>
      </c>
      <c r="BY14" s="398">
        <v>0.2925035726996818</v>
      </c>
      <c r="BZ14" s="398">
        <v>0.34817397500184749</v>
      </c>
      <c r="CA14" s="398">
        <v>0.24849697603062806</v>
      </c>
      <c r="CB14" s="398">
        <v>0.38741652667691656</v>
      </c>
      <c r="CC14" s="400">
        <v>0.31178828244500478</v>
      </c>
      <c r="CD14" s="398">
        <v>0.46685783427522987</v>
      </c>
      <c r="CE14" s="398">
        <v>0.5371384978966609</v>
      </c>
      <c r="CF14" s="398">
        <v>0.39567633317158035</v>
      </c>
      <c r="CG14" s="398">
        <v>0.25168208714032969</v>
      </c>
      <c r="CH14" s="398">
        <v>0.26523028198941295</v>
      </c>
      <c r="CI14" s="398">
        <v>0.26534091959257805</v>
      </c>
      <c r="CJ14" s="398">
        <v>0.2718768375231832</v>
      </c>
      <c r="CK14" s="398">
        <v>0.21152233238146256</v>
      </c>
      <c r="CL14" s="398">
        <v>0.31808666316102063</v>
      </c>
      <c r="CM14" s="398">
        <v>0.38225210118296188</v>
      </c>
      <c r="CN14" s="398">
        <v>0.36484416275863174</v>
      </c>
      <c r="CO14" s="398">
        <v>0.38169521812719659</v>
      </c>
      <c r="CP14" s="400">
        <v>0.35030991000526979</v>
      </c>
      <c r="CQ14" s="398">
        <v>0.27765362747284789</v>
      </c>
      <c r="CR14" s="398">
        <v>0.51437791567766122</v>
      </c>
      <c r="CS14" s="398">
        <v>0.37063858956696089</v>
      </c>
      <c r="CT14" s="398">
        <v>0.21165948074446267</v>
      </c>
      <c r="CU14" s="398">
        <v>0.25380166734195425</v>
      </c>
      <c r="CV14" s="398">
        <v>0.2398231682160796</v>
      </c>
      <c r="CW14" s="398">
        <v>6.8326555305077599E-2</v>
      </c>
      <c r="CX14" s="398">
        <v>0.15747754280880666</v>
      </c>
      <c r="CY14" s="398">
        <v>0.19504862400816547</v>
      </c>
      <c r="CZ14" s="398">
        <v>0.34137861086445931</v>
      </c>
      <c r="DA14" s="398">
        <v>0.34446583992227398</v>
      </c>
      <c r="DB14" s="398">
        <v>0.37019504502815287</v>
      </c>
      <c r="DC14" s="400">
        <v>0.28190658442945582</v>
      </c>
      <c r="DD14" s="401">
        <v>0.3953064859494172</v>
      </c>
      <c r="DE14" s="398">
        <v>0.63527606902728451</v>
      </c>
      <c r="DF14" s="399">
        <v>0.36780024979456821</v>
      </c>
      <c r="DG14" s="399">
        <v>0.34468171655806235</v>
      </c>
      <c r="DH14" s="399">
        <v>0.38556512269760485</v>
      </c>
      <c r="DI14" s="399">
        <v>0.32925411322542186</v>
      </c>
      <c r="DJ14" s="399">
        <v>0.23028462365973901</v>
      </c>
      <c r="DK14" s="399">
        <v>0.2110385860732332</v>
      </c>
      <c r="DL14" s="399">
        <v>0.26299291245918804</v>
      </c>
      <c r="DM14" s="399">
        <v>0.49537006137779244</v>
      </c>
      <c r="DN14" s="399">
        <v>0.4920461087284943</v>
      </c>
      <c r="DO14" s="402">
        <v>0.32275324713711356</v>
      </c>
      <c r="DP14" s="400">
        <v>0.37550273805294199</v>
      </c>
      <c r="DQ14" s="401">
        <v>0.42997291076790578</v>
      </c>
      <c r="DR14" s="398">
        <v>0.45371718019789381</v>
      </c>
      <c r="DS14" s="398">
        <v>0.29215841936277043</v>
      </c>
      <c r="DT14" s="399">
        <v>0.33279484081337313</v>
      </c>
      <c r="DU14" s="399">
        <v>0.18925120890035574</v>
      </c>
      <c r="DV14" s="399">
        <v>0.19519630594647253</v>
      </c>
      <c r="DW14" s="399">
        <v>0.26824094084103411</v>
      </c>
      <c r="DX14" s="399">
        <v>0.31866188218267127</v>
      </c>
      <c r="DY14" s="399">
        <v>0.28678204302355942</v>
      </c>
      <c r="DZ14" s="399">
        <v>0.32612424161937476</v>
      </c>
      <c r="EA14" s="399">
        <v>0.29157532025915039</v>
      </c>
      <c r="EB14" s="402">
        <v>0.45982072831660092</v>
      </c>
      <c r="EC14" s="400">
        <v>0.32453243352459871</v>
      </c>
      <c r="ED14" s="399">
        <v>0.34788610156639671</v>
      </c>
      <c r="EE14" s="399">
        <v>0.37188256764347521</v>
      </c>
      <c r="EF14" s="399">
        <v>0.36830231316403933</v>
      </c>
      <c r="EG14" s="399">
        <v>0.27748234995523791</v>
      </c>
      <c r="EH14" s="399">
        <v>0.20584859964531635</v>
      </c>
      <c r="EI14" s="399">
        <v>0.25258660196969862</v>
      </c>
      <c r="EJ14" s="399">
        <v>0.15979040975678324</v>
      </c>
      <c r="EK14" s="399">
        <v>0.31767540551733398</v>
      </c>
      <c r="EL14" s="399">
        <v>0.23995239780634051</v>
      </c>
      <c r="EM14" s="399">
        <v>0.35000688668424285</v>
      </c>
      <c r="EN14" s="399">
        <v>0.26897848872180791</v>
      </c>
      <c r="EO14" s="399">
        <v>0.35489321117025724</v>
      </c>
      <c r="EP14" s="400">
        <v>0.29646374667477637</v>
      </c>
      <c r="EQ14" s="399">
        <v>0.2886037687617049</v>
      </c>
      <c r="ER14" s="399">
        <v>0.45871756566596916</v>
      </c>
      <c r="ES14" s="399">
        <v>0.32802714074981049</v>
      </c>
      <c r="ET14" s="399">
        <v>0.2778865605479735</v>
      </c>
      <c r="EU14" s="399">
        <v>0.17035484671551573</v>
      </c>
      <c r="EV14" s="399">
        <v>0.2917512802966975</v>
      </c>
      <c r="EW14" s="399">
        <v>0.24636371395170184</v>
      </c>
      <c r="EX14" s="399">
        <v>0.27182134374412825</v>
      </c>
      <c r="EY14" s="402">
        <v>0.36397535703505068</v>
      </c>
      <c r="EZ14" s="400">
        <v>0.30206306996019389</v>
      </c>
      <c r="FC14" s="511"/>
    </row>
    <row r="15" spans="1:159" ht="18.75" customHeight="1" thickBot="1">
      <c r="A15" s="486"/>
      <c r="B15" s="491"/>
      <c r="C15" s="403" t="s">
        <v>10</v>
      </c>
      <c r="D15" s="404">
        <v>0.63745259079374605</v>
      </c>
      <c r="E15" s="405">
        <v>0.68917270675321396</v>
      </c>
      <c r="F15" s="405">
        <v>0.68984980789381767</v>
      </c>
      <c r="G15" s="405">
        <v>0.62718757702736017</v>
      </c>
      <c r="H15" s="405">
        <v>0.6055767897172899</v>
      </c>
      <c r="I15" s="405">
        <v>0.36457052797478329</v>
      </c>
      <c r="J15" s="405">
        <v>0.61929633895115899</v>
      </c>
      <c r="K15" s="405">
        <v>0.6077199281867145</v>
      </c>
      <c r="L15" s="405">
        <v>0.52219017417493985</v>
      </c>
      <c r="M15" s="405">
        <v>0.7967138890362746</v>
      </c>
      <c r="N15" s="405">
        <v>0.75011611704598236</v>
      </c>
      <c r="O15" s="406">
        <v>0.70808425846854539</v>
      </c>
      <c r="P15" s="407">
        <v>0.7967138890362746</v>
      </c>
      <c r="Q15" s="404">
        <v>0.77064717032223129</v>
      </c>
      <c r="R15" s="405">
        <v>0.67342877673981538</v>
      </c>
      <c r="S15" s="405">
        <v>0.70234231588222329</v>
      </c>
      <c r="T15" s="405">
        <v>0.59716741094610026</v>
      </c>
      <c r="U15" s="405">
        <v>0.75472595996061709</v>
      </c>
      <c r="V15" s="405">
        <v>0.76083717432776798</v>
      </c>
      <c r="W15" s="405">
        <v>0.81191313552087951</v>
      </c>
      <c r="X15" s="405">
        <v>0.78764005891991185</v>
      </c>
      <c r="Y15" s="405">
        <v>0.69165481417352048</v>
      </c>
      <c r="Z15" s="405">
        <v>0.80216947696273233</v>
      </c>
      <c r="AA15" s="405">
        <v>0.8308803581117743</v>
      </c>
      <c r="AB15" s="405">
        <v>0.73606108629880418</v>
      </c>
      <c r="AC15" s="407">
        <v>0.8308803581117743</v>
      </c>
      <c r="AD15" s="405">
        <v>0.77480795869537844</v>
      </c>
      <c r="AE15" s="405">
        <v>0.80603112840466928</v>
      </c>
      <c r="AF15" s="405">
        <v>0.80865347552357703</v>
      </c>
      <c r="AG15" s="405">
        <v>0.71852507545855582</v>
      </c>
      <c r="AH15" s="405">
        <v>0.79213366542133667</v>
      </c>
      <c r="AI15" s="405">
        <v>0.58513647393283263</v>
      </c>
      <c r="AJ15" s="405">
        <v>0.59462179725619768</v>
      </c>
      <c r="AK15" s="405">
        <v>0.71390659847542959</v>
      </c>
      <c r="AL15" s="405">
        <v>0.88051194647287068</v>
      </c>
      <c r="AM15" s="405">
        <v>0.77299726038367966</v>
      </c>
      <c r="AN15" s="405">
        <v>0.77302008614640172</v>
      </c>
      <c r="AO15" s="405">
        <v>1.0136390834239291</v>
      </c>
      <c r="AP15" s="407">
        <v>1.0136390834239291</v>
      </c>
      <c r="AQ15" s="405">
        <v>0.90654511627906986</v>
      </c>
      <c r="AR15" s="405">
        <v>0.8632398473552928</v>
      </c>
      <c r="AS15" s="405">
        <v>0.86066812567140372</v>
      </c>
      <c r="AT15" s="405">
        <v>0.81626799816196249</v>
      </c>
      <c r="AU15" s="405">
        <v>0.81746458955093138</v>
      </c>
      <c r="AV15" s="405">
        <v>1.1027598105032879</v>
      </c>
      <c r="AW15" s="405">
        <v>0.8674612655392141</v>
      </c>
      <c r="AX15" s="405">
        <v>0.90499812435444393</v>
      </c>
      <c r="AY15" s="405">
        <v>1.0220195411821844</v>
      </c>
      <c r="AZ15" s="405">
        <v>1.1314700382322929</v>
      </c>
      <c r="BA15" s="405">
        <v>1.0014946822929365</v>
      </c>
      <c r="BB15" s="405">
        <v>1.1965267509103346</v>
      </c>
      <c r="BC15" s="407">
        <v>1.1965267509103346</v>
      </c>
      <c r="BD15" s="405">
        <v>1.024582812478217</v>
      </c>
      <c r="BE15" s="405">
        <v>1.0201843860648698</v>
      </c>
      <c r="BF15" s="405">
        <v>1.1337277745171546</v>
      </c>
      <c r="BG15" s="405">
        <v>0.94110318232007784</v>
      </c>
      <c r="BH15" s="405">
        <v>0.90584644693827154</v>
      </c>
      <c r="BI15" s="405">
        <v>1.0789158711095732</v>
      </c>
      <c r="BJ15" s="405">
        <v>0.80097965455971565</v>
      </c>
      <c r="BK15" s="405">
        <v>1.1461250280544861</v>
      </c>
      <c r="BL15" s="405">
        <v>1.2897677079564862</v>
      </c>
      <c r="BM15" s="405">
        <v>1.1962568202233235</v>
      </c>
      <c r="BN15" s="405">
        <v>1.1439581035854278</v>
      </c>
      <c r="BO15" s="405">
        <v>1.1453369469111598</v>
      </c>
      <c r="BP15" s="407">
        <v>1.2897677079564862</v>
      </c>
      <c r="BQ15" s="405">
        <v>1.1413293121447627</v>
      </c>
      <c r="BR15" s="405">
        <v>1.1930710337610626</v>
      </c>
      <c r="BS15" s="405">
        <v>1.1109147909610382</v>
      </c>
      <c r="BT15" s="405">
        <v>1.1021789685685848</v>
      </c>
      <c r="BU15" s="405">
        <v>1.0088927151908196</v>
      </c>
      <c r="BV15" s="405">
        <v>1.0074262359597461</v>
      </c>
      <c r="BW15" s="405">
        <v>1.1445832001769956</v>
      </c>
      <c r="BX15" s="405">
        <v>1.0547319242408466</v>
      </c>
      <c r="BY15" s="405">
        <v>1.1948430789076356</v>
      </c>
      <c r="BZ15" s="405">
        <v>1.0216670860906027</v>
      </c>
      <c r="CA15" s="405">
        <v>0.89832496576905541</v>
      </c>
      <c r="CB15" s="405">
        <v>1.1124738019545508</v>
      </c>
      <c r="CC15" s="407">
        <v>1.1948430789076356</v>
      </c>
      <c r="CD15" s="405">
        <v>1.1126324309671891</v>
      </c>
      <c r="CE15" s="405">
        <v>1.0411120732971977</v>
      </c>
      <c r="CF15" s="405">
        <v>0.98096783622169981</v>
      </c>
      <c r="CG15" s="405">
        <v>0.89646550845958217</v>
      </c>
      <c r="CH15" s="405">
        <v>1.0523430689331392</v>
      </c>
      <c r="CI15" s="405">
        <v>1.0284413371717291</v>
      </c>
      <c r="CJ15" s="405">
        <v>1.0486431522310085</v>
      </c>
      <c r="CK15" s="405">
        <v>1.0150654095597706</v>
      </c>
      <c r="CL15" s="405">
        <v>1.1328622379254023</v>
      </c>
      <c r="CM15" s="405">
        <v>1.1929033667826467</v>
      </c>
      <c r="CN15" s="405">
        <v>1.0499615519499113</v>
      </c>
      <c r="CO15" s="405">
        <v>1.324335851131887</v>
      </c>
      <c r="CP15" s="407">
        <v>1.324335851131887</v>
      </c>
      <c r="CQ15" s="405">
        <v>1.2712576181338315</v>
      </c>
      <c r="CR15" s="405">
        <v>1.397376353710162</v>
      </c>
      <c r="CS15" s="405">
        <v>1.296784858012004</v>
      </c>
      <c r="CT15" s="405">
        <v>1.3751445551412158</v>
      </c>
      <c r="CU15" s="405">
        <v>1.4700116774023431</v>
      </c>
      <c r="CV15" s="405">
        <v>1.2138185501909591</v>
      </c>
      <c r="CW15" s="405">
        <v>0.94757420176424878</v>
      </c>
      <c r="CX15" s="405">
        <v>1.1013681039714611</v>
      </c>
      <c r="CY15" s="405">
        <v>1.2241272403030097</v>
      </c>
      <c r="CZ15" s="405">
        <v>1.2151329038176255</v>
      </c>
      <c r="DA15" s="405">
        <v>1.3322941623008493</v>
      </c>
      <c r="DB15" s="405">
        <v>1.473738802655016</v>
      </c>
      <c r="DC15" s="407">
        <v>1.473738802655016</v>
      </c>
      <c r="DD15" s="408">
        <v>1.3962170958169808</v>
      </c>
      <c r="DE15" s="405">
        <v>1.4608565836409104</v>
      </c>
      <c r="DF15" s="406">
        <v>1.4791732627997758</v>
      </c>
      <c r="DG15" s="406">
        <v>1.5407749264631301</v>
      </c>
      <c r="DH15" s="406">
        <v>1.310409606723113</v>
      </c>
      <c r="DI15" s="406">
        <v>1.2608634538561669</v>
      </c>
      <c r="DJ15" s="406">
        <v>0.80628856405248517</v>
      </c>
      <c r="DK15" s="406">
        <v>1.2629502842865294</v>
      </c>
      <c r="DL15" s="406">
        <v>1.5205510700243119</v>
      </c>
      <c r="DM15" s="406">
        <v>1.4882213732508682</v>
      </c>
      <c r="DN15" s="406">
        <v>1.4579607241222776</v>
      </c>
      <c r="DO15" s="409">
        <v>1.4611552082061303</v>
      </c>
      <c r="DP15" s="407">
        <v>1.5407749264631301</v>
      </c>
      <c r="DQ15" s="408">
        <v>1.6196988835169939</v>
      </c>
      <c r="DR15" s="405">
        <v>1.4932678880741088</v>
      </c>
      <c r="DS15" s="405">
        <v>1.257643993512096</v>
      </c>
      <c r="DT15" s="406">
        <v>1.4834341912078863</v>
      </c>
      <c r="DU15" s="406">
        <v>1.257267754855937</v>
      </c>
      <c r="DV15" s="406">
        <v>1.4465346106437731</v>
      </c>
      <c r="DW15" s="406">
        <v>1.4171438639767422</v>
      </c>
      <c r="DX15" s="406">
        <v>1.5060578227742405</v>
      </c>
      <c r="DY15" s="406">
        <v>1.4530309104677674</v>
      </c>
      <c r="DZ15" s="406">
        <v>1.1882373048582007</v>
      </c>
      <c r="EA15" s="406">
        <v>1.38397412243744</v>
      </c>
      <c r="EB15" s="409">
        <v>1.4792464257132352</v>
      </c>
      <c r="EC15" s="407">
        <v>1.6196988835169939</v>
      </c>
      <c r="ED15" s="406">
        <v>1.3690875833871314</v>
      </c>
      <c r="EE15" s="406">
        <v>1.3007361396029353</v>
      </c>
      <c r="EF15" s="406">
        <v>1.3735000990149331</v>
      </c>
      <c r="EG15" s="406">
        <v>1.2608439708169377</v>
      </c>
      <c r="EH15" s="406">
        <v>1.0930535139644828</v>
      </c>
      <c r="EI15" s="406">
        <v>1.1592178414770988</v>
      </c>
      <c r="EJ15" s="406">
        <v>0.83293642670011214</v>
      </c>
      <c r="EK15" s="406">
        <v>1.2928993845276762</v>
      </c>
      <c r="EL15" s="406">
        <v>1.0252951825039638</v>
      </c>
      <c r="EM15" s="406">
        <v>1.3708730242598992</v>
      </c>
      <c r="EN15" s="406">
        <v>1.4078059358606425</v>
      </c>
      <c r="EO15" s="406">
        <v>1.326200657466758</v>
      </c>
      <c r="EP15" s="407">
        <v>1.4078059358606425</v>
      </c>
      <c r="EQ15" s="406">
        <v>1.2588304892680975</v>
      </c>
      <c r="ER15" s="406">
        <v>1.4148884742920593</v>
      </c>
      <c r="ES15" s="406">
        <v>1.3176573862598657</v>
      </c>
      <c r="ET15" s="406">
        <v>1.0912274115413216</v>
      </c>
      <c r="EU15" s="406">
        <v>1.0089521497048604</v>
      </c>
      <c r="EV15" s="406">
        <v>1.1669579410746378</v>
      </c>
      <c r="EW15" s="406">
        <v>1.0714911299805934</v>
      </c>
      <c r="EX15" s="406">
        <v>1.706703098795548</v>
      </c>
      <c r="EY15" s="409">
        <v>1.5426125726029067</v>
      </c>
      <c r="EZ15" s="407">
        <v>1.706703098795548</v>
      </c>
      <c r="FC15" s="511"/>
    </row>
    <row r="16" spans="1:159" ht="33.75" customHeight="1">
      <c r="A16" s="486"/>
      <c r="B16" s="490" t="s">
        <v>8</v>
      </c>
      <c r="C16" s="22" t="s">
        <v>791</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9">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300">
        <v>0.511760752688172</v>
      </c>
      <c r="DP16" s="26">
        <v>0.4406392694063927</v>
      </c>
      <c r="DQ16" s="299">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300">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300">
        <v>0.38819444444444445</v>
      </c>
      <c r="EZ16" s="26">
        <v>0.49240573958174322</v>
      </c>
      <c r="FC16" s="511"/>
    </row>
    <row r="17" spans="1:159" ht="33.75" customHeight="1">
      <c r="A17" s="486"/>
      <c r="B17" s="492"/>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301">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302">
        <v>0.17876344086021506</v>
      </c>
      <c r="DP17" s="31">
        <v>0.21712328767123287</v>
      </c>
      <c r="DQ17" s="301">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302">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2">
        <v>0.34305555555555556</v>
      </c>
      <c r="EZ17" s="31">
        <v>0.29316134941230348</v>
      </c>
      <c r="FC17" s="511"/>
    </row>
    <row r="18" spans="1:159" ht="33.75" customHeight="1" thickBot="1">
      <c r="A18" s="486"/>
      <c r="B18" s="491"/>
      <c r="C18" s="32" t="s">
        <v>793</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410">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410">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410">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410">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410">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410">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410">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410">
        <v>0.2285958904109589</v>
      </c>
      <c r="DD18" s="303">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4">
        <v>0.30947580645161288</v>
      </c>
      <c r="DP18" s="410">
        <v>0.3422374429223744</v>
      </c>
      <c r="DQ18" s="303">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4">
        <v>0.47647849462365593</v>
      </c>
      <c r="EC18" s="410">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410">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04">
        <v>0.26874999999999999</v>
      </c>
      <c r="EZ18" s="410">
        <v>0.2144329110059533</v>
      </c>
      <c r="FC18" s="511"/>
    </row>
    <row r="19" spans="1:159" ht="18.75" customHeight="1">
      <c r="A19" s="486"/>
      <c r="B19" s="490" t="s">
        <v>1484</v>
      </c>
      <c r="C19" s="390" t="s">
        <v>3</v>
      </c>
      <c r="D19" s="391"/>
      <c r="E19" s="392"/>
      <c r="F19" s="392"/>
      <c r="G19" s="392"/>
      <c r="H19" s="392"/>
      <c r="I19" s="392"/>
      <c r="J19" s="392"/>
      <c r="K19" s="392"/>
      <c r="L19" s="392"/>
      <c r="M19" s="392"/>
      <c r="N19" s="392"/>
      <c r="O19" s="393"/>
      <c r="P19" s="394"/>
      <c r="Q19" s="391"/>
      <c r="R19" s="392"/>
      <c r="S19" s="392"/>
      <c r="T19" s="392"/>
      <c r="U19" s="392"/>
      <c r="V19" s="392"/>
      <c r="W19" s="392"/>
      <c r="X19" s="392"/>
      <c r="Y19" s="392"/>
      <c r="Z19" s="392"/>
      <c r="AA19" s="392"/>
      <c r="AB19" s="392"/>
      <c r="AC19" s="394"/>
      <c r="AD19" s="392"/>
      <c r="AE19" s="392"/>
      <c r="AF19" s="392"/>
      <c r="AG19" s="392"/>
      <c r="AH19" s="392"/>
      <c r="AI19" s="392"/>
      <c r="AJ19" s="392"/>
      <c r="AK19" s="392"/>
      <c r="AL19" s="392"/>
      <c r="AM19" s="392"/>
      <c r="AN19" s="392"/>
      <c r="AO19" s="392"/>
      <c r="AP19" s="394"/>
      <c r="AQ19" s="392"/>
      <c r="AR19" s="392"/>
      <c r="AS19" s="392"/>
      <c r="AT19" s="392"/>
      <c r="AU19" s="392"/>
      <c r="AV19" s="392"/>
      <c r="AW19" s="392"/>
      <c r="AX19" s="392"/>
      <c r="AY19" s="392"/>
      <c r="AZ19" s="392"/>
      <c r="BA19" s="392"/>
      <c r="BB19" s="392"/>
      <c r="BC19" s="394"/>
      <c r="BD19" s="392"/>
      <c r="BE19" s="392"/>
      <c r="BF19" s="392"/>
      <c r="BG19" s="392"/>
      <c r="BH19" s="392"/>
      <c r="BI19" s="392"/>
      <c r="BJ19" s="392"/>
      <c r="BK19" s="392"/>
      <c r="BL19" s="392"/>
      <c r="BM19" s="392"/>
      <c r="BN19" s="392"/>
      <c r="BO19" s="392"/>
      <c r="BP19" s="394"/>
      <c r="BQ19" s="392"/>
      <c r="BR19" s="392"/>
      <c r="BS19" s="392"/>
      <c r="BT19" s="392"/>
      <c r="BU19" s="392"/>
      <c r="BV19" s="392"/>
      <c r="BW19" s="392"/>
      <c r="BX19" s="392"/>
      <c r="BY19" s="392"/>
      <c r="BZ19" s="392"/>
      <c r="CA19" s="392"/>
      <c r="CB19" s="392"/>
      <c r="CC19" s="394"/>
      <c r="CD19" s="392"/>
      <c r="CE19" s="392"/>
      <c r="CF19" s="392"/>
      <c r="CG19" s="392"/>
      <c r="CH19" s="392"/>
      <c r="CI19" s="392"/>
      <c r="CJ19" s="392"/>
      <c r="CK19" s="392"/>
      <c r="CL19" s="392"/>
      <c r="CM19" s="392"/>
      <c r="CN19" s="392"/>
      <c r="CO19" s="392"/>
      <c r="CP19" s="394"/>
      <c r="CQ19" s="392"/>
      <c r="CR19" s="392"/>
      <c r="CS19" s="392"/>
      <c r="CT19" s="392"/>
      <c r="CU19" s="392"/>
      <c r="CV19" s="392"/>
      <c r="CW19" s="392"/>
      <c r="CX19" s="392"/>
      <c r="CY19" s="392"/>
      <c r="CZ19" s="392"/>
      <c r="DA19" s="392"/>
      <c r="DB19" s="392"/>
      <c r="DC19" s="394"/>
      <c r="DD19" s="395">
        <v>3.6297946908602206</v>
      </c>
      <c r="DE19" s="392">
        <v>7.425056175595234</v>
      </c>
      <c r="DF19" s="393">
        <v>20.163140309555864</v>
      </c>
      <c r="DG19" s="393">
        <v>22.501357638888887</v>
      </c>
      <c r="DH19" s="393">
        <v>23.399211693548388</v>
      </c>
      <c r="DI19" s="393">
        <v>23.335089236111095</v>
      </c>
      <c r="DJ19" s="393">
        <v>22.290833669354861</v>
      </c>
      <c r="DK19" s="393">
        <v>24.134998655914025</v>
      </c>
      <c r="DL19" s="393">
        <v>16.058835069444424</v>
      </c>
      <c r="DM19" s="393">
        <v>9.0976151006711454</v>
      </c>
      <c r="DN19" s="393">
        <v>5.6658052083333343</v>
      </c>
      <c r="DO19" s="396">
        <v>2.9723924731182838</v>
      </c>
      <c r="DP19" s="394">
        <v>15.09753618721466</v>
      </c>
      <c r="DQ19" s="395">
        <v>3.4847419354838691</v>
      </c>
      <c r="DR19" s="392">
        <v>6.5552310267857177</v>
      </c>
      <c r="DS19" s="392">
        <v>12.948726110363394</v>
      </c>
      <c r="DT19" s="393">
        <v>17.18586874999999</v>
      </c>
      <c r="DU19" s="393">
        <v>27.426740591397863</v>
      </c>
      <c r="DV19" s="393">
        <v>29.423496180555528</v>
      </c>
      <c r="DW19" s="393">
        <v>19.094348118279573</v>
      </c>
      <c r="DX19" s="393">
        <v>18.738232862903196</v>
      </c>
      <c r="DY19" s="393">
        <v>14.67586493055553</v>
      </c>
      <c r="DZ19" s="393">
        <v>8.5014580536912767</v>
      </c>
      <c r="EA19" s="393">
        <v>5.4721447916666737</v>
      </c>
      <c r="EB19" s="396">
        <v>1.7544979838709698</v>
      </c>
      <c r="EC19" s="394">
        <v>13.798612385844729</v>
      </c>
      <c r="ED19" s="393">
        <v>3.055191868279572</v>
      </c>
      <c r="EE19" s="393">
        <v>8.1127988505746984</v>
      </c>
      <c r="EF19" s="393">
        <v>11.55337550471063</v>
      </c>
      <c r="EG19" s="393">
        <v>15.214739930555545</v>
      </c>
      <c r="EH19" s="393">
        <v>19.720474462365583</v>
      </c>
      <c r="EI19" s="393">
        <v>20.593888888888845</v>
      </c>
      <c r="EJ19" s="393">
        <v>18.789040322580661</v>
      </c>
      <c r="EK19" s="393">
        <v>14.238382056451623</v>
      </c>
      <c r="EL19" s="393">
        <v>15.861177430555548</v>
      </c>
      <c r="EM19" s="393">
        <v>9.2358466442953056</v>
      </c>
      <c r="EN19" s="393">
        <v>3.3404118055555543</v>
      </c>
      <c r="EO19" s="393">
        <v>1.6351740591397834</v>
      </c>
      <c r="EP19" s="394">
        <v>11.777413052140307</v>
      </c>
      <c r="EQ19" s="393">
        <v>3.3110470430107566</v>
      </c>
      <c r="ER19" s="393">
        <v>5.277330357142854</v>
      </c>
      <c r="ES19" s="393">
        <v>12.874679676985203</v>
      </c>
      <c r="ET19" s="393">
        <v>22.514196180555555</v>
      </c>
      <c r="EU19" s="393">
        <v>27.874413642473126</v>
      </c>
      <c r="EV19" s="393">
        <v>20.374746180555519</v>
      </c>
      <c r="EW19" s="393">
        <v>21.783689852150523</v>
      </c>
      <c r="EX19" s="393">
        <v>18.597697580645136</v>
      </c>
      <c r="EY19" s="396">
        <v>13.881199305555553</v>
      </c>
      <c r="EZ19" s="394">
        <v>16.368873454434517</v>
      </c>
      <c r="FC19" s="511"/>
    </row>
    <row r="20" spans="1:159" ht="18.75" customHeight="1">
      <c r="A20" s="486"/>
      <c r="B20" s="492"/>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93">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4">
        <v>34.942</v>
      </c>
      <c r="DP20" s="15">
        <v>112.10299999999999</v>
      </c>
      <c r="DQ20" s="293">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4">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294">
        <v>96.692999999999998</v>
      </c>
      <c r="EZ20" s="15">
        <v>105.711</v>
      </c>
      <c r="FC20" s="511"/>
    </row>
    <row r="21" spans="1:159" ht="18.75" customHeight="1" thickBot="1">
      <c r="A21" s="486"/>
      <c r="B21" s="491"/>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5">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6">
        <v>2.2114600000000033</v>
      </c>
      <c r="DP21" s="20">
        <v>132.25441700000042</v>
      </c>
      <c r="DQ21" s="295">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6">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296">
        <v>9.9944634999999984</v>
      </c>
      <c r="EZ21" s="20">
        <v>107.23249000000052</v>
      </c>
      <c r="FC21" s="511"/>
    </row>
    <row r="22" spans="1:159" ht="18.75" customHeight="1">
      <c r="A22" s="486"/>
      <c r="B22" s="488" t="s">
        <v>1485</v>
      </c>
      <c r="C22" s="390" t="s">
        <v>9</v>
      </c>
      <c r="D22" s="397"/>
      <c r="E22" s="398"/>
      <c r="F22" s="398"/>
      <c r="G22" s="398"/>
      <c r="H22" s="398"/>
      <c r="I22" s="398"/>
      <c r="J22" s="398"/>
      <c r="K22" s="398"/>
      <c r="L22" s="398"/>
      <c r="M22" s="398"/>
      <c r="N22" s="398"/>
      <c r="O22" s="399"/>
      <c r="P22" s="400"/>
      <c r="Q22" s="397"/>
      <c r="R22" s="398"/>
      <c r="S22" s="398"/>
      <c r="T22" s="398"/>
      <c r="U22" s="398"/>
      <c r="V22" s="398"/>
      <c r="W22" s="398"/>
      <c r="X22" s="398"/>
      <c r="Y22" s="398"/>
      <c r="Z22" s="398"/>
      <c r="AA22" s="398"/>
      <c r="AB22" s="398"/>
      <c r="AC22" s="400"/>
      <c r="AD22" s="398"/>
      <c r="AE22" s="398"/>
      <c r="AF22" s="398"/>
      <c r="AG22" s="398"/>
      <c r="AH22" s="398"/>
      <c r="AI22" s="398"/>
      <c r="AJ22" s="398"/>
      <c r="AK22" s="398"/>
      <c r="AL22" s="398"/>
      <c r="AM22" s="398"/>
      <c r="AN22" s="398"/>
      <c r="AO22" s="398"/>
      <c r="AP22" s="400"/>
      <c r="AQ22" s="398"/>
      <c r="AR22" s="398"/>
      <c r="AS22" s="398"/>
      <c r="AT22" s="398"/>
      <c r="AU22" s="398"/>
      <c r="AV22" s="398"/>
      <c r="AW22" s="398"/>
      <c r="AX22" s="398"/>
      <c r="AY22" s="398"/>
      <c r="AZ22" s="398"/>
      <c r="BA22" s="398"/>
      <c r="BB22" s="398"/>
      <c r="BC22" s="400"/>
      <c r="BD22" s="398"/>
      <c r="BE22" s="398"/>
      <c r="BF22" s="398"/>
      <c r="BG22" s="398"/>
      <c r="BH22" s="398"/>
      <c r="BI22" s="398"/>
      <c r="BJ22" s="398"/>
      <c r="BK22" s="398"/>
      <c r="BL22" s="398"/>
      <c r="BM22" s="398"/>
      <c r="BN22" s="398"/>
      <c r="BO22" s="398"/>
      <c r="BP22" s="400"/>
      <c r="BQ22" s="398"/>
      <c r="BR22" s="398"/>
      <c r="BS22" s="398"/>
      <c r="BT22" s="398"/>
      <c r="BU22" s="398"/>
      <c r="BV22" s="398"/>
      <c r="BW22" s="398"/>
      <c r="BX22" s="398"/>
      <c r="BY22" s="398"/>
      <c r="BZ22" s="398"/>
      <c r="CA22" s="398"/>
      <c r="CB22" s="398"/>
      <c r="CC22" s="400"/>
      <c r="CD22" s="398"/>
      <c r="CE22" s="398"/>
      <c r="CF22" s="398"/>
      <c r="CG22" s="398"/>
      <c r="CH22" s="398"/>
      <c r="CI22" s="398"/>
      <c r="CJ22" s="398"/>
      <c r="CK22" s="398"/>
      <c r="CL22" s="398"/>
      <c r="CM22" s="398"/>
      <c r="CN22" s="398"/>
      <c r="CO22" s="398"/>
      <c r="CP22" s="400"/>
      <c r="CQ22" s="398"/>
      <c r="CR22" s="398"/>
      <c r="CS22" s="398"/>
      <c r="CT22" s="398"/>
      <c r="CU22" s="398"/>
      <c r="CV22" s="398"/>
      <c r="CW22" s="398"/>
      <c r="CX22" s="398"/>
      <c r="CY22" s="398"/>
      <c r="CZ22" s="398"/>
      <c r="DA22" s="398"/>
      <c r="DB22" s="398"/>
      <c r="DC22" s="400"/>
      <c r="DD22" s="411">
        <v>3.7727513053915761E-3</v>
      </c>
      <c r="DE22" s="412">
        <v>8.0650112834971758E-3</v>
      </c>
      <c r="DF22" s="413">
        <v>2.2012011136704021E-2</v>
      </c>
      <c r="DG22" s="413">
        <v>2.6887156950311998E-2</v>
      </c>
      <c r="DH22" s="413">
        <v>2.924400398948282E-2</v>
      </c>
      <c r="DI22" s="413">
        <v>2.9728922667669692E-2</v>
      </c>
      <c r="DJ22" s="413">
        <v>2.9553778712873548E-2</v>
      </c>
      <c r="DK22" s="413">
        <v>3.1148582183763318E-2</v>
      </c>
      <c r="DL22" s="413">
        <v>2.0490265718632945E-2</v>
      </c>
      <c r="DM22" s="413">
        <v>1.1219074462050069E-2</v>
      </c>
      <c r="DN22" s="413">
        <v>6.5188485778295098E-3</v>
      </c>
      <c r="DO22" s="414">
        <v>3.1970034993018051E-3</v>
      </c>
      <c r="DP22" s="415">
        <v>1.7868254714058274E-2</v>
      </c>
      <c r="DQ22" s="411">
        <v>3.777191479510611E-3</v>
      </c>
      <c r="DR22" s="412">
        <v>7.2364605345078504E-3</v>
      </c>
      <c r="DS22" s="412">
        <v>1.4433189450385917E-2</v>
      </c>
      <c r="DT22" s="413">
        <v>2.1464829282361812E-2</v>
      </c>
      <c r="DU22" s="413">
        <v>3.5507538865036284E-2</v>
      </c>
      <c r="DV22" s="413">
        <v>3.921513932347015E-2</v>
      </c>
      <c r="DW22" s="413">
        <v>2.6976512850050739E-2</v>
      </c>
      <c r="DX22" s="413">
        <v>2.5314169893574535E-2</v>
      </c>
      <c r="DY22" s="413">
        <v>1.9041668861779958E-2</v>
      </c>
      <c r="DZ22" s="413">
        <v>1.0421351074020703E-2</v>
      </c>
      <c r="EA22" s="413">
        <v>6.097014047329952E-3</v>
      </c>
      <c r="EB22" s="414">
        <v>2.0165988358292098E-3</v>
      </c>
      <c r="EC22" s="415">
        <v>1.6819581751145198E-2</v>
      </c>
      <c r="ED22" s="413">
        <v>3.2498844765339097E-3</v>
      </c>
      <c r="EE22" s="413">
        <v>9.0443619780390342E-3</v>
      </c>
      <c r="EF22" s="413">
        <v>1.3527782343195523E-2</v>
      </c>
      <c r="EG22" s="413">
        <v>1.8707232224321562E-2</v>
      </c>
      <c r="EH22" s="413">
        <v>2.5408694641531209E-2</v>
      </c>
      <c r="EI22" s="413">
        <v>2.7596607521990797E-2</v>
      </c>
      <c r="EJ22" s="413">
        <v>2.5558596705907214E-2</v>
      </c>
      <c r="EK22" s="413">
        <v>1.9644884897347222E-2</v>
      </c>
      <c r="EL22" s="413">
        <v>2.0534680678945486E-2</v>
      </c>
      <c r="EM22" s="413">
        <v>1.1162043802124705E-2</v>
      </c>
      <c r="EN22" s="413">
        <v>3.6910873559924261E-3</v>
      </c>
      <c r="EO22" s="413">
        <v>1.8694619113438647E-3</v>
      </c>
      <c r="EP22" s="415">
        <v>1.4329176379017925E-2</v>
      </c>
      <c r="EQ22" s="413">
        <v>3.5826123673933798E-3</v>
      </c>
      <c r="ER22" s="413">
        <v>5.8905800104408438E-3</v>
      </c>
      <c r="ES22" s="413">
        <v>1.5132447618280776E-2</v>
      </c>
      <c r="ET22" s="413">
        <v>2.9003753652675265E-2</v>
      </c>
      <c r="EU22" s="413">
        <v>3.7740634545240771E-2</v>
      </c>
      <c r="EV22" s="413">
        <v>2.8108847206669604E-2</v>
      </c>
      <c r="EW22" s="413">
        <v>3.0898430795802997E-2</v>
      </c>
      <c r="EX22" s="413">
        <v>2.6256672061169748E-2</v>
      </c>
      <c r="EY22" s="414">
        <v>1.7704841147725948E-2</v>
      </c>
      <c r="EZ22" s="415">
        <v>2.0748942171309594E-2</v>
      </c>
      <c r="FC22" s="511"/>
    </row>
    <row r="23" spans="1:159" ht="18.75" customHeight="1" thickBot="1">
      <c r="A23" s="487"/>
      <c r="B23" s="489"/>
      <c r="C23" s="403" t="s">
        <v>10</v>
      </c>
      <c r="D23" s="404"/>
      <c r="E23" s="405"/>
      <c r="F23" s="405"/>
      <c r="G23" s="405"/>
      <c r="H23" s="405"/>
      <c r="I23" s="405"/>
      <c r="J23" s="405"/>
      <c r="K23" s="405"/>
      <c r="L23" s="405"/>
      <c r="M23" s="405"/>
      <c r="N23" s="405"/>
      <c r="O23" s="406"/>
      <c r="P23" s="407"/>
      <c r="Q23" s="404"/>
      <c r="R23" s="405"/>
      <c r="S23" s="405"/>
      <c r="T23" s="405"/>
      <c r="U23" s="405"/>
      <c r="V23" s="405"/>
      <c r="W23" s="405"/>
      <c r="X23" s="405"/>
      <c r="Y23" s="405"/>
      <c r="Z23" s="405"/>
      <c r="AA23" s="405"/>
      <c r="AB23" s="405"/>
      <c r="AC23" s="407"/>
      <c r="AD23" s="405"/>
      <c r="AE23" s="405"/>
      <c r="AF23" s="405"/>
      <c r="AG23" s="405"/>
      <c r="AH23" s="405"/>
      <c r="AI23" s="405"/>
      <c r="AJ23" s="405"/>
      <c r="AK23" s="405"/>
      <c r="AL23" s="405"/>
      <c r="AM23" s="405"/>
      <c r="AN23" s="405"/>
      <c r="AO23" s="405"/>
      <c r="AP23" s="407"/>
      <c r="AQ23" s="405"/>
      <c r="AR23" s="405"/>
      <c r="AS23" s="405"/>
      <c r="AT23" s="405"/>
      <c r="AU23" s="405"/>
      <c r="AV23" s="405"/>
      <c r="AW23" s="405"/>
      <c r="AX23" s="405"/>
      <c r="AY23" s="405"/>
      <c r="AZ23" s="405"/>
      <c r="BA23" s="405"/>
      <c r="BB23" s="405"/>
      <c r="BC23" s="407"/>
      <c r="BD23" s="405"/>
      <c r="BE23" s="405"/>
      <c r="BF23" s="405"/>
      <c r="BG23" s="405"/>
      <c r="BH23" s="405"/>
      <c r="BI23" s="405"/>
      <c r="BJ23" s="405"/>
      <c r="BK23" s="405"/>
      <c r="BL23" s="405"/>
      <c r="BM23" s="405"/>
      <c r="BN23" s="405"/>
      <c r="BO23" s="405"/>
      <c r="BP23" s="407"/>
      <c r="BQ23" s="405"/>
      <c r="BR23" s="405"/>
      <c r="BS23" s="405"/>
      <c r="BT23" s="405"/>
      <c r="BU23" s="405"/>
      <c r="BV23" s="405"/>
      <c r="BW23" s="405"/>
      <c r="BX23" s="405"/>
      <c r="BY23" s="405"/>
      <c r="BZ23" s="405"/>
      <c r="CA23" s="405"/>
      <c r="CB23" s="405"/>
      <c r="CC23" s="407"/>
      <c r="CD23" s="405"/>
      <c r="CE23" s="405"/>
      <c r="CF23" s="405"/>
      <c r="CG23" s="405"/>
      <c r="CH23" s="405"/>
      <c r="CI23" s="405"/>
      <c r="CJ23" s="405"/>
      <c r="CK23" s="405"/>
      <c r="CL23" s="405"/>
      <c r="CM23" s="405"/>
      <c r="CN23" s="405"/>
      <c r="CO23" s="405"/>
      <c r="CP23" s="407"/>
      <c r="CQ23" s="405"/>
      <c r="CR23" s="405"/>
      <c r="CS23" s="405"/>
      <c r="CT23" s="405"/>
      <c r="CU23" s="405"/>
      <c r="CV23" s="405"/>
      <c r="CW23" s="405"/>
      <c r="CX23" s="405"/>
      <c r="CY23" s="405"/>
      <c r="CZ23" s="405"/>
      <c r="DA23" s="405"/>
      <c r="DB23" s="405"/>
      <c r="DC23" s="407"/>
      <c r="DD23" s="408">
        <v>4.601810480374708E-2</v>
      </c>
      <c r="DE23" s="405">
        <v>8.120921459020275E-2</v>
      </c>
      <c r="DF23" s="406">
        <v>0.12740452014740045</v>
      </c>
      <c r="DG23" s="406">
        <v>0.13474589957899874</v>
      </c>
      <c r="DH23" s="406">
        <v>0.14340407146533812</v>
      </c>
      <c r="DI23" s="406">
        <v>0.1419738944411881</v>
      </c>
      <c r="DJ23" s="406">
        <v>0.13476460628625994</v>
      </c>
      <c r="DK23" s="406">
        <v>0.14907862543258316</v>
      </c>
      <c r="DL23" s="406">
        <v>0.13818371007270089</v>
      </c>
      <c r="DM23" s="406">
        <v>0.13290140489458782</v>
      </c>
      <c r="DN23" s="406">
        <v>7.5356633380884455E-2</v>
      </c>
      <c r="DO23" s="409">
        <v>3.3253734030847956E-2</v>
      </c>
      <c r="DP23" s="407">
        <v>0.14907862543258316</v>
      </c>
      <c r="DQ23" s="408">
        <v>4.2946892709214451E-2</v>
      </c>
      <c r="DR23" s="405">
        <v>9.6560160045727345E-2</v>
      </c>
      <c r="DS23" s="405">
        <v>0.11598201632948178</v>
      </c>
      <c r="DT23" s="406">
        <v>0.12585288444921544</v>
      </c>
      <c r="DU23" s="406">
        <v>0.16897970963572712</v>
      </c>
      <c r="DV23" s="406">
        <v>0.16214648579916957</v>
      </c>
      <c r="DW23" s="406">
        <v>0.14306336847595277</v>
      </c>
      <c r="DX23" s="406">
        <v>0.13802118548568854</v>
      </c>
      <c r="DY23" s="406">
        <v>0.13329721142830148</v>
      </c>
      <c r="DZ23" s="406">
        <v>0.10363505662853238</v>
      </c>
      <c r="EA23" s="406">
        <v>6.4065742736556283E-2</v>
      </c>
      <c r="EB23" s="409">
        <v>2.9555038534244588E-2</v>
      </c>
      <c r="EC23" s="407">
        <v>0.16897970963572712</v>
      </c>
      <c r="ED23" s="406">
        <v>4.1090653707428863E-2</v>
      </c>
      <c r="EE23" s="406">
        <v>8.6176370767026181E-2</v>
      </c>
      <c r="EF23" s="406">
        <v>0.13298983094241801</v>
      </c>
      <c r="EG23" s="406">
        <v>0.13134488555541188</v>
      </c>
      <c r="EH23" s="406">
        <v>0.13930622142936783</v>
      </c>
      <c r="EI23" s="406">
        <v>0.14792331292359659</v>
      </c>
      <c r="EJ23" s="406">
        <v>0.12821281583035787</v>
      </c>
      <c r="EK23" s="406">
        <v>0.14866094955205289</v>
      </c>
      <c r="EL23" s="406">
        <v>0.14406419703815618</v>
      </c>
      <c r="EM23" s="406">
        <v>0.11258091720435531</v>
      </c>
      <c r="EN23" s="406">
        <v>5.8220754302947784E-2</v>
      </c>
      <c r="EO23" s="406">
        <v>3.1589223796276746E-2</v>
      </c>
      <c r="EP23" s="407">
        <v>0.14866094955205289</v>
      </c>
      <c r="EQ23" s="406">
        <v>4.0429204826282886E-2</v>
      </c>
      <c r="ER23" s="406">
        <v>8.023183993999955E-2</v>
      </c>
      <c r="ES23" s="406">
        <v>0.133501949974308</v>
      </c>
      <c r="ET23" s="406">
        <v>0.1271784012705135</v>
      </c>
      <c r="EU23" s="406">
        <v>0.16172694628393827</v>
      </c>
      <c r="EV23" s="406">
        <v>0.13706638424011855</v>
      </c>
      <c r="EW23" s="406">
        <v>0.18276390672728166</v>
      </c>
      <c r="EX23" s="406">
        <v>0.16581773678190093</v>
      </c>
      <c r="EY23" s="409">
        <v>0.11475318670580618</v>
      </c>
      <c r="EZ23" s="407">
        <v>0.18276390672728166</v>
      </c>
      <c r="FC23" s="511"/>
    </row>
    <row r="24" spans="1:159" ht="18.75" customHeight="1">
      <c r="A24" s="485" t="s">
        <v>12</v>
      </c>
      <c r="B24" s="490"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7">
        <v>2318.71</v>
      </c>
      <c r="DE24" s="4">
        <v>2140.06</v>
      </c>
      <c r="DF24" s="5">
        <v>2468.94</v>
      </c>
      <c r="DG24" s="5">
        <v>2314.81</v>
      </c>
      <c r="DH24" s="5">
        <v>2111.27</v>
      </c>
      <c r="DI24" s="5">
        <v>2129.2800000000002</v>
      </c>
      <c r="DJ24" s="5">
        <v>2188.09</v>
      </c>
      <c r="DK24" s="5">
        <v>2277.25</v>
      </c>
      <c r="DL24" s="5">
        <v>2115.3200000000002</v>
      </c>
      <c r="DM24" s="5">
        <v>2170.6799999999998</v>
      </c>
      <c r="DN24" s="5">
        <v>2431.65</v>
      </c>
      <c r="DO24" s="298">
        <v>1986.25</v>
      </c>
      <c r="DP24" s="21">
        <v>1986.25</v>
      </c>
      <c r="DQ24" s="297">
        <v>2099.7800000000002</v>
      </c>
      <c r="DR24" s="4">
        <v>2257.4</v>
      </c>
      <c r="DS24" s="4">
        <v>2246.13</v>
      </c>
      <c r="DT24" s="5">
        <v>2048.5500000000002</v>
      </c>
      <c r="DU24" s="5">
        <v>1655.57</v>
      </c>
      <c r="DV24" s="5">
        <v>1933.42</v>
      </c>
      <c r="DW24" s="5">
        <v>1614.93</v>
      </c>
      <c r="DX24" s="5">
        <v>1618.9</v>
      </c>
      <c r="DY24" s="5">
        <v>1945.84</v>
      </c>
      <c r="DZ24" s="5">
        <v>1899.83</v>
      </c>
      <c r="EA24" s="5">
        <v>2146.54</v>
      </c>
      <c r="EB24" s="298">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298">
        <v>1603.33</v>
      </c>
      <c r="EZ24" s="21">
        <v>1522.32</v>
      </c>
      <c r="FC24" s="511"/>
    </row>
    <row r="25" spans="1:159" ht="18.75" customHeight="1">
      <c r="A25" s="486"/>
      <c r="B25" s="492"/>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91">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92">
        <v>3935.2457728494619</v>
      </c>
      <c r="DP25" s="10">
        <v>3594.2780468036499</v>
      </c>
      <c r="DQ25" s="291">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92">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292">
        <v>3036.2668715277782</v>
      </c>
      <c r="EZ25" s="10">
        <v>3227.8519817583247</v>
      </c>
      <c r="FC25" s="511"/>
    </row>
    <row r="26" spans="1:159" ht="18.75" customHeight="1">
      <c r="A26" s="486"/>
      <c r="B26" s="492"/>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93">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4">
        <v>5981.51</v>
      </c>
      <c r="DP26" s="15">
        <v>5981.51</v>
      </c>
      <c r="DQ26" s="293">
        <v>5467.31</v>
      </c>
      <c r="DR26" s="13">
        <v>5573.34</v>
      </c>
      <c r="DS26" s="13">
        <v>5616.2</v>
      </c>
      <c r="DT26" s="14">
        <v>5154.7</v>
      </c>
      <c r="DU26" s="14">
        <v>4794.7700000000004</v>
      </c>
      <c r="DV26" s="14">
        <v>4250.51</v>
      </c>
      <c r="DW26" s="14">
        <v>4803.37</v>
      </c>
      <c r="DX26" s="14">
        <v>4530.91</v>
      </c>
      <c r="DY26" s="14">
        <v>4840.34</v>
      </c>
      <c r="DZ26" s="14">
        <v>4907.83</v>
      </c>
      <c r="EA26" s="14">
        <v>5706.51</v>
      </c>
      <c r="EB26" s="294">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294">
        <v>4942.16</v>
      </c>
      <c r="EZ26" s="15">
        <v>6366.27</v>
      </c>
      <c r="FC26" s="511"/>
    </row>
    <row r="27" spans="1:159" ht="18.75" customHeight="1" thickBot="1">
      <c r="A27" s="486"/>
      <c r="B27" s="491"/>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5">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6">
        <v>2927.8228549999994</v>
      </c>
      <c r="DP27" s="20">
        <v>31485.875689999972</v>
      </c>
      <c r="DQ27" s="295">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6">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296">
        <v>2186.1121475000004</v>
      </c>
      <c r="EZ27" s="20">
        <v>21145.658332498784</v>
      </c>
      <c r="FC27" s="511"/>
    </row>
    <row r="28" spans="1:159" ht="18.75" customHeight="1">
      <c r="A28" s="486"/>
      <c r="B28" s="490"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7">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8">
        <v>2608.5100000000002</v>
      </c>
      <c r="DP28" s="21">
        <v>2432.2399999999998</v>
      </c>
      <c r="DQ28" s="297">
        <v>2792.52</v>
      </c>
      <c r="DR28" s="4">
        <v>2868.12</v>
      </c>
      <c r="DS28" s="4">
        <v>2897.93</v>
      </c>
      <c r="DT28" s="5">
        <v>2752.7</v>
      </c>
      <c r="DU28" s="5">
        <v>2591.41</v>
      </c>
      <c r="DV28" s="5">
        <v>2556.83</v>
      </c>
      <c r="DW28" s="5">
        <v>2495.06</v>
      </c>
      <c r="DX28" s="5">
        <v>2559.04</v>
      </c>
      <c r="DY28" s="5">
        <v>2651.3</v>
      </c>
      <c r="DZ28" s="5">
        <v>2671.76</v>
      </c>
      <c r="EA28" s="5">
        <v>2848.42</v>
      </c>
      <c r="EB28" s="298">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298">
        <v>2860.37</v>
      </c>
      <c r="EZ28" s="21">
        <v>2780.56</v>
      </c>
      <c r="FC28" s="511"/>
    </row>
    <row r="29" spans="1:159" ht="18.75" customHeight="1">
      <c r="A29" s="486"/>
      <c r="B29" s="492"/>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91">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92">
        <v>3957.6484845430145</v>
      </c>
      <c r="DP29" s="10">
        <v>3609.7611418379047</v>
      </c>
      <c r="DQ29" s="291">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92">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292">
        <v>3755.0193333333318</v>
      </c>
      <c r="EZ29" s="10">
        <v>3866.4410040451676</v>
      </c>
      <c r="FC29" s="511"/>
    </row>
    <row r="30" spans="1:159" ht="18.75" customHeight="1">
      <c r="A30" s="486"/>
      <c r="B30" s="492"/>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93">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4">
        <v>5522.68</v>
      </c>
      <c r="DP30" s="15">
        <v>5522.68</v>
      </c>
      <c r="DQ30" s="293">
        <v>5306.04</v>
      </c>
      <c r="DR30" s="13">
        <v>4988.51</v>
      </c>
      <c r="DS30" s="13">
        <v>5270.82</v>
      </c>
      <c r="DT30" s="14">
        <v>4703.29</v>
      </c>
      <c r="DU30" s="14">
        <v>4336.08</v>
      </c>
      <c r="DV30" s="14">
        <v>4200.17</v>
      </c>
      <c r="DW30" s="14">
        <v>4246.95</v>
      </c>
      <c r="DX30" s="14">
        <v>4235.8</v>
      </c>
      <c r="DY30" s="14">
        <v>4419.13</v>
      </c>
      <c r="DZ30" s="14">
        <v>4734.05</v>
      </c>
      <c r="EA30" s="14">
        <v>5410.6</v>
      </c>
      <c r="EB30" s="294">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294">
        <v>4645.49</v>
      </c>
      <c r="EZ30" s="15">
        <v>6011.61</v>
      </c>
      <c r="FC30" s="511"/>
    </row>
    <row r="31" spans="1:159" ht="18.75" customHeight="1" thickBot="1">
      <c r="A31" s="486"/>
      <c r="B31" s="491"/>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5">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6">
        <v>2944.4904725000029</v>
      </c>
      <c r="DP31" s="20">
        <v>31621.507602500045</v>
      </c>
      <c r="DQ31" s="295">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6">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296">
        <v>2703.6139199999989</v>
      </c>
      <c r="EZ31" s="20">
        <v>25329.055017499893</v>
      </c>
      <c r="FC31" s="511"/>
    </row>
    <row r="32" spans="1:159" ht="18.75" customHeight="1">
      <c r="A32" s="486"/>
      <c r="B32" s="490" t="s">
        <v>7</v>
      </c>
      <c r="C32" s="390" t="s">
        <v>3</v>
      </c>
      <c r="D32" s="391">
        <v>774.68988575269043</v>
      </c>
      <c r="E32" s="392">
        <v>925.41992187499807</v>
      </c>
      <c r="F32" s="392">
        <v>647.41845895020174</v>
      </c>
      <c r="G32" s="392">
        <v>493.90001736111049</v>
      </c>
      <c r="H32" s="392">
        <v>461.01836693548336</v>
      </c>
      <c r="I32" s="392">
        <v>272.99533333333392</v>
      </c>
      <c r="J32" s="392">
        <v>306.1386088709682</v>
      </c>
      <c r="K32" s="392">
        <v>536.58343413978469</v>
      </c>
      <c r="L32" s="392">
        <v>249.10437847222198</v>
      </c>
      <c r="M32" s="392">
        <v>751.95988926174596</v>
      </c>
      <c r="N32" s="392">
        <v>584.64231944444521</v>
      </c>
      <c r="O32" s="393">
        <v>936.00317204301041</v>
      </c>
      <c r="P32" s="394">
        <v>577.43436015982093</v>
      </c>
      <c r="Q32" s="391">
        <v>1062.7635114247323</v>
      </c>
      <c r="R32" s="392">
        <v>726.17359002976161</v>
      </c>
      <c r="S32" s="392">
        <v>807.66456258411881</v>
      </c>
      <c r="T32" s="392">
        <v>527.00473958333384</v>
      </c>
      <c r="U32" s="392">
        <v>788.52605174731241</v>
      </c>
      <c r="V32" s="392">
        <v>547.75279513888927</v>
      </c>
      <c r="W32" s="392">
        <v>655.54485887096746</v>
      </c>
      <c r="X32" s="392">
        <v>501.30573588709746</v>
      </c>
      <c r="Y32" s="392">
        <v>526.42482986111179</v>
      </c>
      <c r="Z32" s="392">
        <v>512.26479865771864</v>
      </c>
      <c r="AA32" s="392">
        <v>1047.7038090277781</v>
      </c>
      <c r="AB32" s="392">
        <v>1238.2190725806463</v>
      </c>
      <c r="AC32" s="394">
        <v>746.14269520547816</v>
      </c>
      <c r="AD32" s="392">
        <v>1050.5941868279585</v>
      </c>
      <c r="AE32" s="392">
        <v>919.49395474137964</v>
      </c>
      <c r="AF32" s="392">
        <v>681.39876850605617</v>
      </c>
      <c r="AG32" s="392">
        <v>630.23029513889026</v>
      </c>
      <c r="AH32" s="392">
        <v>470.88689852150424</v>
      </c>
      <c r="AI32" s="392">
        <v>418.58503124999891</v>
      </c>
      <c r="AJ32" s="392">
        <v>469.85941532258079</v>
      </c>
      <c r="AK32" s="392">
        <v>670.18210685483791</v>
      </c>
      <c r="AL32" s="392">
        <v>743.62553819444452</v>
      </c>
      <c r="AM32" s="392">
        <v>604.63137919463236</v>
      </c>
      <c r="AN32" s="392">
        <v>695.65899305555547</v>
      </c>
      <c r="AO32" s="392">
        <v>931.7018447580632</v>
      </c>
      <c r="AP32" s="394">
        <v>690.06014856557294</v>
      </c>
      <c r="AQ32" s="392">
        <v>881.64345094086138</v>
      </c>
      <c r="AR32" s="392">
        <v>1218.5214136904758</v>
      </c>
      <c r="AS32" s="392">
        <v>1002.095598923284</v>
      </c>
      <c r="AT32" s="392">
        <v>601.6436354166666</v>
      </c>
      <c r="AU32" s="392">
        <v>597.54885080645158</v>
      </c>
      <c r="AV32" s="392">
        <v>796.36553819444384</v>
      </c>
      <c r="AW32" s="392">
        <v>545.80023857526919</v>
      </c>
      <c r="AX32" s="392">
        <v>594.15738911290373</v>
      </c>
      <c r="AY32" s="392">
        <v>825.0391979166659</v>
      </c>
      <c r="AZ32" s="392">
        <v>962.57154362416031</v>
      </c>
      <c r="BA32" s="392">
        <v>829.82239583333399</v>
      </c>
      <c r="BB32" s="392">
        <v>1076.269438844085</v>
      </c>
      <c r="BC32" s="394">
        <v>825.11166466894531</v>
      </c>
      <c r="BD32" s="392">
        <v>1515.330648521503</v>
      </c>
      <c r="BE32" s="392">
        <v>1241.2025558035727</v>
      </c>
      <c r="BF32" s="392">
        <v>1036.112146702558</v>
      </c>
      <c r="BG32" s="392">
        <v>1000.5533472222182</v>
      </c>
      <c r="BH32" s="392">
        <v>684.49147177419252</v>
      </c>
      <c r="BI32" s="392">
        <v>458.53682638888915</v>
      </c>
      <c r="BJ32" s="392">
        <v>459.98243279569908</v>
      </c>
      <c r="BK32" s="392">
        <v>756.04878360214968</v>
      </c>
      <c r="BL32" s="392">
        <v>922.54376388888716</v>
      </c>
      <c r="BM32" s="392">
        <v>1020.7363959731522</v>
      </c>
      <c r="BN32" s="392">
        <v>1473.1929340277788</v>
      </c>
      <c r="BO32" s="392">
        <v>1347.2454401881748</v>
      </c>
      <c r="BP32" s="394">
        <v>991.27727111872571</v>
      </c>
      <c r="BQ32" s="392">
        <v>1033.4358232526888</v>
      </c>
      <c r="BR32" s="392">
        <v>1670.8571763392854</v>
      </c>
      <c r="BS32" s="392">
        <v>1258.8090746971732</v>
      </c>
      <c r="BT32" s="392">
        <v>1060.7690902777804</v>
      </c>
      <c r="BU32" s="392">
        <v>704.73971102150472</v>
      </c>
      <c r="BV32" s="392">
        <v>814.53626041666814</v>
      </c>
      <c r="BW32" s="392">
        <v>633.13615255376283</v>
      </c>
      <c r="BX32" s="392">
        <v>1024.7820564516119</v>
      </c>
      <c r="BY32" s="392">
        <v>1027.0574652777791</v>
      </c>
      <c r="BZ32" s="392">
        <v>1203.4079093959758</v>
      </c>
      <c r="CA32" s="392">
        <v>1171.5428402777773</v>
      </c>
      <c r="CB32" s="392">
        <v>1454.2436626344056</v>
      </c>
      <c r="CC32" s="394">
        <v>1084.076844748849</v>
      </c>
      <c r="CD32" s="392">
        <v>1502.1583803763413</v>
      </c>
      <c r="CE32" s="392">
        <v>2110.0869037356315</v>
      </c>
      <c r="CF32" s="392">
        <v>1514.9709791386231</v>
      </c>
      <c r="CG32" s="392">
        <v>755.49524652777893</v>
      </c>
      <c r="CH32" s="392">
        <v>977.33596774193256</v>
      </c>
      <c r="CI32" s="392">
        <v>960.80012847222019</v>
      </c>
      <c r="CJ32" s="392">
        <v>967.17101478494453</v>
      </c>
      <c r="CK32" s="392">
        <v>798.96928763440962</v>
      </c>
      <c r="CL32" s="392">
        <v>994.70494097222354</v>
      </c>
      <c r="CM32" s="392">
        <v>1495.9281073825493</v>
      </c>
      <c r="CN32" s="392">
        <v>1436.9323437500004</v>
      </c>
      <c r="CO32" s="392">
        <v>1634.9535685483825</v>
      </c>
      <c r="CP32" s="394">
        <v>1260.2891066142979</v>
      </c>
      <c r="CQ32" s="392">
        <v>1241.5326915322573</v>
      </c>
      <c r="CR32" s="392">
        <v>1971.5922767857192</v>
      </c>
      <c r="CS32" s="392">
        <v>1270.7467126514146</v>
      </c>
      <c r="CT32" s="392">
        <v>879.83167361111146</v>
      </c>
      <c r="CU32" s="392">
        <v>973.30565188171829</v>
      </c>
      <c r="CV32" s="392">
        <v>804.16294097222374</v>
      </c>
      <c r="CW32" s="392">
        <v>394.33077620967833</v>
      </c>
      <c r="CX32" s="392">
        <v>715.9652184139793</v>
      </c>
      <c r="CY32" s="392">
        <v>706.70482291666769</v>
      </c>
      <c r="CZ32" s="392">
        <v>1243.6373020134231</v>
      </c>
      <c r="DA32" s="392">
        <v>1264.8991180555565</v>
      </c>
      <c r="DB32" s="392">
        <v>1619.8638844086031</v>
      </c>
      <c r="DC32" s="394">
        <v>1085.2390690639252</v>
      </c>
      <c r="DD32" s="395">
        <v>1301.4202419354874</v>
      </c>
      <c r="DE32" s="392">
        <v>2191.6446168154762</v>
      </c>
      <c r="DF32" s="393">
        <v>1227.6874259757747</v>
      </c>
      <c r="DG32" s="393">
        <v>1138.3971909722222</v>
      </c>
      <c r="DH32" s="393">
        <v>1119.6253528225798</v>
      </c>
      <c r="DI32" s="393">
        <v>986.50106597222134</v>
      </c>
      <c r="DJ32" s="393">
        <v>683.24121303763309</v>
      </c>
      <c r="DK32" s="393">
        <v>659.38172379032335</v>
      </c>
      <c r="DL32" s="393">
        <v>875.58017013889025</v>
      </c>
      <c r="DM32" s="393">
        <v>1645.805744966442</v>
      </c>
      <c r="DN32" s="393">
        <v>1814.1337430555598</v>
      </c>
      <c r="DO32" s="396">
        <v>1346.3465591397842</v>
      </c>
      <c r="DP32" s="394">
        <v>1241.9468276255711</v>
      </c>
      <c r="DQ32" s="395">
        <v>1591.6512567204329</v>
      </c>
      <c r="DR32" s="392">
        <v>1615.686941964286</v>
      </c>
      <c r="DS32" s="392">
        <v>1489.8326783310906</v>
      </c>
      <c r="DT32" s="393">
        <v>1278.9410000000003</v>
      </c>
      <c r="DU32" s="393">
        <v>749.41148857527082</v>
      </c>
      <c r="DV32" s="393">
        <v>732.02123611111097</v>
      </c>
      <c r="DW32" s="393">
        <v>1148.5354939516117</v>
      </c>
      <c r="DX32" s="393">
        <v>1165.2238071236586</v>
      </c>
      <c r="DY32" s="393">
        <v>1163.51640625</v>
      </c>
      <c r="DZ32" s="393">
        <v>1096.8019395973165</v>
      </c>
      <c r="EA32" s="393">
        <v>1549.906038194445</v>
      </c>
      <c r="EB32" s="396">
        <v>2047.1583030914005</v>
      </c>
      <c r="EC32" s="394">
        <v>1301.0998972602763</v>
      </c>
      <c r="ED32" s="393">
        <v>1527.3123958333351</v>
      </c>
      <c r="EE32" s="393">
        <v>1698.879586925287</v>
      </c>
      <c r="EF32" s="393">
        <v>1760.7385531628563</v>
      </c>
      <c r="EG32" s="393">
        <v>1271.259743055557</v>
      </c>
      <c r="EH32" s="393">
        <v>734.34752016129073</v>
      </c>
      <c r="EI32" s="393">
        <v>883.42465972221976</v>
      </c>
      <c r="EJ32" s="393">
        <v>764.93319892473221</v>
      </c>
      <c r="EK32" s="393">
        <v>1207.3835887096782</v>
      </c>
      <c r="EL32" s="393">
        <v>1077.8460347222212</v>
      </c>
      <c r="EM32" s="393">
        <v>1348.1166812080533</v>
      </c>
      <c r="EN32" s="393">
        <v>1206.8956909722215</v>
      </c>
      <c r="EO32" s="393">
        <v>1730.0603897849496</v>
      </c>
      <c r="EP32" s="394">
        <v>1266.9201132741284</v>
      </c>
      <c r="EQ32" s="393">
        <v>1444.8407358870963</v>
      </c>
      <c r="ER32" s="393">
        <v>2099.5819568452375</v>
      </c>
      <c r="ES32" s="393">
        <v>1339.8775168236887</v>
      </c>
      <c r="ET32" s="393">
        <v>1057.5990138888878</v>
      </c>
      <c r="EU32" s="393">
        <v>791.73418346774361</v>
      </c>
      <c r="EV32" s="393">
        <v>1093.6323090277813</v>
      </c>
      <c r="EW32" s="393">
        <v>884.47248319892481</v>
      </c>
      <c r="EX32" s="393">
        <v>977.63596102150655</v>
      </c>
      <c r="EY32" s="396">
        <v>1277.9357604166667</v>
      </c>
      <c r="EZ32" s="394">
        <v>1209.7189425278541</v>
      </c>
      <c r="FC32" s="511"/>
    </row>
    <row r="33" spans="1:159" ht="18.75" customHeight="1">
      <c r="A33" s="486"/>
      <c r="B33" s="492"/>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93">
        <v>3466.27</v>
      </c>
      <c r="DE33" s="13">
        <v>3606.9</v>
      </c>
      <c r="DF33" s="14">
        <v>3289.1</v>
      </c>
      <c r="DG33" s="14">
        <v>3309.31</v>
      </c>
      <c r="DH33" s="14">
        <v>2815.42</v>
      </c>
      <c r="DI33" s="14">
        <v>2692.99</v>
      </c>
      <c r="DJ33" s="14">
        <v>2261.73</v>
      </c>
      <c r="DK33" s="14">
        <v>2470.3200000000002</v>
      </c>
      <c r="DL33" s="14">
        <v>3235.48</v>
      </c>
      <c r="DM33" s="14">
        <v>3083.5</v>
      </c>
      <c r="DN33" s="14">
        <v>3432.4</v>
      </c>
      <c r="DO33" s="294">
        <v>3391.64</v>
      </c>
      <c r="DP33" s="15">
        <v>3606.9</v>
      </c>
      <c r="DQ33" s="293">
        <v>3626.52</v>
      </c>
      <c r="DR33" s="13">
        <v>3385.1</v>
      </c>
      <c r="DS33" s="13">
        <v>3364.57</v>
      </c>
      <c r="DT33" s="14">
        <v>3470.11</v>
      </c>
      <c r="DU33" s="14">
        <v>2625.16</v>
      </c>
      <c r="DV33" s="14">
        <v>2744.96</v>
      </c>
      <c r="DW33" s="14">
        <v>3005.79</v>
      </c>
      <c r="DX33" s="14">
        <v>2904.1</v>
      </c>
      <c r="DY33" s="14">
        <v>3269.34</v>
      </c>
      <c r="DZ33" s="14">
        <v>3264.86</v>
      </c>
      <c r="EA33" s="14">
        <v>3311.97</v>
      </c>
      <c r="EB33" s="294">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294">
        <v>3098.94</v>
      </c>
      <c r="EZ33" s="15">
        <v>3865.58</v>
      </c>
      <c r="FC33" s="511"/>
    </row>
    <row r="34" spans="1:159" ht="18.75" customHeight="1" thickBot="1">
      <c r="A34" s="486"/>
      <c r="B34" s="491"/>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5">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6">
        <v>1001.6818399999995</v>
      </c>
      <c r="DP34" s="20">
        <v>10879.454210000004</v>
      </c>
      <c r="DQ34" s="295">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6">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296">
        <v>920.11374749999993</v>
      </c>
      <c r="EZ34" s="20">
        <v>7924.8687924999713</v>
      </c>
      <c r="FC34" s="512"/>
    </row>
    <row r="35" spans="1:159" ht="18.75" customHeight="1">
      <c r="A35" s="486"/>
      <c r="B35" s="490" t="s">
        <v>8</v>
      </c>
      <c r="C35" s="390" t="s">
        <v>9</v>
      </c>
      <c r="D35" s="397">
        <v>0.24012869484383531</v>
      </c>
      <c r="E35" s="398">
        <v>0.28498292495419886</v>
      </c>
      <c r="F35" s="398">
        <v>0.20924675922009059</v>
      </c>
      <c r="G35" s="398">
        <v>0.17366389672399762</v>
      </c>
      <c r="H35" s="398">
        <v>0.1666145998569582</v>
      </c>
      <c r="I35" s="398">
        <v>0.1013094550796437</v>
      </c>
      <c r="J35" s="398">
        <v>0.11361818663182532</v>
      </c>
      <c r="K35" s="398">
        <v>0.20022413254245497</v>
      </c>
      <c r="L35" s="398">
        <v>8.8780561537947958E-2</v>
      </c>
      <c r="M35" s="398">
        <v>0.25746322758933859</v>
      </c>
      <c r="N35" s="398">
        <v>0.18680495453855156</v>
      </c>
      <c r="O35" s="399">
        <v>0.29077594659435246</v>
      </c>
      <c r="P35" s="400">
        <v>0.19628208573370659</v>
      </c>
      <c r="Q35" s="397">
        <v>0.31981204022302612</v>
      </c>
      <c r="R35" s="398">
        <v>0.2165862875218382</v>
      </c>
      <c r="S35" s="398">
        <v>0.2536543708981161</v>
      </c>
      <c r="T35" s="398">
        <v>0.17817773264802717</v>
      </c>
      <c r="U35" s="398">
        <v>0.27205108291900099</v>
      </c>
      <c r="V35" s="398">
        <v>0.19517649933127124</v>
      </c>
      <c r="W35" s="398">
        <v>0.235702628615092</v>
      </c>
      <c r="X35" s="398">
        <v>0.18098056446001093</v>
      </c>
      <c r="Y35" s="398">
        <v>0.18176331987651317</v>
      </c>
      <c r="Z35" s="398">
        <v>0.17033879691985127</v>
      </c>
      <c r="AA35" s="398">
        <v>0.3253436407986095</v>
      </c>
      <c r="AB35" s="398">
        <v>0.38332614492345363</v>
      </c>
      <c r="AC35" s="400">
        <v>0.24594756925992045</v>
      </c>
      <c r="AD35" s="398">
        <v>0.31567841253371232</v>
      </c>
      <c r="AE35" s="398">
        <v>0.27153106572968627</v>
      </c>
      <c r="AF35" s="398">
        <v>0.21201463791697808</v>
      </c>
      <c r="AG35" s="398">
        <v>0.20265817905580172</v>
      </c>
      <c r="AH35" s="398">
        <v>0.16216190361158378</v>
      </c>
      <c r="AI35" s="398">
        <v>0.14822680639639874</v>
      </c>
      <c r="AJ35" s="398">
        <v>0.16584979362755159</v>
      </c>
      <c r="AK35" s="398">
        <v>0.23273953741779077</v>
      </c>
      <c r="AL35" s="398">
        <v>0.25287339024594224</v>
      </c>
      <c r="AM35" s="398">
        <v>0.19834517450537659</v>
      </c>
      <c r="AN35" s="398">
        <v>0.20827225021144763</v>
      </c>
      <c r="AO35" s="398">
        <v>0.28200056382524175</v>
      </c>
      <c r="AP35" s="400">
        <v>0.22321681438390623</v>
      </c>
      <c r="AQ35" s="398">
        <v>0.26119812130108205</v>
      </c>
      <c r="AR35" s="398">
        <v>0.35635417297205535</v>
      </c>
      <c r="AS35" s="398">
        <v>0.30395693995302481</v>
      </c>
      <c r="AT35" s="398">
        <v>0.19402428178739575</v>
      </c>
      <c r="AU35" s="398">
        <v>0.20157702765815608</v>
      </c>
      <c r="AV35" s="398">
        <v>0.27101427246064497</v>
      </c>
      <c r="AW35" s="398">
        <v>0.18865447030916407</v>
      </c>
      <c r="AX35" s="398">
        <v>0.20265684610223419</v>
      </c>
      <c r="AY35" s="398">
        <v>0.26966361525308152</v>
      </c>
      <c r="AZ35" s="398">
        <v>0.30512926134888346</v>
      </c>
      <c r="BA35" s="398">
        <v>0.24242060333279686</v>
      </c>
      <c r="BB35" s="398">
        <v>0.31059181952488618</v>
      </c>
      <c r="BC35" s="400">
        <v>0.26054238724233258</v>
      </c>
      <c r="BD35" s="398">
        <v>0.4244527175555376</v>
      </c>
      <c r="BE35" s="398">
        <v>0.34276441559285753</v>
      </c>
      <c r="BF35" s="398">
        <v>0.29274600070328272</v>
      </c>
      <c r="BG35" s="398">
        <v>0.30283292853423277</v>
      </c>
      <c r="BH35" s="398">
        <v>0.22105755278557407</v>
      </c>
      <c r="BI35" s="398">
        <v>0.15157205721563757</v>
      </c>
      <c r="BJ35" s="398">
        <v>0.15246250171168552</v>
      </c>
      <c r="BK35" s="398">
        <v>0.24956403819677855</v>
      </c>
      <c r="BL35" s="398">
        <v>0.29518333260031665</v>
      </c>
      <c r="BM35" s="398">
        <v>0.31013193254422505</v>
      </c>
      <c r="BN35" s="398">
        <v>0.4165416650139937</v>
      </c>
      <c r="BO35" s="398">
        <v>0.3895971522993828</v>
      </c>
      <c r="BP35" s="400">
        <v>0.30046933082472099</v>
      </c>
      <c r="BQ35" s="398">
        <v>0.28949344356919382</v>
      </c>
      <c r="BR35" s="398">
        <v>0.46958128378844977</v>
      </c>
      <c r="BS35" s="398">
        <v>0.3629994657645127</v>
      </c>
      <c r="BT35" s="398">
        <v>0.31763643163584188</v>
      </c>
      <c r="BU35" s="398">
        <v>0.2234214489267026</v>
      </c>
      <c r="BV35" s="398">
        <v>0.26761587624577116</v>
      </c>
      <c r="BW35" s="398">
        <v>0.20703751677921126</v>
      </c>
      <c r="BX35" s="398">
        <v>0.33546658228968707</v>
      </c>
      <c r="BY35" s="398">
        <v>0.32734028086939559</v>
      </c>
      <c r="BZ35" s="398">
        <v>0.36011647203915348</v>
      </c>
      <c r="CA35" s="398">
        <v>0.32408075090976568</v>
      </c>
      <c r="CB35" s="398">
        <v>0.41341330467145215</v>
      </c>
      <c r="CC35" s="400">
        <v>0.32653274411122907</v>
      </c>
      <c r="CD35" s="398">
        <v>0.41352071285011477</v>
      </c>
      <c r="CE35" s="398">
        <v>0.56328034277873051</v>
      </c>
      <c r="CF35" s="398">
        <v>0.42927358861286169</v>
      </c>
      <c r="CG35" s="398">
        <v>0.25083950816789186</v>
      </c>
      <c r="CH35" s="398">
        <v>0.33389831150375032</v>
      </c>
      <c r="CI35" s="398">
        <v>0.3180188239838298</v>
      </c>
      <c r="CJ35" s="398">
        <v>0.3122002737885845</v>
      </c>
      <c r="CK35" s="398">
        <v>0.25654584577135298</v>
      </c>
      <c r="CL35" s="398">
        <v>0.30651072881405311</v>
      </c>
      <c r="CM35" s="398">
        <v>0.43610941578280588</v>
      </c>
      <c r="CN35" s="398">
        <v>0.40036228080193403</v>
      </c>
      <c r="CO35" s="398">
        <v>0.43774545261067233</v>
      </c>
      <c r="CP35" s="400">
        <v>0.37743545759542102</v>
      </c>
      <c r="CQ35" s="398">
        <v>0.33095922928490246</v>
      </c>
      <c r="CR35" s="398">
        <v>0.52293297096787661</v>
      </c>
      <c r="CS35" s="398">
        <v>0.35161023767899374</v>
      </c>
      <c r="CT35" s="398">
        <v>0.25497913479400475</v>
      </c>
      <c r="CU35" s="398">
        <v>0.28969473781971977</v>
      </c>
      <c r="CV35" s="398">
        <v>0.24574777007933798</v>
      </c>
      <c r="CW35" s="398">
        <v>0.11942249229403931</v>
      </c>
      <c r="CX35" s="398">
        <v>0.21848959138535984</v>
      </c>
      <c r="CY35" s="398">
        <v>0.20678429361959963</v>
      </c>
      <c r="CZ35" s="398">
        <v>0.3535714453421126</v>
      </c>
      <c r="DA35" s="398">
        <v>0.33271640412756687</v>
      </c>
      <c r="DB35" s="398">
        <v>0.4217464953431399</v>
      </c>
      <c r="DC35" s="400">
        <v>0.30745476637513247</v>
      </c>
      <c r="DD35" s="401">
        <v>0.33602181704115552</v>
      </c>
      <c r="DE35" s="398">
        <v>0.55990776707901579</v>
      </c>
      <c r="DF35" s="399">
        <v>0.32512482415689758</v>
      </c>
      <c r="DG35" s="399">
        <v>0.31866568426645164</v>
      </c>
      <c r="DH35" s="399">
        <v>0.32842524496196068</v>
      </c>
      <c r="DI35" s="399">
        <v>0.29230544776374529</v>
      </c>
      <c r="DJ35" s="399">
        <v>0.20327275430731467</v>
      </c>
      <c r="DK35" s="399">
        <v>0.19530949643671813</v>
      </c>
      <c r="DL35" s="399">
        <v>0.25636881961953589</v>
      </c>
      <c r="DM35" s="399">
        <v>0.46738018672339687</v>
      </c>
      <c r="DN35" s="399">
        <v>0.47913545924126749</v>
      </c>
      <c r="DO35" s="402">
        <v>0.34018851456820209</v>
      </c>
      <c r="DP35" s="400">
        <v>0.34405235660363825</v>
      </c>
      <c r="DQ35" s="401">
        <v>0.40145398161122064</v>
      </c>
      <c r="DR35" s="398">
        <v>0.41480097354797435</v>
      </c>
      <c r="DS35" s="398">
        <v>0.37757697890719116</v>
      </c>
      <c r="DT35" s="399">
        <v>0.34843313914949503</v>
      </c>
      <c r="DU35" s="399">
        <v>0.2137524059572477</v>
      </c>
      <c r="DV35" s="399">
        <v>0.21285647494361157</v>
      </c>
      <c r="DW35" s="399">
        <v>0.33713691772675503</v>
      </c>
      <c r="DX35" s="399">
        <v>0.33812266707211597</v>
      </c>
      <c r="DY35" s="399">
        <v>0.32622277060250132</v>
      </c>
      <c r="DZ35" s="399">
        <v>0.29635106608093137</v>
      </c>
      <c r="EA35" s="399">
        <v>0.38883017861209551</v>
      </c>
      <c r="EB35" s="402">
        <v>0.51101004205926837</v>
      </c>
      <c r="EC35" s="400">
        <v>0.35068989959256075</v>
      </c>
      <c r="ED35" s="399">
        <v>0.36167468007852732</v>
      </c>
      <c r="EE35" s="399">
        <v>0.41873429565706882</v>
      </c>
      <c r="EF35" s="399">
        <v>0.44008581000321273</v>
      </c>
      <c r="EG35" s="399">
        <v>0.33503631969204739</v>
      </c>
      <c r="EH35" s="399">
        <v>0.20500523836829915</v>
      </c>
      <c r="EI35" s="399">
        <v>0.25611392655807863</v>
      </c>
      <c r="EJ35" s="399">
        <v>0.21567988712600666</v>
      </c>
      <c r="EK35" s="399">
        <v>0.34186387043583777</v>
      </c>
      <c r="EL35" s="399">
        <v>0.2916677018225583</v>
      </c>
      <c r="EM35" s="399">
        <v>0.34910429664499359</v>
      </c>
      <c r="EN35" s="399">
        <v>0.28872728842411138</v>
      </c>
      <c r="EO35" s="399">
        <v>0.4170647812699379</v>
      </c>
      <c r="EP35" s="400">
        <v>0.33004299743877802</v>
      </c>
      <c r="EQ35" s="399">
        <v>0.33332149043598014</v>
      </c>
      <c r="ER35" s="399">
        <v>0.48817956412614194</v>
      </c>
      <c r="ES35" s="399">
        <v>0.3269876266427581</v>
      </c>
      <c r="ET35" s="399">
        <v>0.27728667807194257</v>
      </c>
      <c r="EU35" s="399">
        <v>0.21931264530719491</v>
      </c>
      <c r="EV35" s="399">
        <v>0.29987172582430222</v>
      </c>
      <c r="EW35" s="399">
        <v>0.24233210024510352</v>
      </c>
      <c r="EX35" s="399">
        <v>0.27015660575944478</v>
      </c>
      <c r="EY35" s="402">
        <v>0.34032734507447732</v>
      </c>
      <c r="EZ35" s="400">
        <v>0.31287660700427489</v>
      </c>
    </row>
    <row r="36" spans="1:159" ht="18.75" customHeight="1" thickBot="1">
      <c r="A36" s="486"/>
      <c r="B36" s="491"/>
      <c r="C36" s="403" t="s">
        <v>10</v>
      </c>
      <c r="D36" s="404">
        <v>0.62096187761720467</v>
      </c>
      <c r="E36" s="405">
        <v>0.65706683623949924</v>
      </c>
      <c r="F36" s="405">
        <v>0.64720980219660629</v>
      </c>
      <c r="G36" s="405">
        <v>0.62128464248157345</v>
      </c>
      <c r="H36" s="405">
        <v>0.64712155149981376</v>
      </c>
      <c r="I36" s="405">
        <v>0.50462953842516889</v>
      </c>
      <c r="J36" s="405">
        <v>0.57075692761773711</v>
      </c>
      <c r="K36" s="405">
        <v>0.65360292196749759</v>
      </c>
      <c r="L36" s="405">
        <v>0.47082554629097179</v>
      </c>
      <c r="M36" s="405">
        <v>0.68211218112339722</v>
      </c>
      <c r="N36" s="405">
        <v>0.67594593061065933</v>
      </c>
      <c r="O36" s="406">
        <v>0.70489367153471683</v>
      </c>
      <c r="P36" s="407">
        <v>0.70489367153471683</v>
      </c>
      <c r="Q36" s="404">
        <v>0.69199373913676521</v>
      </c>
      <c r="R36" s="405">
        <v>0.67897425864754435</v>
      </c>
      <c r="S36" s="405">
        <v>0.69204977937399637</v>
      </c>
      <c r="T36" s="405">
        <v>0.69322881328551589</v>
      </c>
      <c r="U36" s="405">
        <v>0.72720910616130441</v>
      </c>
      <c r="V36" s="405">
        <v>0.68854451684021978</v>
      </c>
      <c r="W36" s="405">
        <v>0.71602092477396395</v>
      </c>
      <c r="X36" s="405">
        <v>0.68882504458093918</v>
      </c>
      <c r="Y36" s="405">
        <v>0.55536192288955732</v>
      </c>
      <c r="Z36" s="405">
        <v>0.73008847515357389</v>
      </c>
      <c r="AA36" s="405">
        <v>0.74742579731177217</v>
      </c>
      <c r="AB36" s="405">
        <v>0.71765439800374298</v>
      </c>
      <c r="AC36" s="407">
        <v>0.74742579731177217</v>
      </c>
      <c r="AD36" s="405">
        <v>0.70716400655884681</v>
      </c>
      <c r="AE36" s="405">
        <v>0.75779477774023829</v>
      </c>
      <c r="AF36" s="405">
        <v>0.70403002615915389</v>
      </c>
      <c r="AG36" s="405">
        <v>0.68918534626965544</v>
      </c>
      <c r="AH36" s="405">
        <v>0.68832044081805666</v>
      </c>
      <c r="AI36" s="405">
        <v>0.55502197069666837</v>
      </c>
      <c r="AJ36" s="405">
        <v>0.59635562116013718</v>
      </c>
      <c r="AK36" s="405">
        <v>0.73076353882439993</v>
      </c>
      <c r="AL36" s="405">
        <v>0.69893783974344392</v>
      </c>
      <c r="AM36" s="405">
        <v>0.67904552934722984</v>
      </c>
      <c r="AN36" s="405">
        <v>0.673849402145836</v>
      </c>
      <c r="AO36" s="405">
        <v>0.77931391739663958</v>
      </c>
      <c r="AP36" s="407">
        <v>0.77931391739663958</v>
      </c>
      <c r="AQ36" s="405">
        <v>0.80385920739742778</v>
      </c>
      <c r="AR36" s="405">
        <v>0.82128066146072576</v>
      </c>
      <c r="AS36" s="405">
        <v>0.68613694278055404</v>
      </c>
      <c r="AT36" s="405">
        <v>0.76192314771997716</v>
      </c>
      <c r="AU36" s="405">
        <v>0.71740529504449513</v>
      </c>
      <c r="AV36" s="405">
        <v>0.79765043424317605</v>
      </c>
      <c r="AW36" s="405">
        <v>0.68972834996369514</v>
      </c>
      <c r="AX36" s="405">
        <v>0.62534454276471696</v>
      </c>
      <c r="AY36" s="405">
        <v>0.76926423340184791</v>
      </c>
      <c r="AZ36" s="405">
        <v>0.72205587147278594</v>
      </c>
      <c r="BA36" s="405">
        <v>0.72220180977689674</v>
      </c>
      <c r="BB36" s="405">
        <v>0.79442631418308174</v>
      </c>
      <c r="BC36" s="407">
        <v>0.82128066146072576</v>
      </c>
      <c r="BD36" s="405">
        <v>0.84003526556399377</v>
      </c>
      <c r="BE36" s="405">
        <v>0.82212882330806869</v>
      </c>
      <c r="BF36" s="405">
        <v>0.79304370331495277</v>
      </c>
      <c r="BG36" s="405">
        <v>0.85943275428662635</v>
      </c>
      <c r="BH36" s="405">
        <v>0.70077935203000785</v>
      </c>
      <c r="BI36" s="405">
        <v>0.78196948799742771</v>
      </c>
      <c r="BJ36" s="405">
        <v>0.73809493152037231</v>
      </c>
      <c r="BK36" s="405">
        <v>0.80604064357301641</v>
      </c>
      <c r="BL36" s="405">
        <v>0.82747100544884478</v>
      </c>
      <c r="BM36" s="405">
        <v>0.80612987338511188</v>
      </c>
      <c r="BN36" s="405">
        <v>0.82087582135449155</v>
      </c>
      <c r="BO36" s="405">
        <v>0.86546439791362917</v>
      </c>
      <c r="BP36" s="407">
        <v>0.86546439791362917</v>
      </c>
      <c r="BQ36" s="405">
        <v>0.79332599512667812</v>
      </c>
      <c r="BR36" s="405">
        <v>0.87778792641998382</v>
      </c>
      <c r="BS36" s="405">
        <v>0.88040027526528497</v>
      </c>
      <c r="BT36" s="405">
        <v>0.82188767743862023</v>
      </c>
      <c r="BU36" s="405">
        <v>0.72230481923341927</v>
      </c>
      <c r="BV36" s="405">
        <v>0.82206782274867518</v>
      </c>
      <c r="BW36" s="405">
        <v>0.83956469324323224</v>
      </c>
      <c r="BX36" s="405">
        <v>0.78708632828790803</v>
      </c>
      <c r="BY36" s="405">
        <v>0.93027579413937456</v>
      </c>
      <c r="BZ36" s="405">
        <v>0.88871311270196618</v>
      </c>
      <c r="CA36" s="405">
        <v>0.8536015119375856</v>
      </c>
      <c r="CB36" s="405">
        <v>0.87538923390380197</v>
      </c>
      <c r="CC36" s="407">
        <v>0.93027579413937456</v>
      </c>
      <c r="CD36" s="405">
        <v>0.82795394412124046</v>
      </c>
      <c r="CE36" s="405">
        <v>0.85434732219685594</v>
      </c>
      <c r="CF36" s="405">
        <v>0.82366600855980587</v>
      </c>
      <c r="CG36" s="405">
        <v>0.84132441917120493</v>
      </c>
      <c r="CH36" s="405">
        <v>0.96258316805221467</v>
      </c>
      <c r="CI36" s="405">
        <v>0.92190380652857606</v>
      </c>
      <c r="CJ36" s="405">
        <v>0.85956655889448719</v>
      </c>
      <c r="CK36" s="405">
        <v>0.85218404571895467</v>
      </c>
      <c r="CL36" s="405">
        <v>0.81974278735776318</v>
      </c>
      <c r="CM36" s="405">
        <v>0.87720538896411504</v>
      </c>
      <c r="CN36" s="405">
        <v>0.81706940132428496</v>
      </c>
      <c r="CO36" s="405">
        <v>0.93850756982033123</v>
      </c>
      <c r="CP36" s="407">
        <v>0.96258316805221467</v>
      </c>
      <c r="CQ36" s="405">
        <v>0.89941105493972107</v>
      </c>
      <c r="CR36" s="405">
        <v>0.93262121991248947</v>
      </c>
      <c r="CS36" s="405">
        <v>0.90826013034854058</v>
      </c>
      <c r="CT36" s="405">
        <v>0.78675314685575803</v>
      </c>
      <c r="CU36" s="405">
        <v>0.89195040187406605</v>
      </c>
      <c r="CV36" s="405">
        <v>0.72036716008287227</v>
      </c>
      <c r="CW36" s="405">
        <v>0.61189135081475832</v>
      </c>
      <c r="CX36" s="405">
        <v>0.84511093164294637</v>
      </c>
      <c r="CY36" s="405">
        <v>0.84497812072940115</v>
      </c>
      <c r="CZ36" s="405">
        <v>0.93356453719759525</v>
      </c>
      <c r="DA36" s="405">
        <v>0.92789909263136905</v>
      </c>
      <c r="DB36" s="405">
        <v>0.93859008940943489</v>
      </c>
      <c r="DC36" s="407">
        <v>0.93859008940943489</v>
      </c>
      <c r="DD36" s="408">
        <v>0.93236055134999951</v>
      </c>
      <c r="DE36" s="405">
        <v>0.94364648754443992</v>
      </c>
      <c r="DF36" s="406">
        <v>0.90262064633127304</v>
      </c>
      <c r="DG36" s="406">
        <v>0.83056541296450426</v>
      </c>
      <c r="DH36" s="406">
        <v>0.81294575397665492</v>
      </c>
      <c r="DI36" s="406">
        <v>0.84903070013766546</v>
      </c>
      <c r="DJ36" s="406">
        <v>0.70097504750630824</v>
      </c>
      <c r="DK36" s="406">
        <v>0.85403333097166778</v>
      </c>
      <c r="DL36" s="406">
        <v>0.88755409558740417</v>
      </c>
      <c r="DM36" s="406">
        <v>0.97899775358562291</v>
      </c>
      <c r="DN36" s="406">
        <v>0.91816300153309427</v>
      </c>
      <c r="DO36" s="409">
        <v>0.95969576477853469</v>
      </c>
      <c r="DP36" s="407">
        <v>0.97899775358562291</v>
      </c>
      <c r="DQ36" s="408">
        <v>0.91202436449584734</v>
      </c>
      <c r="DR36" s="405">
        <v>0.96208391156397932</v>
      </c>
      <c r="DS36" s="405">
        <v>0.93793676053414521</v>
      </c>
      <c r="DT36" s="406">
        <v>0.95960113013129467</v>
      </c>
      <c r="DU36" s="406">
        <v>0.78076789898507704</v>
      </c>
      <c r="DV36" s="406">
        <v>0.8367162106046937</v>
      </c>
      <c r="DW36" s="406">
        <v>0.85909249762854034</v>
      </c>
      <c r="DX36" s="406">
        <v>0.91750277501477595</v>
      </c>
      <c r="DY36" s="406">
        <v>0.97014772835916352</v>
      </c>
      <c r="DZ36" s="406">
        <v>0.83802778569347369</v>
      </c>
      <c r="EA36" s="406">
        <v>0.8744288953696534</v>
      </c>
      <c r="EB36" s="409">
        <v>0.92596580547585405</v>
      </c>
      <c r="EC36" s="407">
        <v>0.97014772835916352</v>
      </c>
      <c r="ED36" s="406">
        <v>0.92002100485941429</v>
      </c>
      <c r="EE36" s="406">
        <v>0.95133617397116388</v>
      </c>
      <c r="EF36" s="406">
        <v>0.93302923084687017</v>
      </c>
      <c r="EG36" s="406">
        <v>0.88710191835191843</v>
      </c>
      <c r="EH36" s="406">
        <v>0.71243643668780199</v>
      </c>
      <c r="EI36" s="406">
        <v>0.85255605132226298</v>
      </c>
      <c r="EJ36" s="406">
        <v>0.73828456962486333</v>
      </c>
      <c r="EK36" s="406">
        <v>0.85791145758564946</v>
      </c>
      <c r="EL36" s="406">
        <v>0.93433096404005389</v>
      </c>
      <c r="EM36" s="406">
        <v>0.92141511038986534</v>
      </c>
      <c r="EN36" s="406">
        <v>0.94618907516376138</v>
      </c>
      <c r="EO36" s="406">
        <v>0.87360502462351008</v>
      </c>
      <c r="EP36" s="407">
        <v>0.95133617397116388</v>
      </c>
      <c r="EQ36" s="406">
        <v>0.89392330733414382</v>
      </c>
      <c r="ER36" s="406">
        <v>1.0138089556428971</v>
      </c>
      <c r="ES36" s="406">
        <v>0.86397028426542044</v>
      </c>
      <c r="ET36" s="406">
        <v>0.8505558044894026</v>
      </c>
      <c r="EU36" s="406">
        <v>0.89003079328458523</v>
      </c>
      <c r="EV36" s="406">
        <v>0.83915420833417165</v>
      </c>
      <c r="EW36" s="406">
        <v>0.80723910234654572</v>
      </c>
      <c r="EX36" s="406">
        <v>0.91901500731054653</v>
      </c>
      <c r="EY36" s="409">
        <v>0.92344881715873384</v>
      </c>
      <c r="EZ36" s="407">
        <v>1.0138089556428971</v>
      </c>
      <c r="FC36" s="513" t="s">
        <v>1873</v>
      </c>
    </row>
    <row r="37" spans="1:159" ht="33.75" customHeight="1">
      <c r="A37" s="486"/>
      <c r="B37" s="490" t="s">
        <v>8</v>
      </c>
      <c r="C37" s="22" t="s">
        <v>791</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9">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300">
        <v>0.42271505376344087</v>
      </c>
      <c r="DP37" s="26">
        <v>0.44472031963470321</v>
      </c>
      <c r="DQ37" s="299">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300">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300">
        <v>0.40104166666666669</v>
      </c>
      <c r="EZ37" s="26">
        <v>0.45893756678369713</v>
      </c>
      <c r="FC37" s="514"/>
    </row>
    <row r="38" spans="1:159" ht="33.75" customHeight="1">
      <c r="A38" s="486"/>
      <c r="B38" s="492"/>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301">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302">
        <v>0.24865591397849462</v>
      </c>
      <c r="DP38" s="31">
        <v>0.24220890410958903</v>
      </c>
      <c r="DQ38" s="301">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302">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2">
        <v>0.31388888888888888</v>
      </c>
      <c r="EZ38" s="31">
        <v>0.30976186841703557</v>
      </c>
    </row>
    <row r="39" spans="1:159" ht="33.75" customHeight="1" thickBot="1">
      <c r="A39" s="486"/>
      <c r="B39" s="491"/>
      <c r="C39" s="32" t="s">
        <v>793</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410">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410">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410">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410">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410">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410">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410">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410">
        <v>0.24172374429223745</v>
      </c>
      <c r="DD39" s="303">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4">
        <v>0.3286290322580645</v>
      </c>
      <c r="DP39" s="410">
        <v>0.31307077625570778</v>
      </c>
      <c r="DQ39" s="303">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4">
        <v>0.62903225806451613</v>
      </c>
      <c r="EC39" s="410">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410">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04">
        <v>0.28506944444444443</v>
      </c>
      <c r="EZ39" s="410">
        <v>0.23130056479926728</v>
      </c>
      <c r="FC39" s="498" t="s">
        <v>865</v>
      </c>
    </row>
    <row r="40" spans="1:159" ht="18.75" customHeight="1">
      <c r="A40" s="486"/>
      <c r="B40" s="490" t="s">
        <v>1484</v>
      </c>
      <c r="C40" s="390" t="s">
        <v>3</v>
      </c>
      <c r="D40" s="391"/>
      <c r="E40" s="392"/>
      <c r="F40" s="392"/>
      <c r="G40" s="392"/>
      <c r="H40" s="392"/>
      <c r="I40" s="392"/>
      <c r="J40" s="392"/>
      <c r="K40" s="392"/>
      <c r="L40" s="392"/>
      <c r="M40" s="392"/>
      <c r="N40" s="392"/>
      <c r="O40" s="393"/>
      <c r="P40" s="394"/>
      <c r="Q40" s="391"/>
      <c r="R40" s="392"/>
      <c r="S40" s="392"/>
      <c r="T40" s="392"/>
      <c r="U40" s="392"/>
      <c r="V40" s="392"/>
      <c r="W40" s="392"/>
      <c r="X40" s="392"/>
      <c r="Y40" s="392"/>
      <c r="Z40" s="392"/>
      <c r="AA40" s="392"/>
      <c r="AB40" s="392"/>
      <c r="AC40" s="394"/>
      <c r="AD40" s="392"/>
      <c r="AE40" s="392"/>
      <c r="AF40" s="392"/>
      <c r="AG40" s="392"/>
      <c r="AH40" s="392"/>
      <c r="AI40" s="392"/>
      <c r="AJ40" s="392"/>
      <c r="AK40" s="392"/>
      <c r="AL40" s="392"/>
      <c r="AM40" s="392"/>
      <c r="AN40" s="392"/>
      <c r="AO40" s="392"/>
      <c r="AP40" s="394"/>
      <c r="AQ40" s="392"/>
      <c r="AR40" s="392"/>
      <c r="AS40" s="392"/>
      <c r="AT40" s="392"/>
      <c r="AU40" s="392"/>
      <c r="AV40" s="392"/>
      <c r="AW40" s="392"/>
      <c r="AX40" s="392"/>
      <c r="AY40" s="392"/>
      <c r="AZ40" s="392"/>
      <c r="BA40" s="392"/>
      <c r="BB40" s="392"/>
      <c r="BC40" s="394"/>
      <c r="BD40" s="392"/>
      <c r="BE40" s="392"/>
      <c r="BF40" s="392"/>
      <c r="BG40" s="392"/>
      <c r="BH40" s="392"/>
      <c r="BI40" s="392"/>
      <c r="BJ40" s="392"/>
      <c r="BK40" s="392"/>
      <c r="BL40" s="392"/>
      <c r="BM40" s="392"/>
      <c r="BN40" s="392"/>
      <c r="BO40" s="392"/>
      <c r="BP40" s="394"/>
      <c r="BQ40" s="392"/>
      <c r="BR40" s="392"/>
      <c r="BS40" s="392"/>
      <c r="BT40" s="392"/>
      <c r="BU40" s="392"/>
      <c r="BV40" s="392"/>
      <c r="BW40" s="392"/>
      <c r="BX40" s="392"/>
      <c r="BY40" s="392"/>
      <c r="BZ40" s="392"/>
      <c r="CA40" s="392"/>
      <c r="CB40" s="392"/>
      <c r="CC40" s="394"/>
      <c r="CD40" s="392"/>
      <c r="CE40" s="392"/>
      <c r="CF40" s="392"/>
      <c r="CG40" s="392"/>
      <c r="CH40" s="392"/>
      <c r="CI40" s="392"/>
      <c r="CJ40" s="392"/>
      <c r="CK40" s="392"/>
      <c r="CL40" s="392"/>
      <c r="CM40" s="392"/>
      <c r="CN40" s="392"/>
      <c r="CO40" s="392"/>
      <c r="CP40" s="394"/>
      <c r="CQ40" s="392"/>
      <c r="CR40" s="392"/>
      <c r="CS40" s="392"/>
      <c r="CT40" s="392"/>
      <c r="CU40" s="392"/>
      <c r="CV40" s="392"/>
      <c r="CW40" s="392"/>
      <c r="CX40" s="392"/>
      <c r="CY40" s="392"/>
      <c r="CZ40" s="392"/>
      <c r="DA40" s="392"/>
      <c r="DB40" s="392"/>
      <c r="DC40" s="394"/>
      <c r="DD40" s="395">
        <v>0</v>
      </c>
      <c r="DE40" s="392">
        <v>0</v>
      </c>
      <c r="DF40" s="393">
        <v>0</v>
      </c>
      <c r="DG40" s="393">
        <v>0</v>
      </c>
      <c r="DH40" s="393">
        <v>0</v>
      </c>
      <c r="DI40" s="393">
        <v>0</v>
      </c>
      <c r="DJ40" s="393">
        <v>0</v>
      </c>
      <c r="DK40" s="393">
        <v>0</v>
      </c>
      <c r="DL40" s="393">
        <v>0</v>
      </c>
      <c r="DM40" s="393">
        <v>0</v>
      </c>
      <c r="DN40" s="393">
        <v>0</v>
      </c>
      <c r="DO40" s="396">
        <v>0</v>
      </c>
      <c r="DP40" s="394">
        <v>0</v>
      </c>
      <c r="DQ40" s="395">
        <v>0</v>
      </c>
      <c r="DR40" s="392">
        <v>0</v>
      </c>
      <c r="DS40" s="392">
        <v>0</v>
      </c>
      <c r="DT40" s="393">
        <v>44.728642361110964</v>
      </c>
      <c r="DU40" s="393">
        <v>82.099694220430052</v>
      </c>
      <c r="DV40" s="393">
        <v>87.565534722222324</v>
      </c>
      <c r="DW40" s="393">
        <v>77.933158602150669</v>
      </c>
      <c r="DX40" s="393">
        <v>74.58252016129002</v>
      </c>
      <c r="DY40" s="393">
        <v>56.338868055555665</v>
      </c>
      <c r="DZ40" s="393">
        <v>42.400516778523524</v>
      </c>
      <c r="EA40" s="393">
        <v>28.366927083333238</v>
      </c>
      <c r="EB40" s="396">
        <v>13.297274865591323</v>
      </c>
      <c r="EC40" s="394">
        <v>42.497188926943799</v>
      </c>
      <c r="ED40" s="393">
        <v>20.863639112903165</v>
      </c>
      <c r="EE40" s="393">
        <v>26.854877873563165</v>
      </c>
      <c r="EF40" s="393">
        <v>43.16112718707938</v>
      </c>
      <c r="EG40" s="393">
        <v>79.140784722222179</v>
      </c>
      <c r="EH40" s="393">
        <v>96.719398521505468</v>
      </c>
      <c r="EI40" s="393">
        <v>110.31199305555555</v>
      </c>
      <c r="EJ40" s="393">
        <v>159.12667338709662</v>
      </c>
      <c r="EK40" s="393">
        <v>139.10868951612909</v>
      </c>
      <c r="EL40" s="393">
        <v>99.729934027777844</v>
      </c>
      <c r="EM40" s="393">
        <v>69.516439597315468</v>
      </c>
      <c r="EN40" s="393">
        <v>31.759027777777824</v>
      </c>
      <c r="EO40" s="393">
        <v>21.561485215053768</v>
      </c>
      <c r="EP40" s="394">
        <v>75.027111509560868</v>
      </c>
      <c r="EQ40" s="393">
        <v>38.903531586021529</v>
      </c>
      <c r="ER40" s="393">
        <v>58.140130208333197</v>
      </c>
      <c r="ES40" s="393">
        <v>116.79806191117082</v>
      </c>
      <c r="ET40" s="393">
        <v>165.6535590277781</v>
      </c>
      <c r="EU40" s="393">
        <v>232.24698252688216</v>
      </c>
      <c r="EV40" s="393">
        <v>195.63434722222235</v>
      </c>
      <c r="EW40" s="393">
        <v>208.72049395161238</v>
      </c>
      <c r="EX40" s="393">
        <v>175.21704637096769</v>
      </c>
      <c r="EY40" s="396">
        <v>135.27503819444425</v>
      </c>
      <c r="EZ40" s="394">
        <v>148.18530911311362</v>
      </c>
      <c r="FC40" s="499"/>
    </row>
    <row r="41" spans="1:159" ht="18.75" customHeight="1">
      <c r="A41" s="486"/>
      <c r="B41" s="492"/>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93">
        <v>0</v>
      </c>
      <c r="DE41" s="13">
        <v>0</v>
      </c>
      <c r="DF41" s="14">
        <v>0</v>
      </c>
      <c r="DG41" s="14">
        <v>0</v>
      </c>
      <c r="DH41" s="14">
        <v>0</v>
      </c>
      <c r="DI41" s="14">
        <v>0</v>
      </c>
      <c r="DJ41" s="14">
        <v>0</v>
      </c>
      <c r="DK41" s="14">
        <v>0</v>
      </c>
      <c r="DL41" s="14">
        <v>0</v>
      </c>
      <c r="DM41" s="14">
        <v>0</v>
      </c>
      <c r="DN41" s="14">
        <v>0</v>
      </c>
      <c r="DO41" s="294">
        <v>0</v>
      </c>
      <c r="DP41" s="15">
        <v>0</v>
      </c>
      <c r="DQ41" s="293">
        <v>0</v>
      </c>
      <c r="DR41" s="13">
        <v>0</v>
      </c>
      <c r="DS41" s="13">
        <v>0</v>
      </c>
      <c r="DT41" s="14">
        <v>241.03</v>
      </c>
      <c r="DU41" s="14">
        <v>287.5</v>
      </c>
      <c r="DV41" s="14">
        <v>272.95</v>
      </c>
      <c r="DW41" s="14">
        <v>331.26</v>
      </c>
      <c r="DX41" s="14">
        <v>303.24</v>
      </c>
      <c r="DY41" s="14">
        <v>279.36</v>
      </c>
      <c r="DZ41" s="14">
        <v>319.19</v>
      </c>
      <c r="EA41" s="14">
        <v>278.64999999999998</v>
      </c>
      <c r="EB41" s="294">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294">
        <v>826.33</v>
      </c>
      <c r="EZ41" s="15">
        <v>826.33</v>
      </c>
      <c r="FC41" s="499"/>
    </row>
    <row r="42" spans="1:159" ht="18.75" customHeight="1" thickBot="1">
      <c r="A42" s="486"/>
      <c r="B42" s="491"/>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5">
        <v>0</v>
      </c>
      <c r="DE42" s="18">
        <v>0</v>
      </c>
      <c r="DF42" s="19">
        <v>0</v>
      </c>
      <c r="DG42" s="19">
        <v>0</v>
      </c>
      <c r="DH42" s="19">
        <v>0</v>
      </c>
      <c r="DI42" s="19">
        <v>0</v>
      </c>
      <c r="DJ42" s="19">
        <v>0</v>
      </c>
      <c r="DK42" s="19">
        <v>0</v>
      </c>
      <c r="DL42" s="19">
        <v>0</v>
      </c>
      <c r="DM42" s="19">
        <v>0</v>
      </c>
      <c r="DN42" s="19">
        <v>0</v>
      </c>
      <c r="DO42" s="296">
        <v>0</v>
      </c>
      <c r="DP42" s="20">
        <v>0</v>
      </c>
      <c r="DQ42" s="295">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6">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296">
        <v>97.39802749999987</v>
      </c>
      <c r="EZ42" s="20">
        <v>970.76196000000732</v>
      </c>
      <c r="FC42" s="499"/>
    </row>
    <row r="43" spans="1:159" ht="18.75" customHeight="1">
      <c r="A43" s="486"/>
      <c r="B43" s="488" t="s">
        <v>1485</v>
      </c>
      <c r="C43" s="390" t="s">
        <v>9</v>
      </c>
      <c r="D43" s="397"/>
      <c r="E43" s="398"/>
      <c r="F43" s="398"/>
      <c r="G43" s="398"/>
      <c r="H43" s="398"/>
      <c r="I43" s="398"/>
      <c r="J43" s="398"/>
      <c r="K43" s="398"/>
      <c r="L43" s="398"/>
      <c r="M43" s="398"/>
      <c r="N43" s="398"/>
      <c r="O43" s="399"/>
      <c r="P43" s="400"/>
      <c r="Q43" s="397"/>
      <c r="R43" s="398"/>
      <c r="S43" s="398"/>
      <c r="T43" s="398"/>
      <c r="U43" s="398"/>
      <c r="V43" s="398"/>
      <c r="W43" s="398"/>
      <c r="X43" s="398"/>
      <c r="Y43" s="398"/>
      <c r="Z43" s="398"/>
      <c r="AA43" s="398"/>
      <c r="AB43" s="398"/>
      <c r="AC43" s="400"/>
      <c r="AD43" s="398"/>
      <c r="AE43" s="398"/>
      <c r="AF43" s="398"/>
      <c r="AG43" s="398"/>
      <c r="AH43" s="398"/>
      <c r="AI43" s="398"/>
      <c r="AJ43" s="398"/>
      <c r="AK43" s="398"/>
      <c r="AL43" s="398"/>
      <c r="AM43" s="398"/>
      <c r="AN43" s="398"/>
      <c r="AO43" s="398"/>
      <c r="AP43" s="400"/>
      <c r="AQ43" s="398"/>
      <c r="AR43" s="398"/>
      <c r="AS43" s="398"/>
      <c r="AT43" s="398"/>
      <c r="AU43" s="398"/>
      <c r="AV43" s="398"/>
      <c r="AW43" s="398"/>
      <c r="AX43" s="398"/>
      <c r="AY43" s="398"/>
      <c r="AZ43" s="398"/>
      <c r="BA43" s="398"/>
      <c r="BB43" s="398"/>
      <c r="BC43" s="400"/>
      <c r="BD43" s="398"/>
      <c r="BE43" s="398"/>
      <c r="BF43" s="398"/>
      <c r="BG43" s="398"/>
      <c r="BH43" s="398"/>
      <c r="BI43" s="398"/>
      <c r="BJ43" s="398"/>
      <c r="BK43" s="398"/>
      <c r="BL43" s="398"/>
      <c r="BM43" s="398"/>
      <c r="BN43" s="398"/>
      <c r="BO43" s="398"/>
      <c r="BP43" s="400"/>
      <c r="BQ43" s="398"/>
      <c r="BR43" s="398"/>
      <c r="BS43" s="398"/>
      <c r="BT43" s="398"/>
      <c r="BU43" s="398"/>
      <c r="BV43" s="398"/>
      <c r="BW43" s="398"/>
      <c r="BX43" s="398"/>
      <c r="BY43" s="398"/>
      <c r="BZ43" s="398"/>
      <c r="CA43" s="398"/>
      <c r="CB43" s="398"/>
      <c r="CC43" s="400"/>
      <c r="CD43" s="398"/>
      <c r="CE43" s="398"/>
      <c r="CF43" s="398"/>
      <c r="CG43" s="398"/>
      <c r="CH43" s="398"/>
      <c r="CI43" s="398"/>
      <c r="CJ43" s="398"/>
      <c r="CK43" s="398"/>
      <c r="CL43" s="398"/>
      <c r="CM43" s="398"/>
      <c r="CN43" s="398"/>
      <c r="CO43" s="398"/>
      <c r="CP43" s="400"/>
      <c r="CQ43" s="398"/>
      <c r="CR43" s="398"/>
      <c r="CS43" s="398"/>
      <c r="CT43" s="398"/>
      <c r="CU43" s="398"/>
      <c r="CV43" s="398"/>
      <c r="CW43" s="398"/>
      <c r="CX43" s="398"/>
      <c r="CY43" s="398"/>
      <c r="CZ43" s="398"/>
      <c r="DA43" s="398"/>
      <c r="DB43" s="398"/>
      <c r="DC43" s="400"/>
      <c r="DD43" s="401">
        <v>0</v>
      </c>
      <c r="DE43" s="398">
        <v>0</v>
      </c>
      <c r="DF43" s="399">
        <v>0</v>
      </c>
      <c r="DG43" s="399">
        <v>0</v>
      </c>
      <c r="DH43" s="399">
        <v>0</v>
      </c>
      <c r="DI43" s="399">
        <v>0</v>
      </c>
      <c r="DJ43" s="399">
        <v>0</v>
      </c>
      <c r="DK43" s="399">
        <v>0</v>
      </c>
      <c r="DL43" s="399">
        <v>0</v>
      </c>
      <c r="DM43" s="399">
        <v>0</v>
      </c>
      <c r="DN43" s="399">
        <v>0</v>
      </c>
      <c r="DO43" s="402">
        <v>0</v>
      </c>
      <c r="DP43" s="400">
        <v>0</v>
      </c>
      <c r="DQ43" s="401">
        <v>0</v>
      </c>
      <c r="DR43" s="398">
        <v>0</v>
      </c>
      <c r="DS43" s="398">
        <v>0</v>
      </c>
      <c r="DT43" s="413">
        <v>1.2185817225170646E-2</v>
      </c>
      <c r="DU43" s="413">
        <v>2.3417051160149981E-2</v>
      </c>
      <c r="DV43" s="413">
        <v>2.5462227225188764E-2</v>
      </c>
      <c r="DW43" s="413">
        <v>2.2876214987001844E-2</v>
      </c>
      <c r="DX43" s="413">
        <v>2.1642229140636668E-2</v>
      </c>
      <c r="DY43" s="413">
        <v>1.579610010736978E-2</v>
      </c>
      <c r="DZ43" s="413">
        <v>1.1456433377854146E-2</v>
      </c>
      <c r="EA43" s="413">
        <v>7.116507099577468E-3</v>
      </c>
      <c r="EB43" s="414">
        <v>3.3192552711132917E-3</v>
      </c>
      <c r="EC43" s="415">
        <v>1.1454412492951489E-2</v>
      </c>
      <c r="ED43" s="413">
        <v>4.9406067953216082E-3</v>
      </c>
      <c r="EE43" s="413">
        <v>6.6191026473482522E-3</v>
      </c>
      <c r="EF43" s="413">
        <v>1.078785921093002E-2</v>
      </c>
      <c r="EG43" s="413">
        <v>2.0857293244528674E-2</v>
      </c>
      <c r="EH43" s="413">
        <v>2.7000817466347228E-2</v>
      </c>
      <c r="EI43" s="413">
        <v>3.1980585301738591E-2</v>
      </c>
      <c r="EJ43" s="413">
        <v>4.4867215860300222E-2</v>
      </c>
      <c r="EK43" s="413">
        <v>3.9387842814779452E-2</v>
      </c>
      <c r="EL43" s="413">
        <v>2.6987157463815113E-2</v>
      </c>
      <c r="EM43" s="413">
        <v>1.8001770981082955E-2</v>
      </c>
      <c r="EN43" s="413">
        <v>7.5977551679525211E-3</v>
      </c>
      <c r="EO43" s="413">
        <v>5.1978163121746248E-3</v>
      </c>
      <c r="EP43" s="415">
        <v>1.9545172984739741E-2</v>
      </c>
      <c r="EQ43" s="413">
        <v>8.9749567612476509E-3</v>
      </c>
      <c r="ER43" s="413">
        <v>1.3518321269053165E-2</v>
      </c>
      <c r="ES43" s="413">
        <v>2.8503740514539289E-2</v>
      </c>
      <c r="ET43" s="413">
        <v>4.3431891000640495E-2</v>
      </c>
      <c r="EU43" s="413">
        <v>6.4333081943606082E-2</v>
      </c>
      <c r="EV43" s="413">
        <v>5.3642534924915365E-2</v>
      </c>
      <c r="EW43" s="413">
        <v>5.7186262573771768E-2</v>
      </c>
      <c r="EX43" s="413">
        <v>4.8418884335346732E-2</v>
      </c>
      <c r="EY43" s="414">
        <v>3.6025124289935567E-2</v>
      </c>
      <c r="EZ43" s="415">
        <v>3.8326023585534712E-2</v>
      </c>
      <c r="FC43" s="499"/>
    </row>
    <row r="44" spans="1:159" ht="18.75" customHeight="1" thickBot="1">
      <c r="A44" s="487"/>
      <c r="B44" s="489"/>
      <c r="C44" s="403" t="s">
        <v>10</v>
      </c>
      <c r="D44" s="404"/>
      <c r="E44" s="405"/>
      <c r="F44" s="405"/>
      <c r="G44" s="405"/>
      <c r="H44" s="405"/>
      <c r="I44" s="405"/>
      <c r="J44" s="405"/>
      <c r="K44" s="405"/>
      <c r="L44" s="405"/>
      <c r="M44" s="405"/>
      <c r="N44" s="405"/>
      <c r="O44" s="406"/>
      <c r="P44" s="407"/>
      <c r="Q44" s="404"/>
      <c r="R44" s="405"/>
      <c r="S44" s="405"/>
      <c r="T44" s="405"/>
      <c r="U44" s="405"/>
      <c r="V44" s="405"/>
      <c r="W44" s="405"/>
      <c r="X44" s="405"/>
      <c r="Y44" s="405"/>
      <c r="Z44" s="405"/>
      <c r="AA44" s="405"/>
      <c r="AB44" s="405"/>
      <c r="AC44" s="407"/>
      <c r="AD44" s="405"/>
      <c r="AE44" s="405"/>
      <c r="AF44" s="405"/>
      <c r="AG44" s="405"/>
      <c r="AH44" s="405"/>
      <c r="AI44" s="405"/>
      <c r="AJ44" s="405"/>
      <c r="AK44" s="405"/>
      <c r="AL44" s="405"/>
      <c r="AM44" s="405"/>
      <c r="AN44" s="405"/>
      <c r="AO44" s="405"/>
      <c r="AP44" s="407"/>
      <c r="AQ44" s="405"/>
      <c r="AR44" s="405"/>
      <c r="AS44" s="405"/>
      <c r="AT44" s="405"/>
      <c r="AU44" s="405"/>
      <c r="AV44" s="405"/>
      <c r="AW44" s="405"/>
      <c r="AX44" s="405"/>
      <c r="AY44" s="405"/>
      <c r="AZ44" s="405"/>
      <c r="BA44" s="405"/>
      <c r="BB44" s="405"/>
      <c r="BC44" s="407"/>
      <c r="BD44" s="405"/>
      <c r="BE44" s="405"/>
      <c r="BF44" s="405"/>
      <c r="BG44" s="405"/>
      <c r="BH44" s="405"/>
      <c r="BI44" s="405"/>
      <c r="BJ44" s="405"/>
      <c r="BK44" s="405"/>
      <c r="BL44" s="405"/>
      <c r="BM44" s="405"/>
      <c r="BN44" s="405"/>
      <c r="BO44" s="405"/>
      <c r="BP44" s="407"/>
      <c r="BQ44" s="405"/>
      <c r="BR44" s="405"/>
      <c r="BS44" s="405"/>
      <c r="BT44" s="405"/>
      <c r="BU44" s="405"/>
      <c r="BV44" s="405"/>
      <c r="BW44" s="405"/>
      <c r="BX44" s="405"/>
      <c r="BY44" s="405"/>
      <c r="BZ44" s="405"/>
      <c r="CA44" s="405"/>
      <c r="CB44" s="405"/>
      <c r="CC44" s="407"/>
      <c r="CD44" s="405"/>
      <c r="CE44" s="405"/>
      <c r="CF44" s="405"/>
      <c r="CG44" s="405"/>
      <c r="CH44" s="405"/>
      <c r="CI44" s="405"/>
      <c r="CJ44" s="405"/>
      <c r="CK44" s="405"/>
      <c r="CL44" s="405"/>
      <c r="CM44" s="405"/>
      <c r="CN44" s="405"/>
      <c r="CO44" s="405"/>
      <c r="CP44" s="407"/>
      <c r="CQ44" s="405"/>
      <c r="CR44" s="405"/>
      <c r="CS44" s="405"/>
      <c r="CT44" s="405"/>
      <c r="CU44" s="405"/>
      <c r="CV44" s="405"/>
      <c r="CW44" s="405"/>
      <c r="CX44" s="405"/>
      <c r="CY44" s="405"/>
      <c r="CZ44" s="405"/>
      <c r="DA44" s="405"/>
      <c r="DB44" s="405"/>
      <c r="DC44" s="407"/>
      <c r="DD44" s="408">
        <v>0</v>
      </c>
      <c r="DE44" s="405">
        <v>0</v>
      </c>
      <c r="DF44" s="406">
        <v>0</v>
      </c>
      <c r="DG44" s="406">
        <v>0</v>
      </c>
      <c r="DH44" s="406">
        <v>0</v>
      </c>
      <c r="DI44" s="406">
        <v>0</v>
      </c>
      <c r="DJ44" s="406">
        <v>0</v>
      </c>
      <c r="DK44" s="406">
        <v>0</v>
      </c>
      <c r="DL44" s="406">
        <v>0</v>
      </c>
      <c r="DM44" s="406">
        <v>0</v>
      </c>
      <c r="DN44" s="406">
        <v>0</v>
      </c>
      <c r="DO44" s="409">
        <v>0</v>
      </c>
      <c r="DP44" s="407">
        <v>0</v>
      </c>
      <c r="DQ44" s="408">
        <v>0</v>
      </c>
      <c r="DR44" s="405">
        <v>0</v>
      </c>
      <c r="DS44" s="405">
        <v>0</v>
      </c>
      <c r="DT44" s="406">
        <v>6.2712531673329408E-2</v>
      </c>
      <c r="DU44" s="406">
        <v>8.3531408181411387E-2</v>
      </c>
      <c r="DV44" s="406">
        <v>8.0535179416757738E-2</v>
      </c>
      <c r="DW44" s="406">
        <v>9.0366637557085794E-2</v>
      </c>
      <c r="DX44" s="406">
        <v>8.8588957055214732E-2</v>
      </c>
      <c r="DY44" s="406">
        <v>8.2189360612003326E-2</v>
      </c>
      <c r="DZ44" s="406">
        <v>8.6328230648563847E-2</v>
      </c>
      <c r="EA44" s="406">
        <v>6.5923952645475098E-2</v>
      </c>
      <c r="EB44" s="409">
        <v>4.2761412409519056E-2</v>
      </c>
      <c r="EC44" s="407">
        <v>9.0366637557085794E-2</v>
      </c>
      <c r="ED44" s="406">
        <v>5.6460301718506009E-2</v>
      </c>
      <c r="EE44" s="406">
        <v>6.4086830082077315E-2</v>
      </c>
      <c r="EF44" s="406">
        <v>0.1001240694789082</v>
      </c>
      <c r="EG44" s="406">
        <v>0.13063390520500145</v>
      </c>
      <c r="EH44" s="406">
        <v>0.12325618031285189</v>
      </c>
      <c r="EI44" s="406">
        <v>0.14287680590532315</v>
      </c>
      <c r="EJ44" s="406">
        <v>0.19483891658320862</v>
      </c>
      <c r="EK44" s="406">
        <v>0.17666138492439848</v>
      </c>
      <c r="EL44" s="406">
        <v>0.15210469822959641</v>
      </c>
      <c r="EM44" s="406">
        <v>0.1438523882589528</v>
      </c>
      <c r="EN44" s="406">
        <v>8.1682264463691534E-2</v>
      </c>
      <c r="EO44" s="406">
        <v>6.3974205088375813E-2</v>
      </c>
      <c r="EP44" s="407">
        <v>0.19483891658320862</v>
      </c>
      <c r="EQ44" s="406">
        <v>0.10490704329921827</v>
      </c>
      <c r="ER44" s="406">
        <v>0.14132720936895479</v>
      </c>
      <c r="ES44" s="406">
        <v>0.18580982770904203</v>
      </c>
      <c r="ET44" s="406">
        <v>0.193288619621789</v>
      </c>
      <c r="EU44" s="406">
        <v>0.23341484887019465</v>
      </c>
      <c r="EV44" s="406">
        <v>0.21450192819280237</v>
      </c>
      <c r="EW44" s="406">
        <v>0.22954262388974248</v>
      </c>
      <c r="EX44" s="406">
        <v>0.2088355218416425</v>
      </c>
      <c r="EY44" s="409">
        <v>0.20659076363054524</v>
      </c>
      <c r="EZ44" s="407">
        <v>0.23341484887019465</v>
      </c>
      <c r="FC44" s="500"/>
    </row>
    <row r="45" spans="1:159" ht="18.75" customHeight="1">
      <c r="A45" s="485" t="s">
        <v>13</v>
      </c>
      <c r="B45" s="490"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7">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8">
        <v>2674.8989999999999</v>
      </c>
      <c r="DP45" s="21">
        <v>2609.3740000000003</v>
      </c>
      <c r="DQ45" s="297">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8">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298">
        <v>2139.3959999999997</v>
      </c>
      <c r="EZ45" s="21">
        <v>2035.884</v>
      </c>
    </row>
    <row r="46" spans="1:159" ht="18.75" customHeight="1">
      <c r="A46" s="486"/>
      <c r="B46" s="492"/>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91">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92">
        <v>4979.3664045698979</v>
      </c>
      <c r="DP46" s="10">
        <v>4599.4786808219296</v>
      </c>
      <c r="DQ46" s="291">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92">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292">
        <v>3761.7215305555555</v>
      </c>
      <c r="EZ46" s="10">
        <v>3984.8727535109469</v>
      </c>
      <c r="FC46" s="498" t="s">
        <v>802</v>
      </c>
    </row>
    <row r="47" spans="1:159" ht="18.75" customHeight="1">
      <c r="A47" s="486"/>
      <c r="B47" s="492"/>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93">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4">
        <v>7337.5339999999997</v>
      </c>
      <c r="DP47" s="15">
        <v>7387.9639999999999</v>
      </c>
      <c r="DQ47" s="293">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4">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294">
        <v>6169.9049999999997</v>
      </c>
      <c r="EZ47" s="15">
        <v>7701.3789999999999</v>
      </c>
      <c r="FC47" s="499"/>
    </row>
    <row r="48" spans="1:159" ht="18.75" customHeight="1" thickBot="1">
      <c r="A48" s="486"/>
      <c r="B48" s="491"/>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5">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6">
        <v>3704.6486050000035</v>
      </c>
      <c r="DP48" s="20">
        <v>40291.433244000109</v>
      </c>
      <c r="DQ48" s="295">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6">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296">
        <v>2708.4395019999997</v>
      </c>
      <c r="EZ48" s="20">
        <v>26104.901408250214</v>
      </c>
      <c r="FC48" s="499"/>
    </row>
    <row r="49" spans="1:159" ht="18.75" customHeight="1">
      <c r="A49" s="486"/>
      <c r="B49" s="490"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7">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8">
        <v>3086.1560000000004</v>
      </c>
      <c r="DP49" s="21">
        <v>2893.14</v>
      </c>
      <c r="DQ49" s="297">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8">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298">
        <v>3348.2019999999998</v>
      </c>
      <c r="EZ49" s="21">
        <v>3192.2629999999999</v>
      </c>
      <c r="FC49" s="499"/>
    </row>
    <row r="50" spans="1:159" ht="18.75" customHeight="1">
      <c r="A50" s="486"/>
      <c r="B50" s="492"/>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91">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92">
        <v>4887.3917499999898</v>
      </c>
      <c r="DP50" s="10">
        <v>4454.6973949201338</v>
      </c>
      <c r="DQ50" s="291">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92">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292">
        <v>4539.0534395833329</v>
      </c>
      <c r="EZ50" s="10">
        <v>4655.3425933063845</v>
      </c>
      <c r="FC50" s="499"/>
    </row>
    <row r="51" spans="1:159" ht="18.75" customHeight="1">
      <c r="A51" s="486"/>
      <c r="B51" s="492"/>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93">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4">
        <v>7014.8469999999998</v>
      </c>
      <c r="DP51" s="15">
        <v>7014.8469999999998</v>
      </c>
      <c r="DQ51" s="293">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4">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294">
        <v>6097.598</v>
      </c>
      <c r="EZ51" s="15">
        <v>7492.6869999999999</v>
      </c>
      <c r="FC51" s="499"/>
    </row>
    <row r="52" spans="1:159" ht="18.75" customHeight="1" thickBot="1">
      <c r="A52" s="486"/>
      <c r="B52" s="491"/>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5">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6">
        <v>3636.2194619999923</v>
      </c>
      <c r="DP52" s="20">
        <v>39023.149179500368</v>
      </c>
      <c r="DQ52" s="295">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6">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296">
        <v>3268.1184764999998</v>
      </c>
      <c r="EZ52" s="20">
        <v>30497.149328750122</v>
      </c>
      <c r="FC52" s="499"/>
    </row>
    <row r="53" spans="1:159" ht="18.75" customHeight="1">
      <c r="A53" s="486"/>
      <c r="B53" s="490" t="s">
        <v>7</v>
      </c>
      <c r="C53" s="390" t="s">
        <v>3</v>
      </c>
      <c r="D53" s="391">
        <v>981.12309475806455</v>
      </c>
      <c r="E53" s="392">
        <v>1191.1439843750002</v>
      </c>
      <c r="F53" s="392">
        <v>852.35593539703848</v>
      </c>
      <c r="G53" s="392">
        <v>642.98007291666761</v>
      </c>
      <c r="H53" s="392">
        <v>567.56579301075192</v>
      </c>
      <c r="I53" s="392">
        <v>336.44311458333328</v>
      </c>
      <c r="J53" s="392">
        <v>390.79223118279589</v>
      </c>
      <c r="K53" s="392">
        <v>680.55975134408732</v>
      </c>
      <c r="L53" s="392">
        <v>305.76455208333311</v>
      </c>
      <c r="M53" s="392">
        <v>953.08624161073828</v>
      </c>
      <c r="N53" s="392">
        <v>725.11935069444553</v>
      </c>
      <c r="O53" s="393">
        <v>1156.7528225806479</v>
      </c>
      <c r="P53" s="394">
        <v>730.72535159816732</v>
      </c>
      <c r="Q53" s="391">
        <v>1353.0982392473131</v>
      </c>
      <c r="R53" s="392">
        <v>919.64358258928542</v>
      </c>
      <c r="S53" s="392">
        <v>1040.9956090174949</v>
      </c>
      <c r="T53" s="392">
        <v>651.15334722222167</v>
      </c>
      <c r="U53" s="392">
        <v>1002.102298387096</v>
      </c>
      <c r="V53" s="392">
        <v>704.53983680555586</v>
      </c>
      <c r="W53" s="392">
        <v>795.52764448924813</v>
      </c>
      <c r="X53" s="392">
        <v>633.95229502688312</v>
      </c>
      <c r="Y53" s="392">
        <v>659.36467361111033</v>
      </c>
      <c r="Z53" s="392">
        <v>649.71790268456346</v>
      </c>
      <c r="AA53" s="392">
        <v>1301.7254409722218</v>
      </c>
      <c r="AB53" s="392">
        <v>1549.7271774193555</v>
      </c>
      <c r="AC53" s="394">
        <v>939.76978681506637</v>
      </c>
      <c r="AD53" s="392">
        <v>1304.2955275537631</v>
      </c>
      <c r="AE53" s="392">
        <v>1147.3282291666669</v>
      </c>
      <c r="AF53" s="392">
        <v>837.09868775235577</v>
      </c>
      <c r="AG53" s="392">
        <v>774.96363888888914</v>
      </c>
      <c r="AH53" s="392">
        <v>602.21681451612972</v>
      </c>
      <c r="AI53" s="392">
        <v>505.35850347222157</v>
      </c>
      <c r="AJ53" s="392">
        <v>576.64587500000005</v>
      </c>
      <c r="AK53" s="392">
        <v>831.8064858870971</v>
      </c>
      <c r="AL53" s="392">
        <v>937.46078263889149</v>
      </c>
      <c r="AM53" s="392">
        <v>759.3767852348966</v>
      </c>
      <c r="AN53" s="392">
        <v>849.23660694444436</v>
      </c>
      <c r="AO53" s="392">
        <v>1209.1477452956981</v>
      </c>
      <c r="AP53" s="394">
        <v>860.70516871584357</v>
      </c>
      <c r="AQ53" s="392">
        <v>1119.4852597446227</v>
      </c>
      <c r="AR53" s="392">
        <v>1522.060944196423</v>
      </c>
      <c r="AS53" s="392">
        <v>1223.9769276581428</v>
      </c>
      <c r="AT53" s="392">
        <v>795.1528097222216</v>
      </c>
      <c r="AU53" s="392">
        <v>767.16386592742094</v>
      </c>
      <c r="AV53" s="392">
        <v>1022.9183263888882</v>
      </c>
      <c r="AW53" s="392">
        <v>716.81875134408654</v>
      </c>
      <c r="AX53" s="392">
        <v>782.15874327957249</v>
      </c>
      <c r="AY53" s="392">
        <v>1082.4764170138865</v>
      </c>
      <c r="AZ53" s="392">
        <v>1271.1481691275178</v>
      </c>
      <c r="BA53" s="392">
        <v>1069.1651503472215</v>
      </c>
      <c r="BB53" s="392">
        <v>1351.5133299731162</v>
      </c>
      <c r="BC53" s="394">
        <v>1057.2911492294525</v>
      </c>
      <c r="BD53" s="392">
        <v>1911.5601256720438</v>
      </c>
      <c r="BE53" s="392">
        <v>1557.270811755953</v>
      </c>
      <c r="BF53" s="392">
        <v>1332.5914505383575</v>
      </c>
      <c r="BG53" s="392">
        <v>1227.2256416666658</v>
      </c>
      <c r="BH53" s="392">
        <v>876.60565994623767</v>
      </c>
      <c r="BI53" s="392">
        <v>570.46350208333274</v>
      </c>
      <c r="BJ53" s="392">
        <v>577.51159509408444</v>
      </c>
      <c r="BK53" s="392">
        <v>963.94639247311989</v>
      </c>
      <c r="BL53" s="392">
        <v>1211.748904166667</v>
      </c>
      <c r="BM53" s="392">
        <v>1345.7593832214791</v>
      </c>
      <c r="BN53" s="392">
        <v>1914.2617465277788</v>
      </c>
      <c r="BO53" s="392">
        <v>1697.2606300403259</v>
      </c>
      <c r="BP53" s="394">
        <v>1263.4997741723723</v>
      </c>
      <c r="BQ53" s="392">
        <v>1316.5502987231175</v>
      </c>
      <c r="BR53" s="392">
        <v>2125.3597481398792</v>
      </c>
      <c r="BS53" s="392">
        <v>1640.3410309555825</v>
      </c>
      <c r="BT53" s="392">
        <v>1360.8830697916651</v>
      </c>
      <c r="BU53" s="392">
        <v>873.71681720430126</v>
      </c>
      <c r="BV53" s="392">
        <v>1003.3732166666664</v>
      </c>
      <c r="BW53" s="392">
        <v>809.09533064516063</v>
      </c>
      <c r="BX53" s="392">
        <v>1275.3304401881733</v>
      </c>
      <c r="BY53" s="392">
        <v>1273.4613500000003</v>
      </c>
      <c r="BZ53" s="392">
        <v>1521.5929493288575</v>
      </c>
      <c r="CA53" s="392">
        <v>1418.192337152778</v>
      </c>
      <c r="CB53" s="392">
        <v>1823.9134653897822</v>
      </c>
      <c r="CC53" s="394">
        <v>1365.0936291095902</v>
      </c>
      <c r="CD53" s="392">
        <v>1957.4066431451633</v>
      </c>
      <c r="CE53" s="392">
        <v>2625.5401235632175</v>
      </c>
      <c r="CF53" s="392">
        <v>1874.2623906460296</v>
      </c>
      <c r="CG53" s="392">
        <v>941.54091388888787</v>
      </c>
      <c r="CH53" s="392">
        <v>1172.278546370964</v>
      </c>
      <c r="CI53" s="392">
        <v>1162.8258302083275</v>
      </c>
      <c r="CJ53" s="392">
        <v>1178.5510477150524</v>
      </c>
      <c r="CK53" s="392">
        <v>967.84678461021485</v>
      </c>
      <c r="CL53" s="392">
        <v>1261.201338194443</v>
      </c>
      <c r="CM53" s="392">
        <v>1829.3852681208027</v>
      </c>
      <c r="CN53" s="392">
        <v>1776.6266031250032</v>
      </c>
      <c r="CO53" s="392">
        <v>2001.0400497311828</v>
      </c>
      <c r="CP53" s="394">
        <v>1559.5861390881128</v>
      </c>
      <c r="CQ53" s="392">
        <v>1512.923637768818</v>
      </c>
      <c r="CR53" s="392">
        <v>2447.933905133923</v>
      </c>
      <c r="CS53" s="392">
        <v>1600.5794576043083</v>
      </c>
      <c r="CT53" s="392">
        <v>1058.22017326389</v>
      </c>
      <c r="CU53" s="392">
        <v>1183.7654206989248</v>
      </c>
      <c r="CV53" s="392">
        <v>998.5578038194451</v>
      </c>
      <c r="CW53" s="392">
        <v>449.69163944892438</v>
      </c>
      <c r="CX53" s="392">
        <v>845.60045564516031</v>
      </c>
      <c r="CY53" s="392">
        <v>874.21043784722281</v>
      </c>
      <c r="CZ53" s="392">
        <v>1540.6066986577216</v>
      </c>
      <c r="DA53" s="392">
        <v>1586.2541041666664</v>
      </c>
      <c r="DB53" s="392">
        <v>1971.4381586021505</v>
      </c>
      <c r="DC53" s="394">
        <v>1332.3279330764849</v>
      </c>
      <c r="DD53" s="395">
        <v>1681.7478245967789</v>
      </c>
      <c r="DE53" s="392">
        <v>2776.5118084077367</v>
      </c>
      <c r="DF53" s="393">
        <v>1564.5947624495348</v>
      </c>
      <c r="DG53" s="393">
        <v>1426.8548583333356</v>
      </c>
      <c r="DH53" s="393">
        <v>1428.130300739246</v>
      </c>
      <c r="DI53" s="393">
        <v>1244.9421201388909</v>
      </c>
      <c r="DJ53" s="393">
        <v>856.9325806451609</v>
      </c>
      <c r="DK53" s="393">
        <v>822.90171841397853</v>
      </c>
      <c r="DL53" s="393">
        <v>1081.6955940972225</v>
      </c>
      <c r="DM53" s="393">
        <v>2047.5043134228179</v>
      </c>
      <c r="DN53" s="393">
        <v>2241.7916909722217</v>
      </c>
      <c r="DO53" s="396">
        <v>1646.4242170698897</v>
      </c>
      <c r="DP53" s="394">
        <v>1559.2227041381273</v>
      </c>
      <c r="DQ53" s="395">
        <v>1988.3334586693504</v>
      </c>
      <c r="DR53" s="392">
        <v>2026.6918694196497</v>
      </c>
      <c r="DS53" s="392">
        <v>1751.9424057873489</v>
      </c>
      <c r="DT53" s="393">
        <v>1545.3940138888888</v>
      </c>
      <c r="DU53" s="393">
        <v>895.5929469086002</v>
      </c>
      <c r="DV53" s="393">
        <v>878.4789017361112</v>
      </c>
      <c r="DW53" s="393">
        <v>1338.4001340725822</v>
      </c>
      <c r="DX53" s="393">
        <v>1401.1059465725796</v>
      </c>
      <c r="DY53" s="393">
        <v>1384.5461152777771</v>
      </c>
      <c r="DZ53" s="393">
        <v>1362.8453288590595</v>
      </c>
      <c r="EA53" s="393">
        <v>1811.598459722223</v>
      </c>
      <c r="EB53" s="396">
        <v>2447.2153329973121</v>
      </c>
      <c r="EC53" s="394">
        <v>1567.3429776826415</v>
      </c>
      <c r="ED53" s="393">
        <v>1854.3574942876357</v>
      </c>
      <c r="EE53" s="393">
        <v>2032.4585032327573</v>
      </c>
      <c r="EF53" s="393">
        <v>2075.2864084791436</v>
      </c>
      <c r="EG53" s="393">
        <v>1496.9383329861118</v>
      </c>
      <c r="EH53" s="393">
        <v>894.11299059139765</v>
      </c>
      <c r="EI53" s="393">
        <v>1071.916684027779</v>
      </c>
      <c r="EJ53" s="393">
        <v>882.40085517473176</v>
      </c>
      <c r="EK53" s="393">
        <v>1437.6309949596769</v>
      </c>
      <c r="EL53" s="393">
        <v>1263.187487847222</v>
      </c>
      <c r="EM53" s="393">
        <v>1637.724031543627</v>
      </c>
      <c r="EN53" s="393">
        <v>1450.3196017361083</v>
      </c>
      <c r="EO53" s="393">
        <v>2040.4770766129043</v>
      </c>
      <c r="EP53" s="394">
        <v>1510.5891077242832</v>
      </c>
      <c r="EQ53" s="393">
        <v>1711.5680725806465</v>
      </c>
      <c r="ER53" s="393">
        <v>2510.5438876488174</v>
      </c>
      <c r="ES53" s="393">
        <v>1618.9628617092876</v>
      </c>
      <c r="ET53" s="393">
        <v>1273.3087670138875</v>
      </c>
      <c r="EU53" s="393">
        <v>917.55457627688133</v>
      </c>
      <c r="EV53" s="393">
        <v>1305.1087256944463</v>
      </c>
      <c r="EW53" s="393">
        <v>1058.1612627688169</v>
      </c>
      <c r="EX53" s="393">
        <v>1170.1680204973104</v>
      </c>
      <c r="EY53" s="396">
        <v>1563.3048541666678</v>
      </c>
      <c r="EZ53" s="394">
        <v>1448.0169784765726</v>
      </c>
      <c r="FC53" s="499"/>
    </row>
    <row r="54" spans="1:159" ht="18.75" customHeight="1">
      <c r="A54" s="486"/>
      <c r="B54" s="492"/>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93">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4">
        <v>4259.8</v>
      </c>
      <c r="DP54" s="15">
        <v>4583.558</v>
      </c>
      <c r="DQ54" s="293">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4">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294">
        <v>3871.2040000000002</v>
      </c>
      <c r="EZ54" s="15">
        <v>4568.6369999999997</v>
      </c>
      <c r="FC54" s="499"/>
    </row>
    <row r="55" spans="1:159" ht="18.75" customHeight="1" thickBot="1">
      <c r="A55" s="486"/>
      <c r="B55" s="491"/>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5">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6">
        <v>1224.9396174999979</v>
      </c>
      <c r="DP55" s="20">
        <v>13658.790888249996</v>
      </c>
      <c r="DQ55" s="295">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6">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296">
        <v>1125.5794950000009</v>
      </c>
      <c r="EZ55" s="20">
        <v>9485.9592260000281</v>
      </c>
      <c r="FC55" s="499"/>
    </row>
    <row r="56" spans="1:159" ht="18.75" customHeight="1">
      <c r="A56" s="486"/>
      <c r="B56" s="490" t="s">
        <v>8</v>
      </c>
      <c r="C56" s="390" t="s">
        <v>9</v>
      </c>
      <c r="D56" s="397">
        <v>0.22601649034138974</v>
      </c>
      <c r="E56" s="398">
        <v>0.27376444147719348</v>
      </c>
      <c r="F56" s="398">
        <v>0.20616836013141301</v>
      </c>
      <c r="G56" s="398">
        <v>0.16955038135675121</v>
      </c>
      <c r="H56" s="398">
        <v>0.15357522481231059</v>
      </c>
      <c r="I56" s="398">
        <v>9.3898164214539101E-2</v>
      </c>
      <c r="J56" s="398">
        <v>0.10997440074526872</v>
      </c>
      <c r="K56" s="398">
        <v>0.1912189945410257</v>
      </c>
      <c r="L56" s="398">
        <v>8.2045807493020539E-2</v>
      </c>
      <c r="M56" s="398">
        <v>0.24488957586955115</v>
      </c>
      <c r="N56" s="398">
        <v>0.17396151154955264</v>
      </c>
      <c r="O56" s="399">
        <v>0.26912538920389684</v>
      </c>
      <c r="P56" s="400">
        <v>0.18630437315087625</v>
      </c>
      <c r="Q56" s="397">
        <v>0.30430440837676132</v>
      </c>
      <c r="R56" s="398">
        <v>0.20587266538676574</v>
      </c>
      <c r="S56" s="398">
        <v>0.24610473639617428</v>
      </c>
      <c r="T56" s="398">
        <v>0.16693796302228553</v>
      </c>
      <c r="U56" s="398">
        <v>0.26231790409361028</v>
      </c>
      <c r="V56" s="398">
        <v>0.19068198361791239</v>
      </c>
      <c r="W56" s="398">
        <v>0.21925681417995135</v>
      </c>
      <c r="X56" s="398">
        <v>0.17486090351391925</v>
      </c>
      <c r="Y56" s="398">
        <v>0.17326525343242202</v>
      </c>
      <c r="Z56" s="398">
        <v>0.16378089573287025</v>
      </c>
      <c r="AA56" s="398">
        <v>0.30613903699482997</v>
      </c>
      <c r="AB56" s="398">
        <v>0.36223023182286601</v>
      </c>
      <c r="AC56" s="400">
        <v>0.2345373587425881</v>
      </c>
      <c r="AD56" s="398">
        <v>0.29671213963385867</v>
      </c>
      <c r="AE56" s="398">
        <v>0.25770686886996141</v>
      </c>
      <c r="AF56" s="398">
        <v>0.19976688886039048</v>
      </c>
      <c r="AG56" s="398">
        <v>0.19159707368334869</v>
      </c>
      <c r="AH56" s="398">
        <v>0.16033340854933859</v>
      </c>
      <c r="AI56" s="398">
        <v>0.13789099747188535</v>
      </c>
      <c r="AJ56" s="398">
        <v>0.15754636852551571</v>
      </c>
      <c r="AK56" s="398">
        <v>0.22271430545835527</v>
      </c>
      <c r="AL56" s="398">
        <v>0.24426802658317642</v>
      </c>
      <c r="AM56" s="398">
        <v>0.1898602608281876</v>
      </c>
      <c r="AN56" s="398">
        <v>0.19313227837217592</v>
      </c>
      <c r="AO56" s="398">
        <v>0.2784576628530952</v>
      </c>
      <c r="AP56" s="400">
        <v>0.21315273611209584</v>
      </c>
      <c r="AQ56" s="398">
        <v>0.2524635715858069</v>
      </c>
      <c r="AR56" s="398">
        <v>0.34026793779806569</v>
      </c>
      <c r="AS56" s="398">
        <v>0.28629749454695841</v>
      </c>
      <c r="AT56" s="398">
        <v>0.19983646525186297</v>
      </c>
      <c r="AU56" s="398">
        <v>0.20106439273327445</v>
      </c>
      <c r="AV56" s="398">
        <v>0.27013497160913558</v>
      </c>
      <c r="AW56" s="398">
        <v>0.19393004672819678</v>
      </c>
      <c r="AX56" s="398">
        <v>0.20667517445562958</v>
      </c>
      <c r="AY56" s="398">
        <v>0.27452792478481591</v>
      </c>
      <c r="AZ56" s="398">
        <v>0.31315542082852676</v>
      </c>
      <c r="BA56" s="398">
        <v>0.2413225268198107</v>
      </c>
      <c r="BB56" s="398">
        <v>0.30179766599049274</v>
      </c>
      <c r="BC56" s="400">
        <v>0.25826420841589087</v>
      </c>
      <c r="BD56" s="398">
        <v>0.41331873050802231</v>
      </c>
      <c r="BE56" s="398">
        <v>0.3331470814057334</v>
      </c>
      <c r="BF56" s="398">
        <v>0.29230008450216072</v>
      </c>
      <c r="BG56" s="398">
        <v>0.29155819109230058</v>
      </c>
      <c r="BH56" s="398">
        <v>0.22194143719519516</v>
      </c>
      <c r="BI56" s="398">
        <v>0.14815284117999919</v>
      </c>
      <c r="BJ56" s="398">
        <v>0.15147793978397583</v>
      </c>
      <c r="BK56" s="398">
        <v>0.24951077366644114</v>
      </c>
      <c r="BL56" s="398">
        <v>0.30417175898255838</v>
      </c>
      <c r="BM56" s="398">
        <v>0.31892625028663413</v>
      </c>
      <c r="BN56" s="398">
        <v>0.42264453921038087</v>
      </c>
      <c r="BO56" s="398">
        <v>0.38199911816709592</v>
      </c>
      <c r="BP56" s="400">
        <v>0.299137560018294</v>
      </c>
      <c r="BQ56" s="398">
        <v>0.286385874390855</v>
      </c>
      <c r="BR56" s="398">
        <v>0.46789883878749994</v>
      </c>
      <c r="BS56" s="398">
        <v>0.3714686700930277</v>
      </c>
      <c r="BT56" s="398">
        <v>0.3220558840307548</v>
      </c>
      <c r="BU56" s="398">
        <v>0.21750831980948893</v>
      </c>
      <c r="BV56" s="398">
        <v>0.25958918099512562</v>
      </c>
      <c r="BW56" s="398">
        <v>0.21030348939056837</v>
      </c>
      <c r="BX56" s="398">
        <v>0.33086261485054924</v>
      </c>
      <c r="BY56" s="398">
        <v>0.31996679871360811</v>
      </c>
      <c r="BZ56" s="398">
        <v>0.357551874828827</v>
      </c>
      <c r="CA56" s="398">
        <v>0.30779833529612433</v>
      </c>
      <c r="CB56" s="398">
        <v>0.40786616869600795</v>
      </c>
      <c r="CC56" s="400">
        <v>0.32338457357473011</v>
      </c>
      <c r="CD56" s="398">
        <v>0.42480840783243601</v>
      </c>
      <c r="CE56" s="398">
        <v>0.55794926206598117</v>
      </c>
      <c r="CF56" s="398">
        <v>0.42239812241273389</v>
      </c>
      <c r="CG56" s="398">
        <v>0.25100555171445083</v>
      </c>
      <c r="CH56" s="398">
        <v>0.32011622248138022</v>
      </c>
      <c r="CI56" s="398">
        <v>0.30741550134582329</v>
      </c>
      <c r="CJ56" s="398">
        <v>0.30411057393192986</v>
      </c>
      <c r="CK56" s="398">
        <v>0.24735880382552203</v>
      </c>
      <c r="CL56" s="398">
        <v>0.30888601399039828</v>
      </c>
      <c r="CM56" s="398">
        <v>0.42518967340242936</v>
      </c>
      <c r="CN56" s="398">
        <v>0.39304620497486797</v>
      </c>
      <c r="CO56" s="398">
        <v>0.42629304305902138</v>
      </c>
      <c r="CP56" s="400">
        <v>0.37190888738680411</v>
      </c>
      <c r="CQ56" s="398">
        <v>0.31994085435891817</v>
      </c>
      <c r="CR56" s="398">
        <v>0.52124602136327414</v>
      </c>
      <c r="CS56" s="398">
        <v>0.35536989011429837</v>
      </c>
      <c r="CT56" s="398">
        <v>0.24647536323311761</v>
      </c>
      <c r="CU56" s="398">
        <v>0.28258954815587078</v>
      </c>
      <c r="CV56" s="398">
        <v>0.2445715582057453</v>
      </c>
      <c r="CW56" s="398">
        <v>0.1093549528656018</v>
      </c>
      <c r="CX56" s="398">
        <v>0.20623983668117246</v>
      </c>
      <c r="CY56" s="398">
        <v>0.20442752076497347</v>
      </c>
      <c r="CZ56" s="398">
        <v>0.35115383833396197</v>
      </c>
      <c r="DA56" s="398">
        <v>0.33503149891207901</v>
      </c>
      <c r="DB56" s="398">
        <v>0.41152669918175672</v>
      </c>
      <c r="DC56" s="400">
        <v>0.30237271075838729</v>
      </c>
      <c r="DD56" s="401">
        <v>0.34781844875328582</v>
      </c>
      <c r="DE56" s="398">
        <v>0.5742590870174169</v>
      </c>
      <c r="DF56" s="399">
        <v>0.33345613128871443</v>
      </c>
      <c r="DG56" s="399">
        <v>0.32360353966926697</v>
      </c>
      <c r="DH56" s="399">
        <v>0.33928707959817861</v>
      </c>
      <c r="DI56" s="399">
        <v>0.29927739030194017</v>
      </c>
      <c r="DJ56" s="399">
        <v>0.20822327117340231</v>
      </c>
      <c r="DK56" s="399">
        <v>0.1982455780462288</v>
      </c>
      <c r="DL56" s="399">
        <v>0.25760517230349322</v>
      </c>
      <c r="DM56" s="399">
        <v>0.47261930391181628</v>
      </c>
      <c r="DN56" s="399">
        <v>0.481545815261955</v>
      </c>
      <c r="DO56" s="402">
        <v>0.33687175108684364</v>
      </c>
      <c r="DP56" s="400">
        <v>0.35001764786900463</v>
      </c>
      <c r="DQ56" s="401">
        <v>0.40683750490131226</v>
      </c>
      <c r="DR56" s="398">
        <v>0.42214382979107234</v>
      </c>
      <c r="DS56" s="398">
        <v>0.36175322351353673</v>
      </c>
      <c r="DT56" s="399">
        <v>0.34563280871175023</v>
      </c>
      <c r="DU56" s="399">
        <v>0.20932897140707141</v>
      </c>
      <c r="DV56" s="399">
        <v>0.20969354843055896</v>
      </c>
      <c r="DW56" s="399">
        <v>0.32528493873829917</v>
      </c>
      <c r="DX56" s="399">
        <v>0.3346816547748212</v>
      </c>
      <c r="DY56" s="399">
        <v>0.31921437464990365</v>
      </c>
      <c r="DZ56" s="399">
        <v>0.30172836421782534</v>
      </c>
      <c r="EA56" s="399">
        <v>0.37095654758022406</v>
      </c>
      <c r="EB56" s="402">
        <v>0.50187653901161977</v>
      </c>
      <c r="EC56" s="400">
        <v>0.34595327142822935</v>
      </c>
      <c r="ED56" s="399">
        <v>0.35916401135780185</v>
      </c>
      <c r="EE56" s="399">
        <v>0.41025134937490865</v>
      </c>
      <c r="EF56" s="399">
        <v>0.42745816207544274</v>
      </c>
      <c r="EG56" s="399">
        <v>0.32487743756659249</v>
      </c>
      <c r="EH56" s="399">
        <v>0.20515542776363013</v>
      </c>
      <c r="EI56" s="399">
        <v>0.25548654017509453</v>
      </c>
      <c r="EJ56" s="399">
        <v>0.20608419284234028</v>
      </c>
      <c r="EK56" s="399">
        <v>0.33774516086626827</v>
      </c>
      <c r="EL56" s="399">
        <v>0.28272711154776892</v>
      </c>
      <c r="EM56" s="399">
        <v>0.34926356741912384</v>
      </c>
      <c r="EN56" s="399">
        <v>0.28521256361509578</v>
      </c>
      <c r="EO56" s="399">
        <v>0.40623827523388206</v>
      </c>
      <c r="EP56" s="400">
        <v>0.32412110329856275</v>
      </c>
      <c r="EQ56" s="399">
        <v>0.32546276118006678</v>
      </c>
      <c r="ER56" s="399">
        <v>0.48310044910257077</v>
      </c>
      <c r="ES56" s="399">
        <v>0.32716635332260346</v>
      </c>
      <c r="ET56" s="399">
        <v>0.27738812117918843</v>
      </c>
      <c r="EU56" s="399">
        <v>0.21099761079663706</v>
      </c>
      <c r="EV56" s="399">
        <v>0.29852535849340239</v>
      </c>
      <c r="EW56" s="399">
        <v>0.24298478151416067</v>
      </c>
      <c r="EX56" s="399">
        <v>0.27042910832878181</v>
      </c>
      <c r="EY56" s="402">
        <v>0.34441208392342104</v>
      </c>
      <c r="EZ56" s="400">
        <v>0.31104412821487781</v>
      </c>
      <c r="FC56" s="499"/>
    </row>
    <row r="57" spans="1:159" ht="18.75" customHeight="1" thickBot="1">
      <c r="A57" s="486"/>
      <c r="B57" s="491"/>
      <c r="C57" s="403" t="s">
        <v>10</v>
      </c>
      <c r="D57" s="404">
        <v>0.61149090909090908</v>
      </c>
      <c r="E57" s="405">
        <v>0.62384653760118436</v>
      </c>
      <c r="F57" s="405">
        <v>0.6155218112088735</v>
      </c>
      <c r="G57" s="405">
        <v>0.59517838478030549</v>
      </c>
      <c r="H57" s="405">
        <v>0.62716451700083431</v>
      </c>
      <c r="I57" s="405">
        <v>0.45969041732647248</v>
      </c>
      <c r="J57" s="405">
        <v>0.56995908247391314</v>
      </c>
      <c r="K57" s="405">
        <v>0.63658282562003343</v>
      </c>
      <c r="L57" s="405">
        <v>0.4677914374584497</v>
      </c>
      <c r="M57" s="405">
        <v>0.68689750223289914</v>
      </c>
      <c r="N57" s="405">
        <v>0.64351239349471978</v>
      </c>
      <c r="O57" s="406">
        <v>0.66853486091758263</v>
      </c>
      <c r="P57" s="407">
        <v>0.68689750223289914</v>
      </c>
      <c r="Q57" s="404">
        <v>0.65511403680856783</v>
      </c>
      <c r="R57" s="405">
        <v>0.6547161152808052</v>
      </c>
      <c r="S57" s="405">
        <v>0.63895756547832605</v>
      </c>
      <c r="T57" s="405">
        <v>0.63711910506959402</v>
      </c>
      <c r="U57" s="405">
        <v>0.67074838298919104</v>
      </c>
      <c r="V57" s="405">
        <v>0.68941081972404261</v>
      </c>
      <c r="W57" s="405">
        <v>0.67069623190374317</v>
      </c>
      <c r="X57" s="405">
        <v>0.67493057267938927</v>
      </c>
      <c r="Y57" s="405">
        <v>0.57221075699621526</v>
      </c>
      <c r="Z57" s="405">
        <v>0.69081319718262391</v>
      </c>
      <c r="AA57" s="405">
        <v>0.72682548958319171</v>
      </c>
      <c r="AB57" s="405">
        <v>0.69934892369043133</v>
      </c>
      <c r="AC57" s="407">
        <v>0.72682548958319171</v>
      </c>
      <c r="AD57" s="405">
        <v>0.70591711779863364</v>
      </c>
      <c r="AE57" s="405">
        <v>0.73307996274949028</v>
      </c>
      <c r="AF57" s="405">
        <v>0.69327405333827341</v>
      </c>
      <c r="AG57" s="405">
        <v>0.65544178057321123</v>
      </c>
      <c r="AH57" s="405">
        <v>0.70766480523018249</v>
      </c>
      <c r="AI57" s="405">
        <v>0.52416999261287556</v>
      </c>
      <c r="AJ57" s="405">
        <v>0.54289568216254791</v>
      </c>
      <c r="AK57" s="405">
        <v>0.6392310172046578</v>
      </c>
      <c r="AL57" s="405">
        <v>0.67148200757232779</v>
      </c>
      <c r="AM57" s="405">
        <v>0.66384517101657092</v>
      </c>
      <c r="AN57" s="405">
        <v>0.67123614601278692</v>
      </c>
      <c r="AO57" s="405">
        <v>0.77874347643225128</v>
      </c>
      <c r="AP57" s="407">
        <v>0.77874347643225128</v>
      </c>
      <c r="AQ57" s="405">
        <v>0.78410345704956053</v>
      </c>
      <c r="AR57" s="405">
        <v>0.77402418478665724</v>
      </c>
      <c r="AS57" s="405">
        <v>0.68701381878046364</v>
      </c>
      <c r="AT57" s="405">
        <v>0.75005488029058565</v>
      </c>
      <c r="AU57" s="405">
        <v>0.71882227038665736</v>
      </c>
      <c r="AV57" s="405">
        <v>0.78656528526109071</v>
      </c>
      <c r="AW57" s="405">
        <v>0.71115716786476102</v>
      </c>
      <c r="AX57" s="405">
        <v>0.64420715492717051</v>
      </c>
      <c r="AY57" s="405">
        <v>0.72869922998551229</v>
      </c>
      <c r="AZ57" s="405">
        <v>0.73582529005452446</v>
      </c>
      <c r="BA57" s="405">
        <v>0.71564179517129667</v>
      </c>
      <c r="BB57" s="405">
        <v>0.77948735463378827</v>
      </c>
      <c r="BC57" s="407">
        <v>0.78656528526109071</v>
      </c>
      <c r="BD57" s="405">
        <v>0.81145676261963784</v>
      </c>
      <c r="BE57" s="405">
        <v>0.82237073360065394</v>
      </c>
      <c r="BF57" s="405">
        <v>0.73714142554925988</v>
      </c>
      <c r="BG57" s="405">
        <v>0.83059739034043112</v>
      </c>
      <c r="BH57" s="405">
        <v>0.69681333657568834</v>
      </c>
      <c r="BI57" s="405">
        <v>0.79896730598376597</v>
      </c>
      <c r="BJ57" s="405">
        <v>0.73149399103200563</v>
      </c>
      <c r="BK57" s="405">
        <v>0.83047588954266061</v>
      </c>
      <c r="BL57" s="405">
        <v>0.84680252819479573</v>
      </c>
      <c r="BM57" s="405">
        <v>0.83163981923175134</v>
      </c>
      <c r="BN57" s="405">
        <v>0.83815465536851652</v>
      </c>
      <c r="BO57" s="405">
        <v>0.82490443263801694</v>
      </c>
      <c r="BP57" s="407">
        <v>0.84680252819479573</v>
      </c>
      <c r="BQ57" s="405">
        <v>0.82671384405147452</v>
      </c>
      <c r="BR57" s="405">
        <v>0.84263060969731418</v>
      </c>
      <c r="BS57" s="405">
        <v>0.83289885514600492</v>
      </c>
      <c r="BT57" s="405">
        <v>0.82524406034038977</v>
      </c>
      <c r="BU57" s="405">
        <v>0.7651921106474866</v>
      </c>
      <c r="BV57" s="405">
        <v>0.83927926423767996</v>
      </c>
      <c r="BW57" s="405">
        <v>0.79826488200279777</v>
      </c>
      <c r="BX57" s="405">
        <v>0.78719512269197078</v>
      </c>
      <c r="BY57" s="405">
        <v>0.83661672861078884</v>
      </c>
      <c r="BZ57" s="405">
        <v>0.8284151284518706</v>
      </c>
      <c r="CA57" s="405">
        <v>0.81708823039013989</v>
      </c>
      <c r="CB57" s="405">
        <v>0.83781790466828909</v>
      </c>
      <c r="CC57" s="407">
        <v>0.84263060969731418</v>
      </c>
      <c r="CD57" s="405">
        <v>0.83287273089582414</v>
      </c>
      <c r="CE57" s="405">
        <v>0.81003874264019227</v>
      </c>
      <c r="CF57" s="405">
        <v>0.80045744266550067</v>
      </c>
      <c r="CG57" s="405">
        <v>0.80708438449261177</v>
      </c>
      <c r="CH57" s="405">
        <v>0.88255370226020968</v>
      </c>
      <c r="CI57" s="405">
        <v>0.88970684474900463</v>
      </c>
      <c r="CJ57" s="405">
        <v>0.88646101384998577</v>
      </c>
      <c r="CK57" s="405">
        <v>0.86788680563770126</v>
      </c>
      <c r="CL57" s="405">
        <v>0.85504517798599944</v>
      </c>
      <c r="CM57" s="405">
        <v>0.86609115695876682</v>
      </c>
      <c r="CN57" s="405">
        <v>0.81847134398336696</v>
      </c>
      <c r="CO57" s="405">
        <v>0.88928221358893778</v>
      </c>
      <c r="CP57" s="407">
        <v>0.88970684474900463</v>
      </c>
      <c r="CQ57" s="405">
        <v>0.95369424110696488</v>
      </c>
      <c r="CR57" s="405">
        <v>0.9285554768222638</v>
      </c>
      <c r="CS57" s="405">
        <v>0.90007764868284823</v>
      </c>
      <c r="CT57" s="405">
        <v>0.82115203880252152</v>
      </c>
      <c r="CU57" s="405">
        <v>0.93533237128126312</v>
      </c>
      <c r="CV57" s="405">
        <v>0.78639820948947536</v>
      </c>
      <c r="CW57" s="405">
        <v>0.56722215560928646</v>
      </c>
      <c r="CX57" s="405">
        <v>0.84454858545207601</v>
      </c>
      <c r="CY57" s="405">
        <v>0.90682647752870005</v>
      </c>
      <c r="CZ57" s="405">
        <v>0.94185992031095167</v>
      </c>
      <c r="DA57" s="405">
        <v>0.96479182942939545</v>
      </c>
      <c r="DB57" s="405">
        <v>0.93969562815357588</v>
      </c>
      <c r="DC57" s="407">
        <v>0.96479182942939545</v>
      </c>
      <c r="DD57" s="408">
        <v>0.97183161842654964</v>
      </c>
      <c r="DE57" s="405">
        <v>0.97447566816270859</v>
      </c>
      <c r="DF57" s="406">
        <v>0.94861896907105314</v>
      </c>
      <c r="DG57" s="406">
        <v>0.87156767146112968</v>
      </c>
      <c r="DH57" s="406">
        <v>0.84266223519647288</v>
      </c>
      <c r="DI57" s="406">
        <v>0.87537846934215036</v>
      </c>
      <c r="DJ57" s="406">
        <v>0.69058685636294648</v>
      </c>
      <c r="DK57" s="406">
        <v>0.8827365391680484</v>
      </c>
      <c r="DL57" s="406">
        <v>0.9507124980846825</v>
      </c>
      <c r="DM57" s="406">
        <v>0.96984878458080448</v>
      </c>
      <c r="DN57" s="406">
        <v>0.96168264187195374</v>
      </c>
      <c r="DO57" s="409">
        <v>0.99531699913859006</v>
      </c>
      <c r="DP57" s="407">
        <v>0.99531699913859006</v>
      </c>
      <c r="DQ57" s="408">
        <v>0.96456193482329988</v>
      </c>
      <c r="DR57" s="405">
        <v>0.99025575315243386</v>
      </c>
      <c r="DS57" s="405">
        <v>0.98073840346711416</v>
      </c>
      <c r="DT57" s="406">
        <v>0.98315341196702311</v>
      </c>
      <c r="DU57" s="406">
        <v>0.80809604113285993</v>
      </c>
      <c r="DV57" s="406">
        <v>0.91498503013551513</v>
      </c>
      <c r="DW57" s="406">
        <v>0.91948810429885997</v>
      </c>
      <c r="DX57" s="406">
        <v>0.97419197684795766</v>
      </c>
      <c r="DY57" s="406">
        <v>1.0299207744790955</v>
      </c>
      <c r="DZ57" s="406">
        <v>0.87208359802186908</v>
      </c>
      <c r="EA57" s="406">
        <v>0.94600610003054786</v>
      </c>
      <c r="EB57" s="409">
        <v>0.98478052654312875</v>
      </c>
      <c r="EC57" s="407">
        <v>1.0299207744790955</v>
      </c>
      <c r="ED57" s="406">
        <v>0.95952348683434852</v>
      </c>
      <c r="EE57" s="406">
        <v>0.96071633898202069</v>
      </c>
      <c r="EF57" s="406">
        <v>0.95561137072682301</v>
      </c>
      <c r="EG57" s="406">
        <v>0.87092559248071355</v>
      </c>
      <c r="EH57" s="406">
        <v>0.72762111752420833</v>
      </c>
      <c r="EI57" s="406">
        <v>0.89559504450709337</v>
      </c>
      <c r="EJ57" s="406">
        <v>0.7455189545966886</v>
      </c>
      <c r="EK57" s="406">
        <v>0.8828967218761431</v>
      </c>
      <c r="EL57" s="406">
        <v>0.89286023908240308</v>
      </c>
      <c r="EM57" s="406">
        <v>0.96023016899184821</v>
      </c>
      <c r="EN57" s="406">
        <v>0.98148284193880009</v>
      </c>
      <c r="EO57" s="406">
        <v>0.90650205526897443</v>
      </c>
      <c r="EP57" s="407">
        <v>0.98148284193880009</v>
      </c>
      <c r="EQ57" s="406">
        <v>0.93684429345304643</v>
      </c>
      <c r="ER57" s="406">
        <v>1.0381487333459951</v>
      </c>
      <c r="ES57" s="406">
        <v>0.91701931880931431</v>
      </c>
      <c r="ET57" s="406">
        <v>0.87702131700384034</v>
      </c>
      <c r="EU57" s="406">
        <v>0.88165559717458131</v>
      </c>
      <c r="EV57" s="406">
        <v>0.86573071146453773</v>
      </c>
      <c r="EW57" s="406">
        <v>0.77742627530328512</v>
      </c>
      <c r="EX57" s="406">
        <v>1.0118971026194068</v>
      </c>
      <c r="EY57" s="409">
        <v>0.98236596747380733</v>
      </c>
      <c r="EZ57" s="407">
        <v>1.0381487333459951</v>
      </c>
      <c r="FC57" s="499"/>
    </row>
    <row r="58" spans="1:159" ht="33.75" customHeight="1">
      <c r="A58" s="486"/>
      <c r="B58" s="490" t="s">
        <v>8</v>
      </c>
      <c r="C58" s="22" t="s">
        <v>791</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9">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300">
        <v>0.41935483870967744</v>
      </c>
      <c r="DP58" s="26">
        <v>0.43944063926940641</v>
      </c>
      <c r="DQ58" s="299">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300">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300">
        <v>0.37291666666666667</v>
      </c>
      <c r="EZ58" s="26">
        <v>0.45775454129140591</v>
      </c>
      <c r="FC58" s="500"/>
    </row>
    <row r="59" spans="1:159" ht="33.75" customHeight="1">
      <c r="A59" s="486"/>
      <c r="B59" s="492"/>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301">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302">
        <v>0.26646505376344087</v>
      </c>
      <c r="DP59" s="31">
        <v>0.2404109589041096</v>
      </c>
      <c r="DQ59" s="301">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302">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2">
        <v>0.35138888888888886</v>
      </c>
      <c r="EZ59" s="31">
        <v>0.32124866432605709</v>
      </c>
    </row>
    <row r="60" spans="1:159" ht="33.75" customHeight="1" thickBot="1">
      <c r="A60" s="486"/>
      <c r="B60" s="491"/>
      <c r="C60" s="32" t="s">
        <v>793</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410">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410">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410">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410">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410">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410">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410">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410">
        <v>0.23130707762557079</v>
      </c>
      <c r="DD60" s="303">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4">
        <v>0.31418010752688175</v>
      </c>
      <c r="DP60" s="410">
        <v>0.32014840182648402</v>
      </c>
      <c r="DQ60" s="303">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4">
        <v>0.60752688172043012</v>
      </c>
      <c r="EC60" s="410">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410">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04">
        <v>0.27569444444444446</v>
      </c>
      <c r="EZ60" s="410">
        <v>0.22099679438253703</v>
      </c>
    </row>
    <row r="61" spans="1:159" ht="18.75" customHeight="1">
      <c r="A61" s="486"/>
      <c r="B61" s="490" t="s">
        <v>1484</v>
      </c>
      <c r="C61" s="390" t="s">
        <v>3</v>
      </c>
      <c r="D61" s="391"/>
      <c r="E61" s="392"/>
      <c r="F61" s="392"/>
      <c r="G61" s="392"/>
      <c r="H61" s="392"/>
      <c r="I61" s="392"/>
      <c r="J61" s="392"/>
      <c r="K61" s="392"/>
      <c r="L61" s="392"/>
      <c r="M61" s="392"/>
      <c r="N61" s="392"/>
      <c r="O61" s="393"/>
      <c r="P61" s="394"/>
      <c r="Q61" s="391"/>
      <c r="R61" s="392"/>
      <c r="S61" s="392"/>
      <c r="T61" s="392"/>
      <c r="U61" s="392"/>
      <c r="V61" s="392"/>
      <c r="W61" s="392"/>
      <c r="X61" s="392"/>
      <c r="Y61" s="392"/>
      <c r="Z61" s="392"/>
      <c r="AA61" s="392"/>
      <c r="AB61" s="392"/>
      <c r="AC61" s="394"/>
      <c r="AD61" s="392"/>
      <c r="AE61" s="392"/>
      <c r="AF61" s="392"/>
      <c r="AG61" s="392"/>
      <c r="AH61" s="392"/>
      <c r="AI61" s="392"/>
      <c r="AJ61" s="392"/>
      <c r="AK61" s="392"/>
      <c r="AL61" s="392"/>
      <c r="AM61" s="392"/>
      <c r="AN61" s="392"/>
      <c r="AO61" s="392"/>
      <c r="AP61" s="394"/>
      <c r="AQ61" s="392"/>
      <c r="AR61" s="392"/>
      <c r="AS61" s="392"/>
      <c r="AT61" s="392"/>
      <c r="AU61" s="392"/>
      <c r="AV61" s="392"/>
      <c r="AW61" s="392"/>
      <c r="AX61" s="392"/>
      <c r="AY61" s="392"/>
      <c r="AZ61" s="392"/>
      <c r="BA61" s="392"/>
      <c r="BB61" s="392"/>
      <c r="BC61" s="394"/>
      <c r="BD61" s="392"/>
      <c r="BE61" s="392"/>
      <c r="BF61" s="392"/>
      <c r="BG61" s="392"/>
      <c r="BH61" s="392"/>
      <c r="BI61" s="392"/>
      <c r="BJ61" s="392"/>
      <c r="BK61" s="392"/>
      <c r="BL61" s="392"/>
      <c r="BM61" s="392"/>
      <c r="BN61" s="392"/>
      <c r="BO61" s="392"/>
      <c r="BP61" s="394"/>
      <c r="BQ61" s="392"/>
      <c r="BR61" s="392"/>
      <c r="BS61" s="392"/>
      <c r="BT61" s="392"/>
      <c r="BU61" s="392"/>
      <c r="BV61" s="392"/>
      <c r="BW61" s="392"/>
      <c r="BX61" s="392"/>
      <c r="BY61" s="392"/>
      <c r="BZ61" s="392"/>
      <c r="CA61" s="392"/>
      <c r="CB61" s="392"/>
      <c r="CC61" s="394"/>
      <c r="CD61" s="392"/>
      <c r="CE61" s="392"/>
      <c r="CF61" s="392"/>
      <c r="CG61" s="392"/>
      <c r="CH61" s="392"/>
      <c r="CI61" s="392"/>
      <c r="CJ61" s="392"/>
      <c r="CK61" s="392"/>
      <c r="CL61" s="392"/>
      <c r="CM61" s="392"/>
      <c r="CN61" s="392"/>
      <c r="CO61" s="392"/>
      <c r="CP61" s="394"/>
      <c r="CQ61" s="392"/>
      <c r="CR61" s="392"/>
      <c r="CS61" s="392"/>
      <c r="CT61" s="392"/>
      <c r="CU61" s="392"/>
      <c r="CV61" s="392"/>
      <c r="CW61" s="392"/>
      <c r="CX61" s="392"/>
      <c r="CY61" s="392"/>
      <c r="CZ61" s="392"/>
      <c r="DA61" s="392"/>
      <c r="DB61" s="392"/>
      <c r="DC61" s="394"/>
      <c r="DD61" s="395">
        <v>3.6297946908602206</v>
      </c>
      <c r="DE61" s="392">
        <v>7.425056175595234</v>
      </c>
      <c r="DF61" s="393">
        <v>20.163140309555864</v>
      </c>
      <c r="DG61" s="393">
        <v>22.501357638888887</v>
      </c>
      <c r="DH61" s="393">
        <v>23.399211693548388</v>
      </c>
      <c r="DI61" s="393">
        <v>23.335089236111095</v>
      </c>
      <c r="DJ61" s="393">
        <v>22.290833669354861</v>
      </c>
      <c r="DK61" s="393">
        <v>24.134998655914025</v>
      </c>
      <c r="DL61" s="393">
        <v>16.058835069444424</v>
      </c>
      <c r="DM61" s="393">
        <v>9.0976151006711454</v>
      </c>
      <c r="DN61" s="393">
        <v>5.6658052083333343</v>
      </c>
      <c r="DO61" s="396">
        <v>2.9723924731182838</v>
      </c>
      <c r="DP61" s="394">
        <v>15.09753618721466</v>
      </c>
      <c r="DQ61" s="395">
        <v>3.4847419354838691</v>
      </c>
      <c r="DR61" s="392">
        <v>6.5552310267857177</v>
      </c>
      <c r="DS61" s="392">
        <v>12.948726110363394</v>
      </c>
      <c r="DT61" s="393">
        <v>61.914511111111125</v>
      </c>
      <c r="DU61" s="393">
        <v>109.52643481182848</v>
      </c>
      <c r="DV61" s="393">
        <v>116.98903090277787</v>
      </c>
      <c r="DW61" s="393">
        <v>97.027506720430353</v>
      </c>
      <c r="DX61" s="393">
        <v>93.320753024193081</v>
      </c>
      <c r="DY61" s="393">
        <v>71.014732986111341</v>
      </c>
      <c r="DZ61" s="393">
        <v>50.901974832214904</v>
      </c>
      <c r="EA61" s="393">
        <v>33.839071875000023</v>
      </c>
      <c r="EB61" s="396">
        <v>15.051772849462186</v>
      </c>
      <c r="EC61" s="394">
        <v>56.295801312789067</v>
      </c>
      <c r="ED61" s="393">
        <v>23.918830981182694</v>
      </c>
      <c r="EE61" s="393">
        <v>34.967676724137839</v>
      </c>
      <c r="EF61" s="393">
        <v>54.71450269179013</v>
      </c>
      <c r="EG61" s="393">
        <v>94.355524652777945</v>
      </c>
      <c r="EH61" s="393">
        <v>116.43987298387114</v>
      </c>
      <c r="EI61" s="393">
        <v>130.90588194444456</v>
      </c>
      <c r="EJ61" s="393">
        <v>177.91571370967742</v>
      </c>
      <c r="EK61" s="393">
        <v>153.3470715725806</v>
      </c>
      <c r="EL61" s="393">
        <v>115.59111145833344</v>
      </c>
      <c r="EM61" s="393">
        <v>78.752286241610761</v>
      </c>
      <c r="EN61" s="393">
        <v>35.099439583333265</v>
      </c>
      <c r="EO61" s="393">
        <v>23.196659274193529</v>
      </c>
      <c r="EP61" s="394">
        <v>86.804524561701854</v>
      </c>
      <c r="EQ61" s="393">
        <v>42.214578629032253</v>
      </c>
      <c r="ER61" s="393">
        <v>63.417460565476233</v>
      </c>
      <c r="ES61" s="393">
        <v>129.67274158815624</v>
      </c>
      <c r="ET61" s="393">
        <v>188.16775520833397</v>
      </c>
      <c r="EU61" s="393">
        <v>260.12139616935553</v>
      </c>
      <c r="EV61" s="393">
        <v>216.00909340277747</v>
      </c>
      <c r="EW61" s="393">
        <v>230.50418380376331</v>
      </c>
      <c r="EX61" s="393">
        <v>193.81474395161257</v>
      </c>
      <c r="EY61" s="396">
        <v>149.1562374999998</v>
      </c>
      <c r="EZ61" s="394">
        <v>164.55418256754842</v>
      </c>
    </row>
    <row r="62" spans="1:159" ht="18.75" customHeight="1">
      <c r="A62" s="486"/>
      <c r="B62" s="492"/>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93">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4">
        <v>34.942</v>
      </c>
      <c r="DP62" s="15">
        <v>112.10299999999999</v>
      </c>
      <c r="DQ62" s="293">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4">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294">
        <v>901.76300000000003</v>
      </c>
      <c r="EZ62" s="15">
        <v>901.76300000000003</v>
      </c>
    </row>
    <row r="63" spans="1:159" ht="18.75" customHeight="1" thickBot="1">
      <c r="A63" s="486"/>
      <c r="B63" s="491"/>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5">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6">
        <v>2.2114600000000033</v>
      </c>
      <c r="DP63" s="20">
        <v>132.25441700000042</v>
      </c>
      <c r="DQ63" s="295">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6">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296">
        <v>107.39249099999985</v>
      </c>
      <c r="EZ63" s="20">
        <v>1077.9944500000097</v>
      </c>
    </row>
    <row r="64" spans="1:159" ht="18.75" customHeight="1">
      <c r="A64" s="486"/>
      <c r="B64" s="488" t="s">
        <v>1485</v>
      </c>
      <c r="C64" s="390" t="s">
        <v>9</v>
      </c>
      <c r="D64" s="416"/>
      <c r="E64" s="412"/>
      <c r="F64" s="412"/>
      <c r="G64" s="412"/>
      <c r="H64" s="412"/>
      <c r="I64" s="412"/>
      <c r="J64" s="412"/>
      <c r="K64" s="412"/>
      <c r="L64" s="412"/>
      <c r="M64" s="412"/>
      <c r="N64" s="412"/>
      <c r="O64" s="413"/>
      <c r="P64" s="415"/>
      <c r="Q64" s="416"/>
      <c r="R64" s="412"/>
      <c r="S64" s="412"/>
      <c r="T64" s="412"/>
      <c r="U64" s="412"/>
      <c r="V64" s="412"/>
      <c r="W64" s="412"/>
      <c r="X64" s="412"/>
      <c r="Y64" s="412"/>
      <c r="Z64" s="412"/>
      <c r="AA64" s="412"/>
      <c r="AB64" s="412"/>
      <c r="AC64" s="415"/>
      <c r="AD64" s="412"/>
      <c r="AE64" s="412"/>
      <c r="AF64" s="412"/>
      <c r="AG64" s="412"/>
      <c r="AH64" s="412"/>
      <c r="AI64" s="412"/>
      <c r="AJ64" s="412"/>
      <c r="AK64" s="412"/>
      <c r="AL64" s="412"/>
      <c r="AM64" s="412"/>
      <c r="AN64" s="412"/>
      <c r="AO64" s="412"/>
      <c r="AP64" s="415"/>
      <c r="AQ64" s="412"/>
      <c r="AR64" s="412"/>
      <c r="AS64" s="412"/>
      <c r="AT64" s="412"/>
      <c r="AU64" s="412"/>
      <c r="AV64" s="412"/>
      <c r="AW64" s="412"/>
      <c r="AX64" s="412"/>
      <c r="AY64" s="412"/>
      <c r="AZ64" s="412"/>
      <c r="BA64" s="412"/>
      <c r="BB64" s="412"/>
      <c r="BC64" s="415"/>
      <c r="BD64" s="412"/>
      <c r="BE64" s="412"/>
      <c r="BF64" s="412"/>
      <c r="BG64" s="412"/>
      <c r="BH64" s="412"/>
      <c r="BI64" s="412"/>
      <c r="BJ64" s="412"/>
      <c r="BK64" s="412"/>
      <c r="BL64" s="412"/>
      <c r="BM64" s="412"/>
      <c r="BN64" s="412"/>
      <c r="BO64" s="412"/>
      <c r="BP64" s="415"/>
      <c r="BQ64" s="412"/>
      <c r="BR64" s="412"/>
      <c r="BS64" s="412"/>
      <c r="BT64" s="412"/>
      <c r="BU64" s="412"/>
      <c r="BV64" s="412"/>
      <c r="BW64" s="412"/>
      <c r="BX64" s="412"/>
      <c r="BY64" s="412"/>
      <c r="BZ64" s="412"/>
      <c r="CA64" s="412"/>
      <c r="CB64" s="412"/>
      <c r="CC64" s="415"/>
      <c r="CD64" s="412"/>
      <c r="CE64" s="412"/>
      <c r="CF64" s="412"/>
      <c r="CG64" s="412"/>
      <c r="CH64" s="412"/>
      <c r="CI64" s="412"/>
      <c r="CJ64" s="412"/>
      <c r="CK64" s="412"/>
      <c r="CL64" s="412"/>
      <c r="CM64" s="412"/>
      <c r="CN64" s="412"/>
      <c r="CO64" s="412"/>
      <c r="CP64" s="415"/>
      <c r="CQ64" s="412"/>
      <c r="CR64" s="412"/>
      <c r="CS64" s="412"/>
      <c r="CT64" s="412"/>
      <c r="CU64" s="412"/>
      <c r="CV64" s="412"/>
      <c r="CW64" s="412"/>
      <c r="CX64" s="412"/>
      <c r="CY64" s="412"/>
      <c r="CZ64" s="412"/>
      <c r="DA64" s="412"/>
      <c r="DB64" s="412"/>
      <c r="DC64" s="415"/>
      <c r="DD64" s="411">
        <v>7.5071276454341063E-4</v>
      </c>
      <c r="DE64" s="412">
        <v>1.5357060494173085E-3</v>
      </c>
      <c r="DF64" s="413">
        <v>4.2972934101668985E-3</v>
      </c>
      <c r="DG64" s="413">
        <v>5.1031952807126142E-3</v>
      </c>
      <c r="DH64" s="413">
        <v>5.5590517169855419E-3</v>
      </c>
      <c r="DI64" s="413">
        <v>5.6096299547380539E-3</v>
      </c>
      <c r="DJ64" s="413">
        <v>5.4163774474776634E-3</v>
      </c>
      <c r="DK64" s="413">
        <v>5.8143720600175083E-3</v>
      </c>
      <c r="DL64" s="413">
        <v>3.8244021678854995E-3</v>
      </c>
      <c r="DM64" s="413">
        <v>2.0999753152895644E-3</v>
      </c>
      <c r="DN64" s="413">
        <v>1.2170376039618005E-3</v>
      </c>
      <c r="DO64" s="414">
        <v>6.0817561291629429E-4</v>
      </c>
      <c r="DP64" s="415">
        <v>3.3891272175818215E-3</v>
      </c>
      <c r="DQ64" s="411">
        <v>7.1302110220788028E-4</v>
      </c>
      <c r="DR64" s="412">
        <v>1.3654025915666194E-3</v>
      </c>
      <c r="DS64" s="412">
        <v>2.6737428098914532E-3</v>
      </c>
      <c r="DT64" s="413">
        <v>1.3847398257676186E-2</v>
      </c>
      <c r="DU64" s="413">
        <v>2.5599862102736654E-2</v>
      </c>
      <c r="DV64" s="413">
        <v>2.7925366185772103E-2</v>
      </c>
      <c r="DW64" s="413">
        <v>2.3581577568620816E-2</v>
      </c>
      <c r="DX64" s="413">
        <v>2.2291493461555609E-2</v>
      </c>
      <c r="DY64" s="413">
        <v>1.6372819461158521E-2</v>
      </c>
      <c r="DZ64" s="413">
        <v>1.1269488383130707E-2</v>
      </c>
      <c r="EA64" s="413">
        <v>6.9291432705202377E-3</v>
      </c>
      <c r="EB64" s="414">
        <v>3.0868275307939339E-3</v>
      </c>
      <c r="EC64" s="415">
        <v>1.242594435879526E-2</v>
      </c>
      <c r="ED64" s="413">
        <v>4.6327546380106463E-3</v>
      </c>
      <c r="EE64" s="413">
        <v>7.0582186734762962E-3</v>
      </c>
      <c r="EF64" s="413">
        <v>1.1269847219133619E-2</v>
      </c>
      <c r="EG64" s="413">
        <v>2.0477784818494819E-2</v>
      </c>
      <c r="EH64" s="413">
        <v>2.6717285401421469E-2</v>
      </c>
      <c r="EI64" s="413">
        <v>3.1200830591502193E-2</v>
      </c>
      <c r="EJ64" s="413">
        <v>4.1552108702985445E-2</v>
      </c>
      <c r="EK64" s="413">
        <v>3.6026095387645056E-2</v>
      </c>
      <c r="EL64" s="413">
        <v>2.5871647223886567E-2</v>
      </c>
      <c r="EM64" s="413">
        <v>1.6794834725134978E-2</v>
      </c>
      <c r="EN64" s="413">
        <v>6.9024793797396108E-3</v>
      </c>
      <c r="EO64" s="413">
        <v>4.6182194167938241E-3</v>
      </c>
      <c r="EP64" s="415">
        <v>1.862530196224697E-2</v>
      </c>
      <c r="EQ64" s="413">
        <v>8.0273017140020889E-3</v>
      </c>
      <c r="ER64" s="413">
        <v>1.2203333242191755E-2</v>
      </c>
      <c r="ES64" s="413">
        <v>2.6204775288019816E-2</v>
      </c>
      <c r="ET64" s="413">
        <v>4.0992021288090229E-2</v>
      </c>
      <c r="EU64" s="413">
        <v>5.9816597865517504E-2</v>
      </c>
      <c r="EV64" s="413">
        <v>4.9409057480316092E-2</v>
      </c>
      <c r="EW64" s="413">
        <v>5.2930503799678411E-2</v>
      </c>
      <c r="EX64" s="413">
        <v>4.4791130392993185E-2</v>
      </c>
      <c r="EY64" s="414">
        <v>3.2860648037158102E-2</v>
      </c>
      <c r="EZ64" s="415">
        <v>3.5347384058082049E-2</v>
      </c>
    </row>
    <row r="65" spans="1:156" ht="18.75" customHeight="1" thickBot="1">
      <c r="A65" s="486"/>
      <c r="B65" s="489"/>
      <c r="C65" s="403" t="s">
        <v>10</v>
      </c>
      <c r="D65" s="404"/>
      <c r="E65" s="405"/>
      <c r="F65" s="405"/>
      <c r="G65" s="405"/>
      <c r="H65" s="405"/>
      <c r="I65" s="405"/>
      <c r="J65" s="405"/>
      <c r="K65" s="405"/>
      <c r="L65" s="405"/>
      <c r="M65" s="405"/>
      <c r="N65" s="405"/>
      <c r="O65" s="406"/>
      <c r="P65" s="407"/>
      <c r="Q65" s="404"/>
      <c r="R65" s="405"/>
      <c r="S65" s="405"/>
      <c r="T65" s="405"/>
      <c r="U65" s="405"/>
      <c r="V65" s="405"/>
      <c r="W65" s="405"/>
      <c r="X65" s="405"/>
      <c r="Y65" s="405"/>
      <c r="Z65" s="405"/>
      <c r="AA65" s="405"/>
      <c r="AB65" s="405"/>
      <c r="AC65" s="407"/>
      <c r="AD65" s="405"/>
      <c r="AE65" s="405"/>
      <c r="AF65" s="405"/>
      <c r="AG65" s="405"/>
      <c r="AH65" s="405"/>
      <c r="AI65" s="405"/>
      <c r="AJ65" s="405"/>
      <c r="AK65" s="405"/>
      <c r="AL65" s="405"/>
      <c r="AM65" s="405"/>
      <c r="AN65" s="405"/>
      <c r="AO65" s="405"/>
      <c r="AP65" s="407"/>
      <c r="AQ65" s="405"/>
      <c r="AR65" s="405"/>
      <c r="AS65" s="405"/>
      <c r="AT65" s="405"/>
      <c r="AU65" s="405"/>
      <c r="AV65" s="405"/>
      <c r="AW65" s="405"/>
      <c r="AX65" s="405"/>
      <c r="AY65" s="405"/>
      <c r="AZ65" s="405"/>
      <c r="BA65" s="405"/>
      <c r="BB65" s="405"/>
      <c r="BC65" s="407"/>
      <c r="BD65" s="405"/>
      <c r="BE65" s="405"/>
      <c r="BF65" s="405"/>
      <c r="BG65" s="405"/>
      <c r="BH65" s="405"/>
      <c r="BI65" s="405"/>
      <c r="BJ65" s="405"/>
      <c r="BK65" s="405"/>
      <c r="BL65" s="405"/>
      <c r="BM65" s="405"/>
      <c r="BN65" s="405"/>
      <c r="BO65" s="405"/>
      <c r="BP65" s="407"/>
      <c r="BQ65" s="405"/>
      <c r="BR65" s="405"/>
      <c r="BS65" s="405"/>
      <c r="BT65" s="405"/>
      <c r="BU65" s="405"/>
      <c r="BV65" s="405"/>
      <c r="BW65" s="405"/>
      <c r="BX65" s="405"/>
      <c r="BY65" s="405"/>
      <c r="BZ65" s="405"/>
      <c r="CA65" s="405"/>
      <c r="CB65" s="405"/>
      <c r="CC65" s="407"/>
      <c r="CD65" s="405"/>
      <c r="CE65" s="405"/>
      <c r="CF65" s="405"/>
      <c r="CG65" s="405"/>
      <c r="CH65" s="405"/>
      <c r="CI65" s="405"/>
      <c r="CJ65" s="405"/>
      <c r="CK65" s="405"/>
      <c r="CL65" s="405"/>
      <c r="CM65" s="405"/>
      <c r="CN65" s="405"/>
      <c r="CO65" s="405"/>
      <c r="CP65" s="407"/>
      <c r="CQ65" s="405"/>
      <c r="CR65" s="405"/>
      <c r="CS65" s="405"/>
      <c r="CT65" s="405"/>
      <c r="CU65" s="405"/>
      <c r="CV65" s="405"/>
      <c r="CW65" s="405"/>
      <c r="CX65" s="405"/>
      <c r="CY65" s="405"/>
      <c r="CZ65" s="405"/>
      <c r="DA65" s="405"/>
      <c r="DB65" s="405"/>
      <c r="DC65" s="407"/>
      <c r="DD65" s="408">
        <v>9.0820068228143844E-3</v>
      </c>
      <c r="DE65" s="405">
        <v>1.5716972208824679E-2</v>
      </c>
      <c r="DF65" s="406">
        <v>2.381305917625999E-2</v>
      </c>
      <c r="DG65" s="406">
        <v>2.3658651024648883E-2</v>
      </c>
      <c r="DH65" s="406">
        <v>2.5876398503130033E-2</v>
      </c>
      <c r="DI65" s="406">
        <v>2.3876770198306689E-2</v>
      </c>
      <c r="DJ65" s="406">
        <v>2.4337514068378887E-2</v>
      </c>
      <c r="DK65" s="406">
        <v>2.5883363660997513E-2</v>
      </c>
      <c r="DL65" s="406">
        <v>2.4465140181025746E-2</v>
      </c>
      <c r="DM65" s="406">
        <v>1.9034783990039945E-2</v>
      </c>
      <c r="DN65" s="406">
        <v>1.4136463499380613E-2</v>
      </c>
      <c r="DO65" s="409">
        <v>6.8953525402028091E-3</v>
      </c>
      <c r="DP65" s="407">
        <v>2.5883363660997513E-2</v>
      </c>
      <c r="DQ65" s="408">
        <v>8.4184543700115445E-3</v>
      </c>
      <c r="DR65" s="405">
        <v>1.777195193539767E-2</v>
      </c>
      <c r="DS65" s="405">
        <v>2.1398030165267784E-2</v>
      </c>
      <c r="DT65" s="406">
        <v>6.29644558539212E-2</v>
      </c>
      <c r="DU65" s="406">
        <v>9.3746335145923496E-2</v>
      </c>
      <c r="DV65" s="406">
        <v>9.3496484756849935E-2</v>
      </c>
      <c r="DW65" s="406">
        <v>8.9542137359956489E-2</v>
      </c>
      <c r="DX65" s="406">
        <v>9.2268016289505164E-2</v>
      </c>
      <c r="DY65" s="406">
        <v>8.8114518059074151E-2</v>
      </c>
      <c r="DZ65" s="406">
        <v>8.6872356140915374E-2</v>
      </c>
      <c r="EA65" s="406">
        <v>6.4799655060593861E-2</v>
      </c>
      <c r="EB65" s="409">
        <v>3.568318196948219E-2</v>
      </c>
      <c r="EC65" s="407">
        <v>9.3746335145923496E-2</v>
      </c>
      <c r="ED65" s="406">
        <v>5.2785465463951263E-2</v>
      </c>
      <c r="EE65" s="406">
        <v>6.1510757116791555E-2</v>
      </c>
      <c r="EF65" s="406">
        <v>0.10224675335184613</v>
      </c>
      <c r="EG65" s="406">
        <v>0.13067846063615138</v>
      </c>
      <c r="EH65" s="406">
        <v>0.12478769021162446</v>
      </c>
      <c r="EI65" s="406">
        <v>0.14011944900877063</v>
      </c>
      <c r="EJ65" s="406">
        <v>0.17258850730150316</v>
      </c>
      <c r="EK65" s="406">
        <v>0.1717904230932219</v>
      </c>
      <c r="EL65" s="406">
        <v>0.14534098207218454</v>
      </c>
      <c r="EM65" s="406">
        <v>0.1324433589394188</v>
      </c>
      <c r="EN65" s="406">
        <v>6.9764477894452198E-2</v>
      </c>
      <c r="EO65" s="406">
        <v>5.7903250821210485E-2</v>
      </c>
      <c r="EP65" s="407">
        <v>0.17258850730150316</v>
      </c>
      <c r="EQ65" s="406">
        <v>9.2173588689096989E-2</v>
      </c>
      <c r="ER65" s="406">
        <v>0.12654739581278115</v>
      </c>
      <c r="ES65" s="406">
        <v>0.17230706156730036</v>
      </c>
      <c r="ET65" s="406">
        <v>0.17764231280095541</v>
      </c>
      <c r="EU65" s="406">
        <v>0.22083199157991196</v>
      </c>
      <c r="EV65" s="406">
        <v>0.19817108539513334</v>
      </c>
      <c r="EW65" s="406">
        <v>0.22098595960109707</v>
      </c>
      <c r="EX65" s="406">
        <v>0.20033737335572738</v>
      </c>
      <c r="EY65" s="409">
        <v>0.18157569387393485</v>
      </c>
      <c r="EZ65" s="407">
        <v>0.22098595960109707</v>
      </c>
    </row>
    <row r="66" spans="1:156" ht="18.75" customHeight="1">
      <c r="A66" s="486"/>
      <c r="B66" s="490" t="s">
        <v>1678</v>
      </c>
      <c r="C66" s="390" t="s">
        <v>3</v>
      </c>
      <c r="D66" s="391"/>
      <c r="E66" s="392"/>
      <c r="F66" s="392"/>
      <c r="G66" s="392"/>
      <c r="H66" s="392"/>
      <c r="I66" s="392"/>
      <c r="J66" s="392"/>
      <c r="K66" s="392"/>
      <c r="L66" s="392"/>
      <c r="M66" s="392"/>
      <c r="N66" s="392"/>
      <c r="O66" s="393"/>
      <c r="P66" s="394"/>
      <c r="Q66" s="391"/>
      <c r="R66" s="392"/>
      <c r="S66" s="392"/>
      <c r="T66" s="392"/>
      <c r="U66" s="392"/>
      <c r="V66" s="392"/>
      <c r="W66" s="392"/>
      <c r="X66" s="392"/>
      <c r="Y66" s="392"/>
      <c r="Z66" s="392"/>
      <c r="AA66" s="392"/>
      <c r="AB66" s="392"/>
      <c r="AC66" s="394"/>
      <c r="AD66" s="392"/>
      <c r="AE66" s="392"/>
      <c r="AF66" s="392"/>
      <c r="AG66" s="392"/>
      <c r="AH66" s="392"/>
      <c r="AI66" s="392"/>
      <c r="AJ66" s="392"/>
      <c r="AK66" s="392"/>
      <c r="AL66" s="392"/>
      <c r="AM66" s="392"/>
      <c r="AN66" s="392"/>
      <c r="AO66" s="392"/>
      <c r="AP66" s="394"/>
      <c r="AQ66" s="392"/>
      <c r="AR66" s="392"/>
      <c r="AS66" s="392"/>
      <c r="AT66" s="392"/>
      <c r="AU66" s="392"/>
      <c r="AV66" s="392"/>
      <c r="AW66" s="392"/>
      <c r="AX66" s="392"/>
      <c r="AY66" s="392"/>
      <c r="AZ66" s="392"/>
      <c r="BA66" s="392"/>
      <c r="BB66" s="392"/>
      <c r="BC66" s="394"/>
      <c r="BD66" s="392"/>
      <c r="BE66" s="392"/>
      <c r="BF66" s="392"/>
      <c r="BG66" s="392"/>
      <c r="BH66" s="392"/>
      <c r="BI66" s="392"/>
      <c r="BJ66" s="392"/>
      <c r="BK66" s="392"/>
      <c r="BL66" s="392"/>
      <c r="BM66" s="392"/>
      <c r="BN66" s="392"/>
      <c r="BO66" s="392"/>
      <c r="BP66" s="394"/>
      <c r="BQ66" s="392"/>
      <c r="BR66" s="392"/>
      <c r="BS66" s="392"/>
      <c r="BT66" s="392"/>
      <c r="BU66" s="392"/>
      <c r="BV66" s="392"/>
      <c r="BW66" s="392"/>
      <c r="BX66" s="392"/>
      <c r="BY66" s="392"/>
      <c r="BZ66" s="392"/>
      <c r="CA66" s="392"/>
      <c r="CB66" s="392"/>
      <c r="CC66" s="394"/>
      <c r="CD66" s="392"/>
      <c r="CE66" s="392"/>
      <c r="CF66" s="392"/>
      <c r="CG66" s="392"/>
      <c r="CH66" s="392"/>
      <c r="CI66" s="392"/>
      <c r="CJ66" s="392"/>
      <c r="CK66" s="392"/>
      <c r="CL66" s="392"/>
      <c r="CM66" s="392"/>
      <c r="CN66" s="392"/>
      <c r="CO66" s="392"/>
      <c r="CP66" s="394"/>
      <c r="CQ66" s="392"/>
      <c r="CR66" s="392"/>
      <c r="CS66" s="392"/>
      <c r="CT66" s="392"/>
      <c r="CU66" s="392"/>
      <c r="CV66" s="392"/>
      <c r="CW66" s="392"/>
      <c r="CX66" s="392"/>
      <c r="CY66" s="392"/>
      <c r="CZ66" s="392"/>
      <c r="DA66" s="392"/>
      <c r="DB66" s="392"/>
      <c r="DC66" s="394"/>
      <c r="DD66" s="395">
        <v>24.351476142473135</v>
      </c>
      <c r="DE66" s="392">
        <v>2.3005528273809519</v>
      </c>
      <c r="DF66" s="393">
        <v>0.51375706594885517</v>
      </c>
      <c r="DG66" s="393">
        <v>0.15961041666666614</v>
      </c>
      <c r="DH66" s="393">
        <v>0.31218111559139783</v>
      </c>
      <c r="DI66" s="393">
        <v>0.13118333333333318</v>
      </c>
      <c r="DJ66" s="393">
        <v>0</v>
      </c>
      <c r="DK66" s="393">
        <v>0</v>
      </c>
      <c r="DL66" s="393">
        <v>2.1801857638888884</v>
      </c>
      <c r="DM66" s="393">
        <v>8.795403355704698</v>
      </c>
      <c r="DN66" s="393">
        <v>10.437263888888886</v>
      </c>
      <c r="DO66" s="396">
        <v>6.0691565860215055</v>
      </c>
      <c r="DP66" s="394">
        <v>4.6392028824200926</v>
      </c>
      <c r="DQ66" s="395">
        <v>7.7964522849462421</v>
      </c>
      <c r="DR66" s="392">
        <v>0.98649441964285756</v>
      </c>
      <c r="DS66" s="392">
        <v>0.43274226110363395</v>
      </c>
      <c r="DT66" s="393">
        <v>0.17496458333333353</v>
      </c>
      <c r="DU66" s="393">
        <v>0</v>
      </c>
      <c r="DV66" s="393">
        <v>0</v>
      </c>
      <c r="DW66" s="393">
        <v>16.925548387096754</v>
      </c>
      <c r="DX66" s="393">
        <v>1.0284112903225806</v>
      </c>
      <c r="DY66" s="393">
        <v>12.741504513888882</v>
      </c>
      <c r="DZ66" s="393">
        <v>3.7725174496644294</v>
      </c>
      <c r="EA66" s="393">
        <v>4.7244972222222223</v>
      </c>
      <c r="EB66" s="396">
        <v>49.04784173387096</v>
      </c>
      <c r="EC66" s="394">
        <v>8.2358874143835585</v>
      </c>
      <c r="ED66" s="393">
        <v>2.8491834677419354</v>
      </c>
      <c r="EE66" s="393">
        <v>6.7379414511494238</v>
      </c>
      <c r="EF66" s="393">
        <v>4.9183277254374156</v>
      </c>
      <c r="EG66" s="393">
        <v>65.290439583333324</v>
      </c>
      <c r="EH66" s="393">
        <v>0</v>
      </c>
      <c r="EI66" s="393">
        <v>5.2065552083333309</v>
      </c>
      <c r="EJ66" s="393">
        <v>6.4138941532258062</v>
      </c>
      <c r="EK66" s="393">
        <v>29.437145497311832</v>
      </c>
      <c r="EL66" s="393">
        <v>17.746991666666666</v>
      </c>
      <c r="EM66" s="393">
        <v>17.872904026845639</v>
      </c>
      <c r="EN66" s="393">
        <v>12.362798611111106</v>
      </c>
      <c r="EO66" s="393">
        <v>28.919877352150507</v>
      </c>
      <c r="EP66" s="394">
        <v>16.439603625910781</v>
      </c>
      <c r="EQ66" s="393">
        <v>1.0610184811827945</v>
      </c>
      <c r="ER66" s="393">
        <v>0.28639136904761875</v>
      </c>
      <c r="ES66" s="393">
        <v>3.3442180349932711</v>
      </c>
      <c r="ET66" s="393">
        <v>11.910037152777781</v>
      </c>
      <c r="EU66" s="393">
        <v>41.603067540322577</v>
      </c>
      <c r="EV66" s="393">
        <v>31.728622222222249</v>
      </c>
      <c r="EW66" s="393">
        <v>11.155444556451606</v>
      </c>
      <c r="EX66" s="393">
        <v>70.717334677419316</v>
      </c>
      <c r="EY66" s="396">
        <v>29.256406250000008</v>
      </c>
      <c r="EZ66" s="394">
        <v>22.564048847504228</v>
      </c>
    </row>
    <row r="67" spans="1:156" ht="18.75" customHeight="1">
      <c r="A67" s="486"/>
      <c r="B67" s="492"/>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93">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4">
        <v>885.58399999999938</v>
      </c>
      <c r="DP67" s="15">
        <v>1294.8879999999995</v>
      </c>
      <c r="DQ67" s="293">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4">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294">
        <v>1087.804000000001</v>
      </c>
      <c r="EZ67" s="15">
        <v>2422.7640000000001</v>
      </c>
    </row>
    <row r="68" spans="1:156" ht="18.75" customHeight="1" thickBot="1">
      <c r="A68" s="486"/>
      <c r="B68" s="491"/>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5">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6">
        <v>4.5154525000000003</v>
      </c>
      <c r="DP68" s="20">
        <v>40.639417250000015</v>
      </c>
      <c r="DQ68" s="295">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6">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296">
        <v>21.064612500000006</v>
      </c>
      <c r="EZ68" s="20">
        <v>147.81708400000019</v>
      </c>
    </row>
    <row r="69" spans="1:156" ht="18.75" customHeight="1">
      <c r="A69" s="486"/>
      <c r="B69" s="488" t="s">
        <v>1679</v>
      </c>
      <c r="C69" s="390" t="s">
        <v>9</v>
      </c>
      <c r="D69" s="416"/>
      <c r="E69" s="412"/>
      <c r="F69" s="412"/>
      <c r="G69" s="412"/>
      <c r="H69" s="412"/>
      <c r="I69" s="412"/>
      <c r="J69" s="412"/>
      <c r="K69" s="412"/>
      <c r="L69" s="412"/>
      <c r="M69" s="412"/>
      <c r="N69" s="412"/>
      <c r="O69" s="413"/>
      <c r="P69" s="415"/>
      <c r="Q69" s="416"/>
      <c r="R69" s="412"/>
      <c r="S69" s="412"/>
      <c r="T69" s="412"/>
      <c r="U69" s="412"/>
      <c r="V69" s="412"/>
      <c r="W69" s="412"/>
      <c r="X69" s="412"/>
      <c r="Y69" s="412"/>
      <c r="Z69" s="412"/>
      <c r="AA69" s="412"/>
      <c r="AB69" s="412"/>
      <c r="AC69" s="415"/>
      <c r="AD69" s="412"/>
      <c r="AE69" s="412"/>
      <c r="AF69" s="412"/>
      <c r="AG69" s="412"/>
      <c r="AH69" s="412"/>
      <c r="AI69" s="412"/>
      <c r="AJ69" s="412"/>
      <c r="AK69" s="412"/>
      <c r="AL69" s="412"/>
      <c r="AM69" s="412"/>
      <c r="AN69" s="412"/>
      <c r="AO69" s="412"/>
      <c r="AP69" s="415"/>
      <c r="AQ69" s="412"/>
      <c r="AR69" s="412"/>
      <c r="AS69" s="412"/>
      <c r="AT69" s="412"/>
      <c r="AU69" s="412"/>
      <c r="AV69" s="412"/>
      <c r="AW69" s="412"/>
      <c r="AX69" s="412"/>
      <c r="AY69" s="412"/>
      <c r="AZ69" s="412"/>
      <c r="BA69" s="412"/>
      <c r="BB69" s="412"/>
      <c r="BC69" s="415"/>
      <c r="BD69" s="412"/>
      <c r="BE69" s="412"/>
      <c r="BF69" s="412"/>
      <c r="BG69" s="412"/>
      <c r="BH69" s="412"/>
      <c r="BI69" s="412"/>
      <c r="BJ69" s="412"/>
      <c r="BK69" s="412"/>
      <c r="BL69" s="412"/>
      <c r="BM69" s="412"/>
      <c r="BN69" s="412"/>
      <c r="BO69" s="412"/>
      <c r="BP69" s="415"/>
      <c r="BQ69" s="412"/>
      <c r="BR69" s="412"/>
      <c r="BS69" s="412"/>
      <c r="BT69" s="412"/>
      <c r="BU69" s="412"/>
      <c r="BV69" s="412"/>
      <c r="BW69" s="412"/>
      <c r="BX69" s="412"/>
      <c r="BY69" s="412"/>
      <c r="BZ69" s="412"/>
      <c r="CA69" s="412"/>
      <c r="CB69" s="412"/>
      <c r="CC69" s="415"/>
      <c r="CD69" s="412"/>
      <c r="CE69" s="412"/>
      <c r="CF69" s="412"/>
      <c r="CG69" s="412"/>
      <c r="CH69" s="412"/>
      <c r="CI69" s="412"/>
      <c r="CJ69" s="412"/>
      <c r="CK69" s="412"/>
      <c r="CL69" s="412"/>
      <c r="CM69" s="412"/>
      <c r="CN69" s="412"/>
      <c r="CO69" s="412"/>
      <c r="CP69" s="415"/>
      <c r="CQ69" s="412"/>
      <c r="CR69" s="412"/>
      <c r="CS69" s="412"/>
      <c r="CT69" s="412"/>
      <c r="CU69" s="412"/>
      <c r="CV69" s="412"/>
      <c r="CW69" s="412"/>
      <c r="CX69" s="412"/>
      <c r="CY69" s="412"/>
      <c r="CZ69" s="412"/>
      <c r="DA69" s="412"/>
      <c r="DB69" s="412"/>
      <c r="DC69" s="415"/>
      <c r="DD69" s="411">
        <v>5.5919584579857805E-3</v>
      </c>
      <c r="DE69" s="412">
        <v>5.4167871230602685E-4</v>
      </c>
      <c r="DF69" s="413">
        <v>1.218501090383758E-4</v>
      </c>
      <c r="DG69" s="413">
        <v>3.8619356053202158E-5</v>
      </c>
      <c r="DH69" s="413">
        <v>8.1106913799912589E-5</v>
      </c>
      <c r="DI69" s="413">
        <v>3.2632416004561327E-5</v>
      </c>
      <c r="DJ69" s="413">
        <v>0</v>
      </c>
      <c r="DK69" s="413">
        <v>0</v>
      </c>
      <c r="DL69" s="413">
        <v>5.166927974823767E-4</v>
      </c>
      <c r="DM69" s="413">
        <v>2.0002940981133106E-3</v>
      </c>
      <c r="DN69" s="413">
        <v>2.2263021929329048E-3</v>
      </c>
      <c r="DO69" s="414">
        <v>1.4458651388920812E-3</v>
      </c>
      <c r="DP69" s="415">
        <v>1.0579342234822416E-3</v>
      </c>
      <c r="DQ69" s="411">
        <v>1.8365969719266754E-3</v>
      </c>
      <c r="DR69" s="412">
        <v>2.3687569458854792E-4</v>
      </c>
      <c r="DS69" s="412">
        <v>1.3401023564031799E-4</v>
      </c>
      <c r="DT69" s="413">
        <v>4.527718435717168E-5</v>
      </c>
      <c r="DU69" s="413">
        <v>0</v>
      </c>
      <c r="DV69" s="413">
        <v>0</v>
      </c>
      <c r="DW69" s="413">
        <v>4.2897139518746925E-3</v>
      </c>
      <c r="DX69" s="413">
        <v>2.7937754218736069E-4</v>
      </c>
      <c r="DY69" s="413">
        <v>3.038371602430701E-3</v>
      </c>
      <c r="DZ69" s="413">
        <v>8.4342038714711948E-4</v>
      </c>
      <c r="EA69" s="413">
        <v>1.1891207924520676E-3</v>
      </c>
      <c r="EB69" s="414">
        <v>1.0529831962026686E-2</v>
      </c>
      <c r="EC69" s="415">
        <v>1.8908127346763818E-3</v>
      </c>
      <c r="ED69" s="413">
        <v>8.6600501093490163E-4</v>
      </c>
      <c r="EE69" s="413">
        <v>1.5452579582763085E-3</v>
      </c>
      <c r="EF69" s="413">
        <v>1.0024105337099855E-3</v>
      </c>
      <c r="EG69" s="413">
        <v>1.393383968753149E-2</v>
      </c>
      <c r="EH69" s="413">
        <v>0</v>
      </c>
      <c r="EI69" s="413">
        <v>1.1075768147903191E-3</v>
      </c>
      <c r="EJ69" s="413">
        <v>1.4749269689581356E-3</v>
      </c>
      <c r="EK69" s="413">
        <v>7.4065587912263958E-3</v>
      </c>
      <c r="EL69" s="413">
        <v>4.0558179643058112E-3</v>
      </c>
      <c r="EM69" s="413">
        <v>3.7806120068134596E-3</v>
      </c>
      <c r="EN69" s="413">
        <v>2.8126434556838623E-3</v>
      </c>
      <c r="EO69" s="413">
        <v>5.8965509261218558E-3</v>
      </c>
      <c r="EP69" s="415">
        <v>3.6488075634556741E-3</v>
      </c>
      <c r="EQ69" s="413">
        <v>3.0880010152676532E-4</v>
      </c>
      <c r="ER69" s="413">
        <v>8.1446347315282117E-5</v>
      </c>
      <c r="ES69" s="413">
        <v>7.5589807751442616E-4</v>
      </c>
      <c r="ET69" s="413">
        <v>2.9185428325344685E-3</v>
      </c>
      <c r="EU69" s="413">
        <v>8.9595956859046342E-3</v>
      </c>
      <c r="EV69" s="413">
        <v>7.7948963465481538E-3</v>
      </c>
      <c r="EW69" s="413">
        <v>2.6790996316651632E-3</v>
      </c>
      <c r="EX69" s="413">
        <v>1.5365354506747194E-2</v>
      </c>
      <c r="EY69" s="414">
        <v>7.4975744695222613E-3</v>
      </c>
      <c r="EZ69" s="415">
        <v>5.1975353974679202E-3</v>
      </c>
    </row>
    <row r="70" spans="1:156" ht="18.75" customHeight="1" thickBot="1">
      <c r="A70" s="487"/>
      <c r="B70" s="489"/>
      <c r="C70" s="403" t="s">
        <v>10</v>
      </c>
      <c r="D70" s="404"/>
      <c r="E70" s="405"/>
      <c r="F70" s="405"/>
      <c r="G70" s="405"/>
      <c r="H70" s="405"/>
      <c r="I70" s="405"/>
      <c r="J70" s="405"/>
      <c r="K70" s="405"/>
      <c r="L70" s="405"/>
      <c r="M70" s="405"/>
      <c r="N70" s="405"/>
      <c r="O70" s="406"/>
      <c r="P70" s="407"/>
      <c r="Q70" s="404"/>
      <c r="R70" s="405"/>
      <c r="S70" s="405"/>
      <c r="T70" s="405"/>
      <c r="U70" s="405"/>
      <c r="V70" s="405"/>
      <c r="W70" s="405"/>
      <c r="X70" s="405"/>
      <c r="Y70" s="405"/>
      <c r="Z70" s="405"/>
      <c r="AA70" s="405"/>
      <c r="AB70" s="405"/>
      <c r="AC70" s="407"/>
      <c r="AD70" s="405"/>
      <c r="AE70" s="405"/>
      <c r="AF70" s="405"/>
      <c r="AG70" s="405"/>
      <c r="AH70" s="405"/>
      <c r="AI70" s="405"/>
      <c r="AJ70" s="405"/>
      <c r="AK70" s="405"/>
      <c r="AL70" s="405"/>
      <c r="AM70" s="405"/>
      <c r="AN70" s="405"/>
      <c r="AO70" s="405"/>
      <c r="AP70" s="407"/>
      <c r="AQ70" s="405"/>
      <c r="AR70" s="405"/>
      <c r="AS70" s="405"/>
      <c r="AT70" s="405"/>
      <c r="AU70" s="405"/>
      <c r="AV70" s="405"/>
      <c r="AW70" s="405"/>
      <c r="AX70" s="405"/>
      <c r="AY70" s="405"/>
      <c r="AZ70" s="405"/>
      <c r="BA70" s="405"/>
      <c r="BB70" s="405"/>
      <c r="BC70" s="407"/>
      <c r="BD70" s="405"/>
      <c r="BE70" s="405"/>
      <c r="BF70" s="405"/>
      <c r="BG70" s="405"/>
      <c r="BH70" s="405"/>
      <c r="BI70" s="405"/>
      <c r="BJ70" s="405"/>
      <c r="BK70" s="405"/>
      <c r="BL70" s="405"/>
      <c r="BM70" s="405"/>
      <c r="BN70" s="405"/>
      <c r="BO70" s="405"/>
      <c r="BP70" s="407"/>
      <c r="BQ70" s="405"/>
      <c r="BR70" s="405"/>
      <c r="BS70" s="405"/>
      <c r="BT70" s="405"/>
      <c r="BU70" s="405"/>
      <c r="BV70" s="405"/>
      <c r="BW70" s="405"/>
      <c r="BX70" s="405"/>
      <c r="BY70" s="405"/>
      <c r="BZ70" s="405"/>
      <c r="CA70" s="405"/>
      <c r="CB70" s="405"/>
      <c r="CC70" s="407"/>
      <c r="CD70" s="405"/>
      <c r="CE70" s="405"/>
      <c r="CF70" s="405"/>
      <c r="CG70" s="405"/>
      <c r="CH70" s="405"/>
      <c r="CI70" s="405"/>
      <c r="CJ70" s="405"/>
      <c r="CK70" s="405"/>
      <c r="CL70" s="405"/>
      <c r="CM70" s="405"/>
      <c r="CN70" s="405"/>
      <c r="CO70" s="405"/>
      <c r="CP70" s="407"/>
      <c r="CQ70" s="405"/>
      <c r="CR70" s="405"/>
      <c r="CS70" s="405"/>
      <c r="CT70" s="405"/>
      <c r="CU70" s="405"/>
      <c r="CV70" s="405"/>
      <c r="CW70" s="405"/>
      <c r="CX70" s="405"/>
      <c r="CY70" s="405"/>
      <c r="CZ70" s="405"/>
      <c r="DA70" s="405"/>
      <c r="DB70" s="405"/>
      <c r="DC70" s="407"/>
      <c r="DD70" s="408">
        <v>0.29257114556142472</v>
      </c>
      <c r="DE70" s="405">
        <v>0.10544772908643855</v>
      </c>
      <c r="DF70" s="406">
        <v>4.7410505584858265E-2</v>
      </c>
      <c r="DG70" s="406">
        <v>1.9320831957934936E-2</v>
      </c>
      <c r="DH70" s="406">
        <v>2.9992827706218143E-2</v>
      </c>
      <c r="DI70" s="406">
        <v>2.8983625172154807E-2</v>
      </c>
      <c r="DJ70" s="406">
        <v>0</v>
      </c>
      <c r="DK70" s="406">
        <v>0</v>
      </c>
      <c r="DL70" s="406">
        <v>8.7527628804909677E-2</v>
      </c>
      <c r="DM70" s="406">
        <v>0.20577644224256894</v>
      </c>
      <c r="DN70" s="406">
        <v>0.26111011946406498</v>
      </c>
      <c r="DO70" s="409">
        <v>0.20799571975781295</v>
      </c>
      <c r="DP70" s="407">
        <v>0.29257114556142472</v>
      </c>
      <c r="DQ70" s="408">
        <v>0.10482104926011912</v>
      </c>
      <c r="DR70" s="405">
        <v>7.0404151998986766E-2</v>
      </c>
      <c r="DS70" s="405">
        <v>7.2946218487911219E-2</v>
      </c>
      <c r="DT70" s="406">
        <v>3.2605174797550929E-2</v>
      </c>
      <c r="DU70" s="406">
        <v>0</v>
      </c>
      <c r="DV70" s="406">
        <v>0</v>
      </c>
      <c r="DW70" s="406">
        <v>0.25467060056021812</v>
      </c>
      <c r="DX70" s="406">
        <v>0.10849629406814491</v>
      </c>
      <c r="DY70" s="406">
        <v>0.25077388072856055</v>
      </c>
      <c r="DZ70" s="406">
        <v>0.16228601253981964</v>
      </c>
      <c r="EA70" s="406">
        <v>0.16550905189902379</v>
      </c>
      <c r="EB70" s="409">
        <v>0.3424527793002895</v>
      </c>
      <c r="EC70" s="407">
        <v>0.3424527793002895</v>
      </c>
      <c r="ED70" s="406">
        <v>0.19197063490875341</v>
      </c>
      <c r="EE70" s="406">
        <v>0.16430212393031338</v>
      </c>
      <c r="EF70" s="406">
        <v>0.17841888582502555</v>
      </c>
      <c r="EG70" s="406">
        <v>0.3517068761165752</v>
      </c>
      <c r="EH70" s="406">
        <v>0</v>
      </c>
      <c r="EI70" s="406">
        <v>0.14785172780419942</v>
      </c>
      <c r="EJ70" s="406">
        <v>0.20425750648223151</v>
      </c>
      <c r="EK70" s="406">
        <v>0.33432571879498829</v>
      </c>
      <c r="EL70" s="406">
        <v>0.23203120438495306</v>
      </c>
      <c r="EM70" s="406">
        <v>0.21595049231405988</v>
      </c>
      <c r="EN70" s="406">
        <v>0.1889544550766423</v>
      </c>
      <c r="EO70" s="406">
        <v>0.21642597059636498</v>
      </c>
      <c r="EP70" s="407">
        <v>0.3517068761165752</v>
      </c>
      <c r="EQ70" s="406">
        <v>9.2375885487203796E-2</v>
      </c>
      <c r="ER70" s="406">
        <v>5.7830067869803076E-2</v>
      </c>
      <c r="ES70" s="406">
        <v>0.10828420044564992</v>
      </c>
      <c r="ET70" s="406">
        <v>0.35199929022045207</v>
      </c>
      <c r="EU70" s="406">
        <v>0.46321126728249373</v>
      </c>
      <c r="EV70" s="406">
        <v>0.2995054226893491</v>
      </c>
      <c r="EW70" s="406">
        <v>0.22343020589753504</v>
      </c>
      <c r="EX70" s="406">
        <v>0.34752182715113678</v>
      </c>
      <c r="EY70" s="409">
        <v>0.22745640158551739</v>
      </c>
      <c r="EZ70" s="407">
        <v>0.46321126728249373</v>
      </c>
    </row>
    <row r="71" spans="1:156" ht="33.75" customHeight="1">
      <c r="A71" s="505" t="s">
        <v>17</v>
      </c>
      <c r="B71" s="506"/>
      <c r="C71" s="383" t="s">
        <v>14</v>
      </c>
      <c r="D71" s="384">
        <v>0.31216397849462363</v>
      </c>
      <c r="E71" s="385">
        <v>0.18266369047619047</v>
      </c>
      <c r="F71" s="385">
        <v>0.36440107671601613</v>
      </c>
      <c r="G71" s="385">
        <v>0.47152777777777777</v>
      </c>
      <c r="H71" s="385">
        <v>0.60483870967741937</v>
      </c>
      <c r="I71" s="385">
        <v>0.80972222222222223</v>
      </c>
      <c r="J71" s="385">
        <v>0.81048387096774188</v>
      </c>
      <c r="K71" s="385">
        <v>0.54973118279569888</v>
      </c>
      <c r="L71" s="385">
        <v>0.890625</v>
      </c>
      <c r="M71" s="385">
        <v>0.37818791946308727</v>
      </c>
      <c r="N71" s="385">
        <v>0.55451388888888886</v>
      </c>
      <c r="O71" s="386">
        <v>0.29233870967741937</v>
      </c>
      <c r="P71" s="387">
        <v>0.51940639269406397</v>
      </c>
      <c r="Q71" s="384">
        <v>0.24193548387096775</v>
      </c>
      <c r="R71" s="385">
        <v>0.50967261904761907</v>
      </c>
      <c r="S71" s="385">
        <v>0.43943472409152085</v>
      </c>
      <c r="T71" s="385">
        <v>0.65659722222222228</v>
      </c>
      <c r="U71" s="385">
        <v>0.39583333333333331</v>
      </c>
      <c r="V71" s="385">
        <v>0.61701388888888886</v>
      </c>
      <c r="W71" s="385">
        <v>0.56451612903225812</v>
      </c>
      <c r="X71" s="385">
        <v>0.730510752688172</v>
      </c>
      <c r="Y71" s="385">
        <v>0.71319444444444446</v>
      </c>
      <c r="Z71" s="385">
        <v>0.70335570469798658</v>
      </c>
      <c r="AA71" s="385">
        <v>0.32500000000000001</v>
      </c>
      <c r="AB71" s="385">
        <v>0.1821236559139785</v>
      </c>
      <c r="AC71" s="387">
        <v>0.50582191780821917</v>
      </c>
      <c r="AD71" s="385">
        <v>0.39784946236559138</v>
      </c>
      <c r="AE71" s="385">
        <v>0.51005747126436785</v>
      </c>
      <c r="AF71" s="385">
        <v>0.66117092866756388</v>
      </c>
      <c r="AG71" s="385">
        <v>0.70208333333333328</v>
      </c>
      <c r="AH71" s="385">
        <v>0.76377688172043012</v>
      </c>
      <c r="AI71" s="385">
        <v>0.859375</v>
      </c>
      <c r="AJ71" s="385">
        <v>0.81821236559139787</v>
      </c>
      <c r="AK71" s="385">
        <v>0.61458333333333337</v>
      </c>
      <c r="AL71" s="385">
        <v>0.5854166666666667</v>
      </c>
      <c r="AM71" s="385">
        <v>0.69093959731543619</v>
      </c>
      <c r="AN71" s="385">
        <v>0.7114583333333333</v>
      </c>
      <c r="AO71" s="385">
        <v>0.44522849462365593</v>
      </c>
      <c r="AP71" s="387">
        <v>0.6466871584699454</v>
      </c>
      <c r="AQ71" s="385">
        <v>0.59072580645161288</v>
      </c>
      <c r="AR71" s="385">
        <v>0.32254464285714285</v>
      </c>
      <c r="AS71" s="385">
        <v>0.37516823687752354</v>
      </c>
      <c r="AT71" s="385">
        <v>0.6743055555555556</v>
      </c>
      <c r="AU71" s="385">
        <v>0.6723790322580645</v>
      </c>
      <c r="AV71" s="385">
        <v>0.56597222222222221</v>
      </c>
      <c r="AW71" s="385">
        <v>0.71202956989247312</v>
      </c>
      <c r="AX71" s="385">
        <v>0.68951612903225812</v>
      </c>
      <c r="AY71" s="385">
        <v>0.48125000000000001</v>
      </c>
      <c r="AZ71" s="385">
        <v>0.29161073825503353</v>
      </c>
      <c r="BA71" s="385">
        <v>0.42569444444444443</v>
      </c>
      <c r="BB71" s="385">
        <v>0.38104838709677419</v>
      </c>
      <c r="BC71" s="387">
        <v>0.51652397260273974</v>
      </c>
      <c r="BD71" s="385">
        <v>0.18077956989247312</v>
      </c>
      <c r="BE71" s="385">
        <v>0.28757440476190477</v>
      </c>
      <c r="BF71" s="385">
        <v>0.4158815612382234</v>
      </c>
      <c r="BG71" s="385">
        <v>0.45729166666666665</v>
      </c>
      <c r="BH71" s="385">
        <v>0.53830645161290325</v>
      </c>
      <c r="BI71" s="385">
        <v>0.72916666666666663</v>
      </c>
      <c r="BJ71" s="385">
        <v>0.76680107526881724</v>
      </c>
      <c r="BK71" s="385">
        <v>0.53897849462365588</v>
      </c>
      <c r="BL71" s="385">
        <v>0.29548611111111112</v>
      </c>
      <c r="BM71" s="385">
        <v>0.22114093959731543</v>
      </c>
      <c r="BN71" s="385">
        <v>0.14027777777777778</v>
      </c>
      <c r="BO71" s="385">
        <v>7.1236559139784952E-2</v>
      </c>
      <c r="BP71" s="387">
        <v>0.38750000000000001</v>
      </c>
      <c r="BQ71" s="385">
        <v>0.24865591397849462</v>
      </c>
      <c r="BR71" s="385">
        <v>7.0684523809523808E-2</v>
      </c>
      <c r="BS71" s="385">
        <v>0.21399730820995963</v>
      </c>
      <c r="BT71" s="385">
        <v>0.26805555555555555</v>
      </c>
      <c r="BU71" s="385">
        <v>0.55913978494623651</v>
      </c>
      <c r="BV71" s="385">
        <v>0.49166666666666664</v>
      </c>
      <c r="BW71" s="385">
        <v>0.38709677419354838</v>
      </c>
      <c r="BX71" s="385">
        <v>0.14684139784946237</v>
      </c>
      <c r="BY71" s="385">
        <v>0.18506944444444445</v>
      </c>
      <c r="BZ71" s="385">
        <v>0.18355704697986577</v>
      </c>
      <c r="CA71" s="385">
        <v>0.30034722222222221</v>
      </c>
      <c r="CB71" s="385">
        <v>0.16028225806451613</v>
      </c>
      <c r="CC71" s="387">
        <v>0.26909246575342466</v>
      </c>
      <c r="CD71" s="385">
        <v>0.12634408602150538</v>
      </c>
      <c r="CE71" s="385">
        <v>3.8074712643678163E-2</v>
      </c>
      <c r="CF71" s="385">
        <v>0.12483176312247644</v>
      </c>
      <c r="CG71" s="385">
        <v>0.37152777777777779</v>
      </c>
      <c r="CH71" s="385">
        <v>0.42204301075268819</v>
      </c>
      <c r="CI71" s="385">
        <v>0.51840277777777777</v>
      </c>
      <c r="CJ71" s="385">
        <v>0.40120967741935482</v>
      </c>
      <c r="CK71" s="385">
        <v>0.61458333333333337</v>
      </c>
      <c r="CL71" s="385">
        <v>0.35555555555555557</v>
      </c>
      <c r="CM71" s="385">
        <v>5.771812080536913E-2</v>
      </c>
      <c r="CN71" s="385">
        <v>0.22812499999999999</v>
      </c>
      <c r="CO71" s="385">
        <v>0.17506720430107528</v>
      </c>
      <c r="CP71" s="387">
        <v>0.28657217668488161</v>
      </c>
      <c r="CQ71" s="385">
        <v>0.35786290322580644</v>
      </c>
      <c r="CR71" s="385">
        <v>7.5892857142857137E-2</v>
      </c>
      <c r="CS71" s="385">
        <v>0.25302826379542398</v>
      </c>
      <c r="CT71" s="385">
        <v>0.31145833333333334</v>
      </c>
      <c r="CU71" s="385">
        <v>0.21202956989247312</v>
      </c>
      <c r="CV71" s="385">
        <v>0.35902777777777778</v>
      </c>
      <c r="CW71" s="385">
        <v>0.50772849462365588</v>
      </c>
      <c r="CX71" s="385">
        <v>0.55241935483870963</v>
      </c>
      <c r="CY71" s="385">
        <v>0.57187500000000002</v>
      </c>
      <c r="CZ71" s="385">
        <v>0.22885906040268456</v>
      </c>
      <c r="DA71" s="385">
        <v>0.29548611111111112</v>
      </c>
      <c r="DB71" s="385">
        <v>0.259744623655914</v>
      </c>
      <c r="DC71" s="387">
        <v>0.33364726027397262</v>
      </c>
      <c r="DD71" s="388">
        <v>0.41095430107526881</v>
      </c>
      <c r="DE71" s="385">
        <v>2.269345238095238E-2</v>
      </c>
      <c r="DF71" s="386">
        <v>0.41520861372812923</v>
      </c>
      <c r="DG71" s="386">
        <v>0.41180555555555554</v>
      </c>
      <c r="DH71" s="386">
        <v>0.35618279569892475</v>
      </c>
      <c r="DI71" s="386">
        <v>0.48993055555555554</v>
      </c>
      <c r="DJ71" s="386">
        <v>0.60920698924731187</v>
      </c>
      <c r="DK71" s="386">
        <v>0.69153225806451613</v>
      </c>
      <c r="DL71" s="386">
        <v>0.59166666666666667</v>
      </c>
      <c r="DM71" s="386">
        <v>8.8926174496644292E-2</v>
      </c>
      <c r="DN71" s="386">
        <v>0.16875000000000001</v>
      </c>
      <c r="DO71" s="389">
        <v>0.39415322580645162</v>
      </c>
      <c r="DP71" s="387">
        <v>0.39023972602739726</v>
      </c>
      <c r="DQ71" s="388">
        <v>0.29435483870967744</v>
      </c>
      <c r="DR71" s="385">
        <v>8.6309523809523808E-2</v>
      </c>
      <c r="DS71" s="385">
        <v>0.18270524899057874</v>
      </c>
      <c r="DT71" s="386">
        <v>0.20034722222222223</v>
      </c>
      <c r="DU71" s="386">
        <v>0.15120967741935484</v>
      </c>
      <c r="DV71" s="386">
        <v>0.21249999999999999</v>
      </c>
      <c r="DW71" s="386">
        <v>0.11391129032258064</v>
      </c>
      <c r="DX71" s="386">
        <v>0.10181451612903226</v>
      </c>
      <c r="DY71" s="386">
        <v>0.13298611111111111</v>
      </c>
      <c r="DZ71" s="386">
        <v>4.4630872483221479E-2</v>
      </c>
      <c r="EA71" s="386">
        <v>0.1076388888888889</v>
      </c>
      <c r="EB71" s="389">
        <v>9.5430107526881719E-2</v>
      </c>
      <c r="EC71" s="387">
        <v>0.14389269406392693</v>
      </c>
      <c r="ED71" s="386">
        <v>0.16397849462365591</v>
      </c>
      <c r="EE71" s="386">
        <v>4.8491379310344827E-2</v>
      </c>
      <c r="EF71" s="386">
        <v>5.0134589502018843E-2</v>
      </c>
      <c r="EG71" s="386">
        <v>7.048611111111111E-2</v>
      </c>
      <c r="EH71" s="386">
        <v>0.12903225806451613</v>
      </c>
      <c r="EI71" s="386">
        <v>2.2916666666666665E-2</v>
      </c>
      <c r="EJ71" s="386">
        <v>5.4435483870967742E-2</v>
      </c>
      <c r="EK71" s="386">
        <v>3.2930107526881719E-2</v>
      </c>
      <c r="EL71" s="386">
        <v>6.25E-2</v>
      </c>
      <c r="EM71" s="386">
        <v>6.9798657718120799E-2</v>
      </c>
      <c r="EN71" s="386">
        <v>0.25416666666666665</v>
      </c>
      <c r="EO71" s="386">
        <v>0.13373655913978494</v>
      </c>
      <c r="EP71" s="387">
        <v>9.1160063752276865E-2</v>
      </c>
      <c r="EQ71" s="386">
        <v>0.17977150537634409</v>
      </c>
      <c r="ER71" s="386">
        <v>3.720238095238095E-4</v>
      </c>
      <c r="ES71" s="386">
        <v>5.0471063257065945E-3</v>
      </c>
      <c r="ET71" s="386">
        <v>6.7361111111111108E-2</v>
      </c>
      <c r="EU71" s="386">
        <v>4.4354838709677422E-2</v>
      </c>
      <c r="EV71" s="386">
        <v>1.8055555555555554E-2</v>
      </c>
      <c r="EW71" s="386">
        <v>6.4852150537634407E-2</v>
      </c>
      <c r="EX71" s="386">
        <v>3.6290322580645164E-2</v>
      </c>
      <c r="EY71" s="389">
        <v>1.0763888888888889E-2</v>
      </c>
      <c r="EZ71" s="387">
        <v>4.8122424057395814E-2</v>
      </c>
    </row>
    <row r="72" spans="1:156" ht="33.75" customHeight="1">
      <c r="A72" s="507"/>
      <c r="B72" s="506"/>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301">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302">
        <v>0.26209677419354838</v>
      </c>
      <c r="DP72" s="31">
        <v>0.30827625570776257</v>
      </c>
      <c r="DQ72" s="301">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302">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2">
        <v>0.33055555555555555</v>
      </c>
      <c r="EZ72" s="31">
        <v>0.47649213860479317</v>
      </c>
    </row>
    <row r="73" spans="1:156" ht="33.75" customHeight="1" thickBot="1">
      <c r="A73" s="507"/>
      <c r="B73" s="506"/>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303">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4">
        <v>0.34375</v>
      </c>
      <c r="DP73" s="223">
        <v>0.30148401826484017</v>
      </c>
      <c r="DQ73" s="303">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4">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04">
        <v>0.6586805555555556</v>
      </c>
      <c r="EZ73" s="223">
        <v>0.47538543733781102</v>
      </c>
    </row>
    <row r="74" spans="1:156" ht="15" customHeight="1" thickBot="1">
      <c r="A74" s="508"/>
      <c r="B74" s="509"/>
      <c r="C74" s="219" t="s">
        <v>810</v>
      </c>
      <c r="D74" s="496">
        <v>0.5</v>
      </c>
      <c r="E74" s="497"/>
      <c r="F74" s="497"/>
      <c r="G74" s="497"/>
      <c r="H74" s="497"/>
      <c r="I74" s="497"/>
      <c r="J74" s="497"/>
      <c r="K74" s="497"/>
      <c r="L74" s="497"/>
      <c r="M74" s="497"/>
      <c r="N74" s="497"/>
      <c r="O74" s="497"/>
      <c r="P74" s="497"/>
      <c r="Q74" s="497"/>
      <c r="R74" s="497"/>
      <c r="S74" s="497"/>
      <c r="T74" s="497"/>
      <c r="U74" s="497"/>
      <c r="V74" s="497"/>
      <c r="W74" s="497"/>
      <c r="X74" s="497"/>
      <c r="Y74" s="504"/>
      <c r="Z74" s="501" t="s">
        <v>811</v>
      </c>
      <c r="AA74" s="502"/>
      <c r="AB74" s="502"/>
      <c r="AC74" s="502"/>
      <c r="AD74" s="502"/>
      <c r="AE74" s="503"/>
      <c r="AF74" s="496">
        <v>0.55000000000000004</v>
      </c>
      <c r="AG74" s="494"/>
      <c r="AH74" s="494"/>
      <c r="AI74" s="494"/>
      <c r="AJ74" s="494"/>
      <c r="AK74" s="494"/>
      <c r="AL74" s="494"/>
      <c r="AM74" s="495"/>
      <c r="AN74" s="493" t="s">
        <v>812</v>
      </c>
      <c r="AO74" s="494"/>
      <c r="AP74" s="494"/>
      <c r="AQ74" s="494"/>
      <c r="AR74" s="495"/>
      <c r="AS74" s="496">
        <v>0.6</v>
      </c>
      <c r="AT74" s="494"/>
      <c r="AU74" s="494"/>
      <c r="AV74" s="494"/>
      <c r="AW74" s="494"/>
      <c r="AX74" s="494"/>
      <c r="AY74" s="494"/>
      <c r="AZ74" s="495"/>
      <c r="BA74" s="501" t="s">
        <v>813</v>
      </c>
      <c r="BB74" s="502"/>
      <c r="BC74" s="502"/>
      <c r="BD74" s="502"/>
      <c r="BE74" s="502"/>
      <c r="BF74" s="503"/>
      <c r="BG74" s="496">
        <v>0.65</v>
      </c>
      <c r="BH74" s="494"/>
      <c r="BI74" s="494"/>
      <c r="BJ74" s="494"/>
      <c r="BK74" s="494"/>
      <c r="BL74" s="494"/>
      <c r="BM74" s="494"/>
      <c r="BN74" s="494"/>
      <c r="BO74" s="494"/>
      <c r="BP74" s="494"/>
      <c r="BQ74" s="494"/>
      <c r="BR74" s="494"/>
      <c r="BS74" s="494"/>
      <c r="BT74" s="494"/>
      <c r="BU74" s="494"/>
      <c r="BV74" s="494"/>
      <c r="BW74" s="494"/>
      <c r="BX74" s="494"/>
      <c r="BY74" s="494"/>
      <c r="BZ74" s="494"/>
      <c r="CA74" s="494"/>
      <c r="CB74" s="494"/>
      <c r="CC74" s="494"/>
      <c r="CD74" s="494"/>
      <c r="CE74" s="494"/>
      <c r="CF74" s="494"/>
      <c r="CG74" s="494"/>
      <c r="CH74" s="494"/>
      <c r="CI74" s="494"/>
      <c r="CJ74" s="494"/>
      <c r="CK74" s="494"/>
      <c r="CL74" s="494"/>
      <c r="CM74" s="494"/>
      <c r="CN74" s="494"/>
      <c r="CO74" s="494"/>
      <c r="CP74" s="495"/>
      <c r="CQ74" s="493" t="s">
        <v>884</v>
      </c>
      <c r="CR74" s="494"/>
      <c r="CS74" s="495"/>
      <c r="CT74" s="493" t="s">
        <v>1478</v>
      </c>
      <c r="CU74" s="494"/>
      <c r="CV74" s="494"/>
      <c r="CW74" s="494"/>
      <c r="CX74" s="494"/>
      <c r="CY74" s="494"/>
      <c r="CZ74" s="494"/>
      <c r="DA74" s="494"/>
      <c r="DB74" s="494"/>
      <c r="DC74" s="494"/>
      <c r="DD74" s="494"/>
      <c r="DE74" s="494"/>
      <c r="DF74" s="495"/>
      <c r="DG74" s="496">
        <v>0.75</v>
      </c>
      <c r="DH74" s="497"/>
      <c r="DI74" s="497"/>
      <c r="DJ74" s="497"/>
      <c r="DK74" s="497"/>
      <c r="DL74" s="497"/>
      <c r="DM74" s="497"/>
      <c r="DN74" s="497"/>
      <c r="DO74" s="497"/>
      <c r="DP74" s="497"/>
      <c r="DQ74" s="494"/>
      <c r="DR74" s="494"/>
      <c r="DS74" s="494"/>
      <c r="DT74" s="494"/>
      <c r="DU74" s="494"/>
      <c r="DV74" s="494"/>
      <c r="DW74" s="494"/>
      <c r="DX74" s="494"/>
      <c r="DY74" s="494"/>
      <c r="DZ74" s="494"/>
      <c r="EA74" s="494"/>
      <c r="EB74" s="494"/>
      <c r="EC74" s="494"/>
      <c r="ED74" s="494"/>
      <c r="EE74" s="494"/>
      <c r="EF74" s="494"/>
      <c r="EG74" s="494"/>
      <c r="EH74" s="494"/>
      <c r="EI74" s="494"/>
      <c r="EJ74" s="494"/>
      <c r="EK74" s="494"/>
      <c r="EL74" s="494"/>
      <c r="EM74" s="494"/>
      <c r="EN74" s="494"/>
      <c r="EO74" s="494"/>
      <c r="EP74" s="494"/>
      <c r="EQ74" s="494"/>
      <c r="ER74" s="494"/>
      <c r="ES74" s="494"/>
      <c r="ET74" s="494"/>
      <c r="EU74" s="494"/>
      <c r="EV74" s="494"/>
      <c r="EW74" s="494"/>
      <c r="EX74" s="494"/>
      <c r="EY74" s="494"/>
      <c r="EZ74" s="495"/>
    </row>
  </sheetData>
  <mergeCells count="41">
    <mergeCell ref="FC39:FC44"/>
    <mergeCell ref="B49:B52"/>
    <mergeCell ref="B58:B60"/>
    <mergeCell ref="B66:B68"/>
    <mergeCell ref="B22:B23"/>
    <mergeCell ref="FC3:FC34"/>
    <mergeCell ref="FC36:FC37"/>
    <mergeCell ref="A3:A23"/>
    <mergeCell ref="B7:B10"/>
    <mergeCell ref="B16:B18"/>
    <mergeCell ref="B14:B15"/>
    <mergeCell ref="B11:B13"/>
    <mergeCell ref="B19:B21"/>
    <mergeCell ref="B3:B6"/>
    <mergeCell ref="CQ74:CS74"/>
    <mergeCell ref="CT74:DF74"/>
    <mergeCell ref="DG74:EZ74"/>
    <mergeCell ref="FC46:FC58"/>
    <mergeCell ref="B24:B27"/>
    <mergeCell ref="AN74:AR74"/>
    <mergeCell ref="AS74:AZ74"/>
    <mergeCell ref="BA74:BF74"/>
    <mergeCell ref="BG74:CP74"/>
    <mergeCell ref="D74:Y74"/>
    <mergeCell ref="Z74:AE74"/>
    <mergeCell ref="AF74:AM74"/>
    <mergeCell ref="B28:B31"/>
    <mergeCell ref="B37:B39"/>
    <mergeCell ref="A71:B74"/>
    <mergeCell ref="B45:B48"/>
    <mergeCell ref="A24:A44"/>
    <mergeCell ref="B69:B70"/>
    <mergeCell ref="B56:B57"/>
    <mergeCell ref="B53:B55"/>
    <mergeCell ref="B40:B42"/>
    <mergeCell ref="B43:B44"/>
    <mergeCell ref="B61:B63"/>
    <mergeCell ref="B64:B65"/>
    <mergeCell ref="A45:A70"/>
    <mergeCell ref="B35:B36"/>
    <mergeCell ref="B32:B34"/>
  </mergeCells>
  <conditionalFormatting sqref="D16:EZ18 D37:EZ39 D58:EZ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EZ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D16:EZ18 D37:EZ39 D58:EZ60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D71:EZ73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O186"/>
  <sheetViews>
    <sheetView workbookViewId="0"/>
  </sheetViews>
  <sheetFormatPr defaultRowHeight="15"/>
  <cols>
    <col min="1" max="1" width="26.42578125" customWidth="1"/>
    <col min="2" max="31" width="9.5703125" customWidth="1"/>
    <col min="32" max="32" width="9.5703125" bestFit="1" customWidth="1"/>
    <col min="34" max="34" width="9.5703125" bestFit="1" customWidth="1"/>
    <col min="36" max="36" width="9.5703125" bestFit="1" customWidth="1"/>
    <col min="38" max="38" width="9.5703125" bestFit="1" customWidth="1"/>
    <col min="40" max="40" width="9.5703125" bestFit="1" customWidth="1"/>
    <col min="42" max="42" width="9.5703125" bestFit="1" customWidth="1"/>
    <col min="44" max="44" width="9.5703125" bestFit="1" customWidth="1"/>
    <col min="46" max="46" width="9.5703125" bestFit="1" customWidth="1"/>
    <col min="48" max="48" width="9.5703125" bestFit="1" customWidth="1"/>
    <col min="50" max="50" width="9.5703125" bestFit="1" customWidth="1"/>
    <col min="52" max="52" width="9.5703125" bestFit="1" customWidth="1"/>
    <col min="54" max="54" width="9.5703125" bestFit="1" customWidth="1"/>
    <col min="56" max="56" width="9.5703125" bestFit="1" customWidth="1"/>
    <col min="58" max="58" width="9.5703125" bestFit="1" customWidth="1"/>
    <col min="60" max="60" width="9.5703125" bestFit="1" customWidth="1"/>
    <col min="62" max="62" width="9.5703125" bestFit="1" customWidth="1"/>
    <col min="64" max="64" width="9.5703125" bestFit="1" customWidth="1"/>
    <col min="66" max="66" width="9.5703125" bestFit="1" customWidth="1"/>
  </cols>
  <sheetData>
    <row r="1" spans="1:7" ht="18.75">
      <c r="A1" s="37" t="s">
        <v>1509</v>
      </c>
    </row>
    <row r="3" spans="1:7" ht="15.75">
      <c r="A3" s="249" t="s">
        <v>1508</v>
      </c>
      <c r="B3" s="518" t="s">
        <v>1877</v>
      </c>
      <c r="C3" s="518"/>
      <c r="D3" s="518" t="s">
        <v>1877</v>
      </c>
      <c r="E3" s="518"/>
      <c r="F3" s="518" t="s">
        <v>1877</v>
      </c>
      <c r="G3" s="518"/>
    </row>
    <row r="4" spans="1:7" ht="15.75">
      <c r="A4" s="249"/>
      <c r="B4" s="519" t="s">
        <v>12</v>
      </c>
      <c r="C4" s="519"/>
      <c r="D4" s="519" t="s">
        <v>0</v>
      </c>
      <c r="E4" s="519"/>
      <c r="F4" s="519" t="s">
        <v>13</v>
      </c>
      <c r="G4" s="519"/>
    </row>
    <row r="5" spans="1:7">
      <c r="A5" s="72" t="s">
        <v>817</v>
      </c>
      <c r="B5" s="218" t="s">
        <v>43</v>
      </c>
      <c r="C5" s="218" t="s">
        <v>44</v>
      </c>
      <c r="D5" s="218" t="s">
        <v>43</v>
      </c>
      <c r="E5" s="218" t="s">
        <v>44</v>
      </c>
      <c r="F5" s="218" t="s">
        <v>43</v>
      </c>
      <c r="G5" s="218" t="s">
        <v>44</v>
      </c>
    </row>
    <row r="6" spans="1:7">
      <c r="A6" s="228" t="s">
        <v>20</v>
      </c>
      <c r="B6" s="229">
        <v>750.5504099999996</v>
      </c>
      <c r="C6" s="230">
        <v>2.1462361160615548E-2</v>
      </c>
      <c r="D6" s="237">
        <v>0</v>
      </c>
      <c r="E6" s="230">
        <v>0</v>
      </c>
      <c r="F6" s="237">
        <v>750.5504099999996</v>
      </c>
      <c r="G6" s="230">
        <v>1.7520962718581039E-2</v>
      </c>
    </row>
    <row r="7" spans="1:7">
      <c r="A7" s="228" t="s">
        <v>39</v>
      </c>
      <c r="B7" s="229">
        <v>244.89191699999984</v>
      </c>
      <c r="C7" s="230">
        <v>7.0028058048352618E-3</v>
      </c>
      <c r="D7" s="237">
        <v>11.8198395</v>
      </c>
      <c r="E7" s="230">
        <v>1.5025081503443952E-3</v>
      </c>
      <c r="F7" s="237">
        <v>256.71175649999986</v>
      </c>
      <c r="G7" s="230">
        <v>5.9927182173652449E-3</v>
      </c>
    </row>
    <row r="8" spans="1:7">
      <c r="A8" s="228" t="s">
        <v>21</v>
      </c>
      <c r="B8" s="229">
        <v>0</v>
      </c>
      <c r="C8" s="230">
        <v>0</v>
      </c>
      <c r="D8" s="237"/>
      <c r="E8" s="230">
        <v>0</v>
      </c>
      <c r="F8" s="237">
        <v>0</v>
      </c>
      <c r="G8" s="230">
        <v>0</v>
      </c>
    </row>
    <row r="9" spans="1:7">
      <c r="A9" s="228" t="s">
        <v>40</v>
      </c>
      <c r="B9" s="229">
        <v>14375.055279512726</v>
      </c>
      <c r="C9" s="230">
        <v>0.41106183409148433</v>
      </c>
      <c r="D9" s="237">
        <v>4342.6472954999999</v>
      </c>
      <c r="E9" s="230">
        <v>0.55202635835789438</v>
      </c>
      <c r="F9" s="237">
        <v>18717.702575012725</v>
      </c>
      <c r="G9" s="230">
        <v>0.43694889060720976</v>
      </c>
    </row>
    <row r="10" spans="1:7">
      <c r="A10" s="234" t="s">
        <v>30</v>
      </c>
      <c r="B10" s="235">
        <v>11316.63386084724</v>
      </c>
      <c r="C10" s="236">
        <v>0.32360475699953944</v>
      </c>
      <c r="D10" s="240">
        <v>2565.0719928549993</v>
      </c>
      <c r="E10" s="236">
        <v>0.32606547453413193</v>
      </c>
      <c r="F10" s="240">
        <v>13881.705853702239</v>
      </c>
      <c r="G10" s="236">
        <v>0.32405664895050185</v>
      </c>
    </row>
    <row r="11" spans="1:7">
      <c r="A11" s="234" t="s">
        <v>862</v>
      </c>
      <c r="B11" s="235">
        <v>1059.6745484617491</v>
      </c>
      <c r="C11" s="236">
        <v>3.0301919189942583E-2</v>
      </c>
      <c r="D11" s="240">
        <v>129.40424725300008</v>
      </c>
      <c r="E11" s="236">
        <v>1.6449541145361062E-2</v>
      </c>
      <c r="F11" s="240">
        <v>1189.078795714749</v>
      </c>
      <c r="G11" s="236">
        <v>2.7758035931488421E-2</v>
      </c>
    </row>
    <row r="12" spans="1:7">
      <c r="A12" s="234" t="s">
        <v>29</v>
      </c>
      <c r="B12" s="235">
        <v>532.80451058599874</v>
      </c>
      <c r="C12" s="236">
        <v>1.523580918995397E-2</v>
      </c>
      <c r="D12" s="240">
        <v>10.384097011999996</v>
      </c>
      <c r="E12" s="236">
        <v>1.3200001907383663E-3</v>
      </c>
      <c r="F12" s="240">
        <v>543.18860759799873</v>
      </c>
      <c r="G12" s="236">
        <v>1.2680277321922302E-2</v>
      </c>
    </row>
    <row r="13" spans="1:7">
      <c r="A13" s="234" t="s">
        <v>41</v>
      </c>
      <c r="B13" s="235">
        <v>871.90761718774934</v>
      </c>
      <c r="C13" s="236">
        <v>2.4932630679363976E-2</v>
      </c>
      <c r="D13" s="240">
        <v>418.99915771400003</v>
      </c>
      <c r="E13" s="236">
        <v>5.3262114891891865E-2</v>
      </c>
      <c r="F13" s="240">
        <v>1290.9067749017495</v>
      </c>
      <c r="G13" s="236">
        <v>3.0135123737014879E-2</v>
      </c>
    </row>
    <row r="14" spans="1:7">
      <c r="A14" s="228" t="s">
        <v>42</v>
      </c>
      <c r="B14" s="229">
        <v>291.53986514299976</v>
      </c>
      <c r="C14" s="230">
        <v>8.3367270140005858E-3</v>
      </c>
      <c r="D14" s="237">
        <v>21.041240037999998</v>
      </c>
      <c r="E14" s="230">
        <v>2.6747093012936267E-3</v>
      </c>
      <c r="F14" s="237">
        <v>312.58110518099977</v>
      </c>
      <c r="G14" s="230">
        <v>7.2969407749829329E-3</v>
      </c>
    </row>
    <row r="15" spans="1:7">
      <c r="A15" s="228" t="s">
        <v>33</v>
      </c>
      <c r="B15" s="229">
        <v>5527.4843459999975</v>
      </c>
      <c r="C15" s="230">
        <v>0.15806115587026437</v>
      </c>
      <c r="D15" s="237">
        <v>367.37115400000567</v>
      </c>
      <c r="E15" s="230">
        <v>4.6699293428344307E-2</v>
      </c>
      <c r="F15" s="237">
        <v>5894.8555000000033</v>
      </c>
      <c r="G15" s="230">
        <v>0.1376104017409337</v>
      </c>
    </row>
    <row r="16" spans="1:7">
      <c r="A16" s="231" t="s">
        <v>36</v>
      </c>
      <c r="B16" s="232">
        <v>34970.542354738456</v>
      </c>
      <c r="C16" s="233">
        <v>1</v>
      </c>
      <c r="D16" s="238">
        <v>7866.7390238720054</v>
      </c>
      <c r="E16" s="233">
        <v>1</v>
      </c>
      <c r="F16" s="238">
        <v>42837.28137861046</v>
      </c>
      <c r="G16" s="233">
        <v>1</v>
      </c>
    </row>
    <row r="17" spans="1:7">
      <c r="A17" s="234" t="s">
        <v>819</v>
      </c>
      <c r="B17" s="235">
        <v>13781.020537082737</v>
      </c>
      <c r="C17" s="309">
        <v>0.39407511605879997</v>
      </c>
      <c r="D17" s="239">
        <v>3123.8594948339992</v>
      </c>
      <c r="E17" s="309">
        <v>0.39709713076212322</v>
      </c>
      <c r="F17" s="239">
        <v>16904.880031916735</v>
      </c>
      <c r="G17" s="309">
        <v>0.39463008594092741</v>
      </c>
    </row>
    <row r="18" spans="1:7">
      <c r="A18" s="276" t="s">
        <v>1686</v>
      </c>
      <c r="B18" s="277"/>
      <c r="C18" s="277"/>
      <c r="D18" s="277"/>
    </row>
    <row r="19" spans="1:7">
      <c r="A19" s="207" t="s">
        <v>1479</v>
      </c>
    </row>
    <row r="20" spans="1:7">
      <c r="A20" s="207" t="s">
        <v>1482</v>
      </c>
    </row>
    <row r="21" spans="1:7">
      <c r="A21" s="207" t="s">
        <v>1480</v>
      </c>
    </row>
    <row r="22" spans="1:7">
      <c r="A22" s="207" t="s">
        <v>1483</v>
      </c>
    </row>
    <row r="25" spans="1:7" ht="18.75">
      <c r="A25" s="37" t="s">
        <v>815</v>
      </c>
    </row>
    <row r="52" spans="1:67" ht="18.75">
      <c r="A52" s="37" t="s">
        <v>816</v>
      </c>
    </row>
    <row r="54" spans="1:67" ht="15.75">
      <c r="B54" s="515" t="s">
        <v>12</v>
      </c>
      <c r="C54" s="516"/>
      <c r="D54" s="516"/>
      <c r="E54" s="516"/>
      <c r="F54" s="516"/>
      <c r="G54" s="516"/>
      <c r="H54" s="516"/>
      <c r="I54" s="516"/>
      <c r="J54" s="516"/>
      <c r="K54" s="516"/>
      <c r="L54" s="516"/>
      <c r="M54" s="516"/>
      <c r="N54" s="516"/>
      <c r="O54" s="516"/>
      <c r="P54" s="516"/>
      <c r="Q54" s="516"/>
      <c r="R54" s="516"/>
      <c r="S54" s="516"/>
      <c r="T54" s="516"/>
      <c r="U54" s="516"/>
      <c r="V54" s="516"/>
      <c r="W54" s="517"/>
      <c r="X54" s="521" t="s">
        <v>0</v>
      </c>
      <c r="Y54" s="522"/>
      <c r="Z54" s="522"/>
      <c r="AA54" s="522"/>
      <c r="AB54" s="522"/>
      <c r="AC54" s="522"/>
      <c r="AD54" s="522"/>
      <c r="AE54" s="522"/>
      <c r="AF54" s="522"/>
      <c r="AG54" s="522"/>
      <c r="AH54" s="522"/>
      <c r="AI54" s="522"/>
      <c r="AJ54" s="522"/>
      <c r="AK54" s="522"/>
      <c r="AL54" s="522"/>
      <c r="AM54" s="522"/>
      <c r="AN54" s="522"/>
      <c r="AO54" s="522"/>
      <c r="AP54" s="522"/>
      <c r="AQ54" s="522"/>
      <c r="AR54" s="522"/>
      <c r="AS54" s="523"/>
      <c r="AT54" s="515" t="s">
        <v>13</v>
      </c>
      <c r="AU54" s="516"/>
      <c r="AV54" s="516"/>
      <c r="AW54" s="516"/>
      <c r="AX54" s="516"/>
      <c r="AY54" s="516"/>
      <c r="AZ54" s="516"/>
      <c r="BA54" s="516"/>
      <c r="BB54" s="516"/>
      <c r="BC54" s="516"/>
      <c r="BD54" s="516"/>
      <c r="BE54" s="516"/>
      <c r="BF54" s="516"/>
      <c r="BG54" s="516"/>
      <c r="BH54" s="516"/>
      <c r="BI54" s="516"/>
      <c r="BJ54" s="516"/>
      <c r="BK54" s="516"/>
      <c r="BL54" s="516"/>
      <c r="BM54" s="516"/>
      <c r="BN54" s="516"/>
      <c r="BO54" s="517"/>
    </row>
    <row r="55" spans="1:67">
      <c r="B55" s="519">
        <v>2014</v>
      </c>
      <c r="C55" s="519"/>
      <c r="D55" s="519">
        <v>2015</v>
      </c>
      <c r="E55" s="519"/>
      <c r="F55" s="519">
        <v>2016</v>
      </c>
      <c r="G55" s="519"/>
      <c r="H55" s="519">
        <v>2017</v>
      </c>
      <c r="I55" s="519"/>
      <c r="J55" s="519">
        <v>2018</v>
      </c>
      <c r="K55" s="519"/>
      <c r="L55" s="519">
        <v>2019</v>
      </c>
      <c r="M55" s="519"/>
      <c r="N55" s="519">
        <v>2020</v>
      </c>
      <c r="O55" s="519"/>
      <c r="P55" s="519">
        <v>2021</v>
      </c>
      <c r="Q55" s="519"/>
      <c r="R55" s="519">
        <v>2022</v>
      </c>
      <c r="S55" s="519"/>
      <c r="T55" s="519">
        <v>2023</v>
      </c>
      <c r="U55" s="519"/>
      <c r="V55" s="519">
        <v>2024</v>
      </c>
      <c r="W55" s="519"/>
      <c r="X55" s="520">
        <v>2014</v>
      </c>
      <c r="Y55" s="520"/>
      <c r="Z55" s="520">
        <v>2015</v>
      </c>
      <c r="AA55" s="520"/>
      <c r="AB55" s="520">
        <v>2016</v>
      </c>
      <c r="AC55" s="520"/>
      <c r="AD55" s="520">
        <v>2017</v>
      </c>
      <c r="AE55" s="520"/>
      <c r="AF55" s="520">
        <v>2018</v>
      </c>
      <c r="AG55" s="520"/>
      <c r="AH55" s="520">
        <v>2019</v>
      </c>
      <c r="AI55" s="520"/>
      <c r="AJ55" s="520">
        <v>2020</v>
      </c>
      <c r="AK55" s="520"/>
      <c r="AL55" s="520">
        <v>2021</v>
      </c>
      <c r="AM55" s="520"/>
      <c r="AN55" s="520">
        <v>2022</v>
      </c>
      <c r="AO55" s="520"/>
      <c r="AP55" s="520">
        <v>2023</v>
      </c>
      <c r="AQ55" s="520"/>
      <c r="AR55" s="520">
        <v>2024</v>
      </c>
      <c r="AS55" s="520"/>
      <c r="AT55" s="519">
        <v>2014</v>
      </c>
      <c r="AU55" s="519"/>
      <c r="AV55" s="519">
        <v>2015</v>
      </c>
      <c r="AW55" s="519"/>
      <c r="AX55" s="519">
        <v>2016</v>
      </c>
      <c r="AY55" s="519"/>
      <c r="AZ55" s="519">
        <v>2017</v>
      </c>
      <c r="BA55" s="519"/>
      <c r="BB55" s="519">
        <v>2018</v>
      </c>
      <c r="BC55" s="519"/>
      <c r="BD55" s="519">
        <v>2019</v>
      </c>
      <c r="BE55" s="519"/>
      <c r="BF55" s="519">
        <v>2020</v>
      </c>
      <c r="BG55" s="519"/>
      <c r="BH55" s="519">
        <v>2021</v>
      </c>
      <c r="BI55" s="519"/>
      <c r="BJ55" s="519">
        <v>2022</v>
      </c>
      <c r="BK55" s="519"/>
      <c r="BL55" s="519">
        <v>2023</v>
      </c>
      <c r="BM55" s="519"/>
      <c r="BN55" s="519">
        <v>2024</v>
      </c>
      <c r="BO55" s="519"/>
    </row>
    <row r="56" spans="1:67">
      <c r="A56" s="72" t="s">
        <v>818</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5" t="s">
        <v>43</v>
      </c>
      <c r="U56" s="246" t="s">
        <v>44</v>
      </c>
      <c r="V56" s="243" t="s">
        <v>43</v>
      </c>
      <c r="W56" s="244" t="s">
        <v>44</v>
      </c>
      <c r="X56" s="245" t="s">
        <v>43</v>
      </c>
      <c r="Y56" s="246"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3" t="s">
        <v>43</v>
      </c>
      <c r="AU56" s="244" t="s">
        <v>44</v>
      </c>
      <c r="AV56" s="243" t="s">
        <v>43</v>
      </c>
      <c r="AW56" s="244"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5" t="s">
        <v>43</v>
      </c>
      <c r="BM56" s="246" t="s">
        <v>44</v>
      </c>
      <c r="BN56" s="243" t="s">
        <v>43</v>
      </c>
      <c r="BO56" s="244" t="s">
        <v>44</v>
      </c>
    </row>
    <row r="57" spans="1:67">
      <c r="A57" s="70" t="s">
        <v>20</v>
      </c>
      <c r="B57" s="73">
        <v>3956.4341111482277</v>
      </c>
      <c r="C57" s="74">
        <f t="shared" ref="C57:C68" si="0">B57/B$67</f>
        <v>0.14152084701594239</v>
      </c>
      <c r="D57" s="73">
        <v>4874.1804507662055</v>
      </c>
      <c r="E57" s="74">
        <f>D57/D$67</f>
        <v>0.16938565919260037</v>
      </c>
      <c r="F57" s="73">
        <v>4695.8615508018966</v>
      </c>
      <c r="G57" s="74">
        <f>F57/F$67</f>
        <v>0.15913803270344637</v>
      </c>
      <c r="H57" s="73">
        <v>3644.5383609252744</v>
      </c>
      <c r="I57" s="74">
        <f>H57/H$67</f>
        <v>0.12151640184446345</v>
      </c>
      <c r="J57" s="73">
        <v>2151.7410467161139</v>
      </c>
      <c r="K57" s="74">
        <f>J57/J$67</f>
        <v>6.9703177969663105E-2</v>
      </c>
      <c r="L57" s="73">
        <v>505.62687456829212</v>
      </c>
      <c r="M57" s="74">
        <f>L57/L$67</f>
        <v>1.6125775021993378E-2</v>
      </c>
      <c r="N57" s="73">
        <v>673.13127134428396</v>
      </c>
      <c r="O57" s="74">
        <f>N57/N$67</f>
        <v>2.115168548218355E-2</v>
      </c>
      <c r="P57" s="73">
        <v>2717.5293040297397</v>
      </c>
      <c r="Q57" s="74">
        <f>P57/P$67</f>
        <v>8.1943921543195061E-2</v>
      </c>
      <c r="R57" s="73">
        <v>2366.2871724372544</v>
      </c>
      <c r="S57" s="74">
        <f>R57/R$67</f>
        <v>6.9878950592383415E-2</v>
      </c>
      <c r="T57" s="73">
        <v>1210.7606052698393</v>
      </c>
      <c r="U57" s="278">
        <v>3.4953406413505111E-2</v>
      </c>
      <c r="V57" s="73">
        <v>946.21623999999974</v>
      </c>
      <c r="W57" s="74">
        <v>2.7604718908758298E-2</v>
      </c>
      <c r="X57" s="73">
        <v>2064.4270000000001</v>
      </c>
      <c r="Y57" s="74">
        <f>X57/X$67</f>
        <v>0.23550485494888587</v>
      </c>
      <c r="Z57" s="73">
        <v>2018.7502699999998</v>
      </c>
      <c r="AA57" s="74">
        <f>Z57/Z$67</f>
        <v>0.23000637802160553</v>
      </c>
      <c r="AB57" s="73">
        <v>2034.1317900000004</v>
      </c>
      <c r="AC57" s="74">
        <f>AB57/AB$67</f>
        <v>0.23312566160907816</v>
      </c>
      <c r="AD57" s="73">
        <v>1300.3244</v>
      </c>
      <c r="AE57" s="74">
        <f>AD57/AD$67</f>
        <v>0.15455692631252832</v>
      </c>
      <c r="AF57" s="73">
        <v>1272.4778999999999</v>
      </c>
      <c r="AG57" s="74">
        <f>AF57/AF$67</f>
        <v>0.15143056128484239</v>
      </c>
      <c r="AH57" s="73">
        <v>866.25145799999996</v>
      </c>
      <c r="AI57" s="74">
        <f>AH57/AH$67</f>
        <v>0.10377379167985627</v>
      </c>
      <c r="AJ57" s="73">
        <v>994.27344900000014</v>
      </c>
      <c r="AK57" s="278">
        <f>AJ57/AJ$67</f>
        <v>0.12448938021463221</v>
      </c>
      <c r="AL57" s="73">
        <v>1169.0958000000001</v>
      </c>
      <c r="AM57" s="278">
        <f>AL57/AL$67</f>
        <v>0.1439812638684391</v>
      </c>
      <c r="AN57" s="73">
        <v>947.52416600000015</v>
      </c>
      <c r="AO57" s="278">
        <f>AN57/AN$67</f>
        <v>0.12500747847959925</v>
      </c>
      <c r="AP57" s="73">
        <v>509.10863000000012</v>
      </c>
      <c r="AQ57" s="278">
        <v>6.5636618272846448E-2</v>
      </c>
      <c r="AR57" s="73">
        <v>0</v>
      </c>
      <c r="AS57" s="278">
        <v>0</v>
      </c>
      <c r="AT57" s="73">
        <f t="shared" ref="AT57:AT66" si="1">B57+X57</f>
        <v>6020.8611111482278</v>
      </c>
      <c r="AU57" s="74">
        <f>AT57/AT$67</f>
        <v>0.16395559886500735</v>
      </c>
      <c r="AV57" s="73">
        <f t="shared" ref="AV57:AV66" si="2">D57+Z57</f>
        <v>6892.930720766205</v>
      </c>
      <c r="AW57" s="74">
        <f>AV57/AV$67</f>
        <v>0.18355416775606215</v>
      </c>
      <c r="AX57" s="73">
        <f t="shared" ref="AX57:AX66" si="3">F57+AB57</f>
        <v>6729.9933408018969</v>
      </c>
      <c r="AY57" s="74">
        <f>AX57/AX$67</f>
        <v>0.17602311504883705</v>
      </c>
      <c r="AZ57" s="73">
        <f t="shared" ref="AZ57:AZ66" si="4">H57+AD57</f>
        <v>4944.8627609252744</v>
      </c>
      <c r="BA57" s="74">
        <f>AZ57/AZ$67</f>
        <v>0.12875439188837895</v>
      </c>
      <c r="BB57" s="73">
        <f t="shared" ref="BB57:BB66" si="5">J57+AF57</f>
        <v>3424.2189467161138</v>
      </c>
      <c r="BC57" s="74">
        <f>BB57/BB$67</f>
        <v>8.7189928084410159E-2</v>
      </c>
      <c r="BD57" s="73">
        <f t="shared" ref="BD57:BD66" si="6">L57+AH57</f>
        <v>1371.8783325682921</v>
      </c>
      <c r="BE57" s="74">
        <f>BD57/BD$67</f>
        <v>3.4553782951601573E-2</v>
      </c>
      <c r="BF57" s="73">
        <f t="shared" ref="BF57:BF66" si="7">N57+AJ57</f>
        <v>1667.4047203442842</v>
      </c>
      <c r="BG57" s="74">
        <f>BF57/BF$67</f>
        <v>4.1883209957919422E-2</v>
      </c>
      <c r="BH57" s="73">
        <f t="shared" ref="BH57:BH66" si="8">P57+AL57</f>
        <v>3886.6251040297398</v>
      </c>
      <c r="BI57" s="74">
        <f t="shared" ref="BI57:BI68" si="9">BH57/BH$67</f>
        <v>9.4145764726971476E-2</v>
      </c>
      <c r="BJ57" s="73">
        <f t="shared" ref="BJ57:BJ66" si="10">R57+AN57</f>
        <v>3313.8113384372546</v>
      </c>
      <c r="BK57" s="74">
        <f t="shared" ref="BK57:BK68" si="11">BJ57/BJ$67</f>
        <v>7.9961858367919331E-2</v>
      </c>
      <c r="BL57" s="73">
        <v>1719.8692352698395</v>
      </c>
      <c r="BM57" s="278">
        <v>4.0567023660143996E-2</v>
      </c>
      <c r="BN57" s="73">
        <v>946.21623999999974</v>
      </c>
      <c r="BO57" s="74">
        <v>2.2393912531133004E-2</v>
      </c>
    </row>
    <row r="58" spans="1:67">
      <c r="A58" s="77" t="s">
        <v>39</v>
      </c>
      <c r="B58" s="78">
        <v>258.69034729541573</v>
      </c>
      <c r="C58" s="79">
        <f t="shared" si="0"/>
        <v>9.2533013404513999E-3</v>
      </c>
      <c r="D58" s="78">
        <v>407.08611968795378</v>
      </c>
      <c r="E58" s="79">
        <f>D58/D$67</f>
        <v>1.4146901500263995E-2</v>
      </c>
      <c r="F58" s="78">
        <v>292.61757827918115</v>
      </c>
      <c r="G58" s="79">
        <f>F58/F$67</f>
        <v>9.9165159019314747E-3</v>
      </c>
      <c r="H58" s="78">
        <v>141.89378887010571</v>
      </c>
      <c r="I58" s="79">
        <f>H58/H$67</f>
        <v>4.7310306436713478E-3</v>
      </c>
      <c r="J58" s="78">
        <v>139.35439662442914</v>
      </c>
      <c r="K58" s="79">
        <f>J58/J$67</f>
        <v>4.5142255029209048E-3</v>
      </c>
      <c r="L58" s="78">
        <v>282.51851668479452</v>
      </c>
      <c r="M58" s="79">
        <f>L58/L$67</f>
        <v>9.0102608637962125E-3</v>
      </c>
      <c r="N58" s="78">
        <v>389.41652569474871</v>
      </c>
      <c r="O58" s="79">
        <f>N58/N$67</f>
        <v>1.2236566957601827E-2</v>
      </c>
      <c r="P58" s="78">
        <v>1453.1631407221651</v>
      </c>
      <c r="Q58" s="79">
        <f>P58/P$67</f>
        <v>4.3818436922178947E-2</v>
      </c>
      <c r="R58" s="78">
        <v>1075.1459241974412</v>
      </c>
      <c r="S58" s="79">
        <f>R58/R$67</f>
        <v>3.1750190674960259E-2</v>
      </c>
      <c r="T58" s="78">
        <v>227.65907445689044</v>
      </c>
      <c r="U58" s="279">
        <v>6.5722820172536512E-3</v>
      </c>
      <c r="V58" s="78">
        <v>200.92078699999988</v>
      </c>
      <c r="W58" s="79">
        <v>5.8616219143115709E-3</v>
      </c>
      <c r="X58" s="78">
        <v>5.98</v>
      </c>
      <c r="Y58" s="79">
        <f>X58/X$67</f>
        <v>6.8218398257450499E-4</v>
      </c>
      <c r="Z58" s="78">
        <v>9.8065610000000003</v>
      </c>
      <c r="AA58" s="79">
        <f>Z58/Z$67</f>
        <v>1.1173108481902193E-3</v>
      </c>
      <c r="AB58" s="78">
        <v>26.616569999999999</v>
      </c>
      <c r="AC58" s="79">
        <f>AB58/AB$67</f>
        <v>3.0504441853368507E-3</v>
      </c>
      <c r="AD58" s="78">
        <v>12.991629999999997</v>
      </c>
      <c r="AE58" s="79">
        <f>AD58/AD$67</f>
        <v>1.5441888197972999E-3</v>
      </c>
      <c r="AF58" s="78">
        <v>28.196099999999998</v>
      </c>
      <c r="AG58" s="79">
        <f>AF58/AF$67</f>
        <v>3.3554620076651585E-3</v>
      </c>
      <c r="AH58" s="78">
        <v>14.9753545</v>
      </c>
      <c r="AI58" s="79">
        <f>AH58/AH$67</f>
        <v>1.793993307443297E-3</v>
      </c>
      <c r="AJ58" s="78">
        <v>15.143720500000002</v>
      </c>
      <c r="AK58" s="279">
        <f>AJ58/AJ$67</f>
        <v>1.8960904377811865E-3</v>
      </c>
      <c r="AL58" s="78">
        <v>24.273099999999999</v>
      </c>
      <c r="AM58" s="279">
        <f>AL58/AL$67</f>
        <v>2.9893800114627125E-3</v>
      </c>
      <c r="AN58" s="78">
        <v>13.851428999999998</v>
      </c>
      <c r="AO58" s="279">
        <f>AN58/AN$67</f>
        <v>1.8274280221674012E-3</v>
      </c>
      <c r="AP58" s="78">
        <v>4.0265289999999991</v>
      </c>
      <c r="AQ58" s="279">
        <v>5.1911857580875425E-4</v>
      </c>
      <c r="AR58" s="78">
        <v>9.8160000000000007</v>
      </c>
      <c r="AS58" s="279">
        <v>1.2307009131735205E-3</v>
      </c>
      <c r="AT58" s="78">
        <f t="shared" si="1"/>
        <v>264.67034729541575</v>
      </c>
      <c r="AU58" s="79">
        <f>AT58/AT$67</f>
        <v>7.207305481981752E-3</v>
      </c>
      <c r="AV58" s="78">
        <f t="shared" si="2"/>
        <v>416.89268068795377</v>
      </c>
      <c r="AW58" s="79">
        <f>AV58/AV$67</f>
        <v>1.1101575243855785E-2</v>
      </c>
      <c r="AX58" s="78">
        <f t="shared" si="3"/>
        <v>319.23414827918117</v>
      </c>
      <c r="AY58" s="79">
        <f>AX58/AX$67</f>
        <v>8.349575752086601E-3</v>
      </c>
      <c r="AZ58" s="78">
        <f t="shared" si="4"/>
        <v>154.8854188701057</v>
      </c>
      <c r="BA58" s="79">
        <f>AZ58/AZ$67</f>
        <v>4.0329082692814235E-3</v>
      </c>
      <c r="BB58" s="78">
        <f t="shared" si="5"/>
        <v>167.55049662442914</v>
      </c>
      <c r="BC58" s="79">
        <f>BB58/BB$67</f>
        <v>4.2662913728694829E-3</v>
      </c>
      <c r="BD58" s="78">
        <f t="shared" si="6"/>
        <v>297.4938711847945</v>
      </c>
      <c r="BE58" s="79">
        <f>BD58/BD$67</f>
        <v>7.49303958690476E-3</v>
      </c>
      <c r="BF58" s="78">
        <f t="shared" si="7"/>
        <v>404.56024619474874</v>
      </c>
      <c r="BG58" s="79">
        <f>BF58/BF$67</f>
        <v>1.016206894778587E-2</v>
      </c>
      <c r="BH58" s="78">
        <f t="shared" si="8"/>
        <v>1477.4362407221652</v>
      </c>
      <c r="BI58" s="79">
        <f t="shared" si="9"/>
        <v>3.5787955101178659E-2</v>
      </c>
      <c r="BJ58" s="78">
        <f t="shared" si="10"/>
        <v>1088.9973531974413</v>
      </c>
      <c r="BK58" s="79">
        <f t="shared" si="11"/>
        <v>2.6277371650396269E-2</v>
      </c>
      <c r="BL58" s="78">
        <v>231.68560345689045</v>
      </c>
      <c r="BM58" s="279">
        <v>5.4648313746223781E-3</v>
      </c>
      <c r="BN58" s="78">
        <v>210.73678699999988</v>
      </c>
      <c r="BO58" s="79">
        <v>4.9874658409688726E-3</v>
      </c>
    </row>
    <row r="59" spans="1:67">
      <c r="A59" s="70" t="s">
        <v>21</v>
      </c>
      <c r="B59" s="73">
        <v>2496.0858244873511</v>
      </c>
      <c r="C59" s="74">
        <f t="shared" si="0"/>
        <v>8.9284484508556097E-2</v>
      </c>
      <c r="D59" s="73">
        <v>2518.2204977152701</v>
      </c>
      <c r="E59" s="74">
        <f>D59/D$67</f>
        <v>8.7512237863652934E-2</v>
      </c>
      <c r="F59" s="73">
        <v>2317.8850924509752</v>
      </c>
      <c r="G59" s="74">
        <f>F59/F$67</f>
        <v>7.8550798326305959E-2</v>
      </c>
      <c r="H59" s="73">
        <v>2164.3795166109735</v>
      </c>
      <c r="I59" s="74">
        <f>H59/H$67</f>
        <v>7.216486288201733E-2</v>
      </c>
      <c r="J59" s="73">
        <v>2090.7164905713548</v>
      </c>
      <c r="K59" s="74">
        <f>J59/J$67</f>
        <v>6.7726357615759694E-2</v>
      </c>
      <c r="L59" s="73">
        <v>1927.1062629295452</v>
      </c>
      <c r="M59" s="74">
        <f>L59/L$67</f>
        <v>6.1460502996422507E-2</v>
      </c>
      <c r="N59" s="73">
        <v>918.61896357686476</v>
      </c>
      <c r="O59" s="74">
        <f>N59/N$67</f>
        <v>2.8865602034419981E-2</v>
      </c>
      <c r="P59" s="73">
        <v>324.85744232420467</v>
      </c>
      <c r="Q59" s="74">
        <f>P59/P$67</f>
        <v>9.7956966745725727E-3</v>
      </c>
      <c r="R59" s="73">
        <v>247.22021272504884</v>
      </c>
      <c r="S59" s="74">
        <f>R59/R$67</f>
        <v>7.3006730677826421E-3</v>
      </c>
      <c r="T59" s="73">
        <v>151.82657297616464</v>
      </c>
      <c r="U59" s="284">
        <v>4.3830761312413603E-3</v>
      </c>
      <c r="V59" s="73">
        <v>0</v>
      </c>
      <c r="W59" s="248">
        <v>0</v>
      </c>
      <c r="X59" s="73"/>
      <c r="Y59" s="248">
        <f>X59/X$67</f>
        <v>0</v>
      </c>
      <c r="Z59" s="73"/>
      <c r="AA59" s="248">
        <f>Z59/Z$67</f>
        <v>0</v>
      </c>
      <c r="AB59" s="73"/>
      <c r="AC59" s="248">
        <f>AB59/AB$67</f>
        <v>0</v>
      </c>
      <c r="AD59" s="73"/>
      <c r="AE59" s="248">
        <f>AD59/AD$67</f>
        <v>0</v>
      </c>
      <c r="AF59" s="73"/>
      <c r="AG59" s="248">
        <f>AF59/AF$67</f>
        <v>0</v>
      </c>
      <c r="AH59" s="73"/>
      <c r="AI59" s="248">
        <f>AH59/AH$67</f>
        <v>0</v>
      </c>
      <c r="AJ59" s="73"/>
      <c r="AK59" s="284">
        <f>AJ59/AJ$67</f>
        <v>0</v>
      </c>
      <c r="AL59" s="73"/>
      <c r="AM59" s="284">
        <f>AL59/AL$67</f>
        <v>0</v>
      </c>
      <c r="AN59" s="73"/>
      <c r="AO59" s="284">
        <f>AN59/AN$67</f>
        <v>0</v>
      </c>
      <c r="AP59" s="73"/>
      <c r="AQ59" s="284">
        <v>0</v>
      </c>
      <c r="AR59" s="73"/>
      <c r="AS59" s="284">
        <v>0</v>
      </c>
      <c r="AT59" s="73">
        <f t="shared" si="1"/>
        <v>2496.0858244873511</v>
      </c>
      <c r="AU59" s="74">
        <f>AT59/AT$67</f>
        <v>6.7971547361309656E-2</v>
      </c>
      <c r="AV59" s="73">
        <f t="shared" si="2"/>
        <v>2518.2204977152701</v>
      </c>
      <c r="AW59" s="74">
        <f>AV59/AV$67</f>
        <v>6.7058539597943667E-2</v>
      </c>
      <c r="AX59" s="73">
        <f t="shared" si="3"/>
        <v>2317.8850924509752</v>
      </c>
      <c r="AY59" s="74">
        <f>AX59/AX$67</f>
        <v>6.0624332542039014E-2</v>
      </c>
      <c r="AZ59" s="73">
        <f t="shared" si="4"/>
        <v>2164.3795166109735</v>
      </c>
      <c r="BA59" s="74">
        <f>AZ59/AZ$67</f>
        <v>5.6356138066967217E-2</v>
      </c>
      <c r="BB59" s="73">
        <f t="shared" si="5"/>
        <v>2090.7164905713548</v>
      </c>
      <c r="BC59" s="74">
        <f>BB59/BB$67</f>
        <v>5.3235328492246548E-2</v>
      </c>
      <c r="BD59" s="73">
        <f t="shared" si="6"/>
        <v>1927.1062629295452</v>
      </c>
      <c r="BE59" s="74">
        <f>BD59/BD$67</f>
        <v>4.8538423527164171E-2</v>
      </c>
      <c r="BF59" s="73">
        <f t="shared" si="7"/>
        <v>918.61896357686476</v>
      </c>
      <c r="BG59" s="74">
        <f>BF59/BF$67</f>
        <v>2.307460837394771E-2</v>
      </c>
      <c r="BH59" s="73">
        <f t="shared" si="8"/>
        <v>324.85744232420467</v>
      </c>
      <c r="BI59" s="74">
        <f t="shared" si="9"/>
        <v>7.8690255726363099E-3</v>
      </c>
      <c r="BJ59" s="73">
        <f t="shared" si="10"/>
        <v>247.22021272504884</v>
      </c>
      <c r="BK59" s="74">
        <f t="shared" si="11"/>
        <v>5.9653932033830372E-3</v>
      </c>
      <c r="BL59" s="73">
        <v>151.82657297616464</v>
      </c>
      <c r="BM59" s="284">
        <v>3.5811746915725882E-3</v>
      </c>
      <c r="BN59" s="73">
        <v>0</v>
      </c>
      <c r="BO59" s="248">
        <v>0</v>
      </c>
    </row>
    <row r="60" spans="1:67">
      <c r="A60" s="77" t="s">
        <v>40</v>
      </c>
      <c r="B60" s="78">
        <v>12635.047007512219</v>
      </c>
      <c r="C60" s="79">
        <f t="shared" si="0"/>
        <v>0.45195307298329618</v>
      </c>
      <c r="D60" s="78">
        <v>12367.491389071758</v>
      </c>
      <c r="E60" s="79">
        <f>D60/D$67</f>
        <v>0.42979034171117342</v>
      </c>
      <c r="F60" s="78">
        <v>15328.40225804854</v>
      </c>
      <c r="G60" s="79">
        <f>F60/F$67</f>
        <v>0.51946416082398195</v>
      </c>
      <c r="H60" s="78">
        <v>15679.855087903821</v>
      </c>
      <c r="I60" s="79">
        <f>H60/H$67</f>
        <v>0.52279860520961652</v>
      </c>
      <c r="J60" s="78">
        <v>16013.963033537857</v>
      </c>
      <c r="K60" s="79">
        <f>J60/J$67</f>
        <v>0.51875392581733948</v>
      </c>
      <c r="L60" s="78">
        <v>15906.184529229173</v>
      </c>
      <c r="M60" s="79">
        <f>L60/L$67</f>
        <v>0.50729018981766438</v>
      </c>
      <c r="N60" s="78">
        <v>16236.381292395767</v>
      </c>
      <c r="O60" s="79">
        <f>N60/N$67</f>
        <v>0.51019295208157533</v>
      </c>
      <c r="P60" s="78">
        <v>15155.529621904039</v>
      </c>
      <c r="Q60" s="79">
        <f>P60/P$67</f>
        <v>0.45699729104716297</v>
      </c>
      <c r="R60" s="78">
        <v>16529.626419323875</v>
      </c>
      <c r="S60" s="79">
        <f>R60/R$67</f>
        <v>0.48813726470772095</v>
      </c>
      <c r="T60" s="78">
        <v>15357.329787962297</v>
      </c>
      <c r="U60" s="279">
        <v>0.44335022726085566</v>
      </c>
      <c r="V60" s="78">
        <v>14033.575924898247</v>
      </c>
      <c r="W60" s="79">
        <v>0.40941267155965744</v>
      </c>
      <c r="X60" s="78">
        <v>3835.6120000000001</v>
      </c>
      <c r="Y60" s="79">
        <f>X60/X$67</f>
        <v>0.43755736952684982</v>
      </c>
      <c r="Z60" s="78">
        <v>4150.0875099999994</v>
      </c>
      <c r="AA60" s="79">
        <f>Z60/Z$67</f>
        <v>0.47284035615153308</v>
      </c>
      <c r="AB60" s="78">
        <v>4440.3785200000002</v>
      </c>
      <c r="AC60" s="79">
        <f>AB60/AB$67</f>
        <v>0.50889828543004045</v>
      </c>
      <c r="AD60" s="78">
        <v>4788.8545999999997</v>
      </c>
      <c r="AE60" s="79">
        <f>AD60/AD$67</f>
        <v>0.56920461350537777</v>
      </c>
      <c r="AF60" s="78">
        <v>3828.3686000000002</v>
      </c>
      <c r="AG60" s="79">
        <f>AF60/AF$67</f>
        <v>0.45559298586110325</v>
      </c>
      <c r="AH60" s="78">
        <v>4047.5025045000002</v>
      </c>
      <c r="AI60" s="79">
        <f>AH60/AH$67</f>
        <v>0.4848761613578485</v>
      </c>
      <c r="AJ60" s="78">
        <v>3935.9650654999991</v>
      </c>
      <c r="AK60" s="279">
        <f>AJ60/AJ$67</f>
        <v>0.49280794135994183</v>
      </c>
      <c r="AL60" s="78">
        <v>4178.1307000000006</v>
      </c>
      <c r="AM60" s="279">
        <f>AL60/AL$67</f>
        <v>0.51456222731578216</v>
      </c>
      <c r="AN60" s="78">
        <v>4438.3097335000002</v>
      </c>
      <c r="AO60" s="279">
        <f>AN60/AN$67</f>
        <v>0.58554908508401793</v>
      </c>
      <c r="AP60" s="78">
        <v>3626.4277574999992</v>
      </c>
      <c r="AQ60" s="279">
        <v>0.4675356896092725</v>
      </c>
      <c r="AR60" s="78">
        <v>4695.28</v>
      </c>
      <c r="AS60" s="279">
        <v>0.5886802550535214</v>
      </c>
      <c r="AT60" s="78">
        <f t="shared" si="1"/>
        <v>16470.659007512219</v>
      </c>
      <c r="AU60" s="79">
        <f>AT60/AT$67</f>
        <v>0.44851670075528349</v>
      </c>
      <c r="AV60" s="78">
        <f t="shared" si="2"/>
        <v>16517.578899071756</v>
      </c>
      <c r="AW60" s="79">
        <f>AV60/AV$67</f>
        <v>0.43985215737482303</v>
      </c>
      <c r="AX60" s="78">
        <f t="shared" si="3"/>
        <v>19768.780778048538</v>
      </c>
      <c r="AY60" s="79">
        <f>AX60/AX$67</f>
        <v>0.51705287019720181</v>
      </c>
      <c r="AZ60" s="78">
        <f t="shared" si="4"/>
        <v>20468.709687903822</v>
      </c>
      <c r="BA60" s="79">
        <f>AZ60/AZ$67</f>
        <v>0.53296449184217376</v>
      </c>
      <c r="BB60" s="78">
        <f t="shared" si="5"/>
        <v>19842.331633537859</v>
      </c>
      <c r="BC60" s="79">
        <f>BB60/BB$67</f>
        <v>0.50523973352064189</v>
      </c>
      <c r="BD60" s="78">
        <f t="shared" si="6"/>
        <v>19953.687033729173</v>
      </c>
      <c r="BE60" s="79">
        <f>BD60/BD$67</f>
        <v>0.5025776371559848</v>
      </c>
      <c r="BF60" s="78">
        <f t="shared" si="7"/>
        <v>20172.346357895767</v>
      </c>
      <c r="BG60" s="79">
        <f>BF60/BF$67</f>
        <v>0.50670518533566877</v>
      </c>
      <c r="BH60" s="78">
        <f t="shared" si="8"/>
        <v>19333.660321904041</v>
      </c>
      <c r="BI60" s="79">
        <f t="shared" si="9"/>
        <v>0.46831947699045012</v>
      </c>
      <c r="BJ60" s="78">
        <f t="shared" si="10"/>
        <v>20967.936152823873</v>
      </c>
      <c r="BK60" s="79">
        <f t="shared" si="11"/>
        <v>0.50595370999918021</v>
      </c>
      <c r="BL60" s="78">
        <v>18983.757545462297</v>
      </c>
      <c r="BM60" s="279">
        <v>0.44777505505200738</v>
      </c>
      <c r="BN60" s="78">
        <v>18728.855924898246</v>
      </c>
      <c r="BO60" s="79">
        <v>0.44325212743163606</v>
      </c>
    </row>
    <row r="61" spans="1:67">
      <c r="A61" s="250" t="s">
        <v>30</v>
      </c>
      <c r="B61" s="251">
        <v>5140.0611170000002</v>
      </c>
      <c r="C61" s="252">
        <f t="shared" si="0"/>
        <v>0.18385894534218317</v>
      </c>
      <c r="D61" s="251">
        <v>6572.9976070000002</v>
      </c>
      <c r="E61" s="252">
        <f>D61/D$67</f>
        <v>0.22842230479137504</v>
      </c>
      <c r="F61" s="251">
        <v>6147.0427443449416</v>
      </c>
      <c r="G61" s="252">
        <f>F61/F$67</f>
        <v>0.20831710617873717</v>
      </c>
      <c r="H61" s="251">
        <v>7444.0365288499488</v>
      </c>
      <c r="I61" s="252">
        <f>H61/H$67</f>
        <v>0.2481994822397596</v>
      </c>
      <c r="J61" s="251">
        <v>8639.7665443642582</v>
      </c>
      <c r="K61" s="252">
        <f>J61/J$67</f>
        <v>0.27987530654640891</v>
      </c>
      <c r="L61" s="251">
        <v>10019.484388364259</v>
      </c>
      <c r="M61" s="252">
        <f>L61/L$67</f>
        <v>0.31954779148376611</v>
      </c>
      <c r="N61" s="251">
        <v>11549.420032264255</v>
      </c>
      <c r="O61" s="252">
        <f>N61/N$67</f>
        <v>0.36291539321330651</v>
      </c>
      <c r="P61" s="251">
        <v>9778.3805167864812</v>
      </c>
      <c r="Q61" s="252">
        <f>P61/P$67</f>
        <v>0.29485564137206066</v>
      </c>
      <c r="R61" s="251">
        <v>11208.431528864257</v>
      </c>
      <c r="S61" s="252">
        <f>R61/R$67</f>
        <v>0.33099677932027771</v>
      </c>
      <c r="T61" s="251">
        <v>11665.178499364258</v>
      </c>
      <c r="U61" s="280">
        <v>0.33676163826249456</v>
      </c>
      <c r="V61" s="251">
        <v>11367.072931674247</v>
      </c>
      <c r="W61" s="252">
        <v>0.33162065903056454</v>
      </c>
      <c r="X61" s="251">
        <v>1452.624</v>
      </c>
      <c r="Y61" s="252">
        <f>X61/X$67</f>
        <v>0.16571184372965012</v>
      </c>
      <c r="Z61" s="251">
        <v>1802.7341099999999</v>
      </c>
      <c r="AA61" s="252">
        <f>Z61/Z$67</f>
        <v>0.20539456976870279</v>
      </c>
      <c r="AB61" s="251">
        <v>1714.8779</v>
      </c>
      <c r="AC61" s="252">
        <f>AB61/AB$67</f>
        <v>0.1965369436639533</v>
      </c>
      <c r="AD61" s="251">
        <v>2270.3946386869998</v>
      </c>
      <c r="AE61" s="252">
        <f>AD61/AD$67</f>
        <v>0.26985974951474107</v>
      </c>
      <c r="AF61" s="251">
        <v>2577.8530000000001</v>
      </c>
      <c r="AG61" s="252">
        <f>AF61/AF$67</f>
        <v>0.30677603650312107</v>
      </c>
      <c r="AH61" s="251">
        <v>2762.5643853819997</v>
      </c>
      <c r="AI61" s="252">
        <f>AH61/AH$67</f>
        <v>0.33094522194826925</v>
      </c>
      <c r="AJ61" s="251">
        <v>2960.945170989999</v>
      </c>
      <c r="AK61" s="280">
        <f>AJ61/AJ$67</f>
        <v>0.37072922902324545</v>
      </c>
      <c r="AL61" s="251">
        <v>2439.8466000000003</v>
      </c>
      <c r="AM61" s="280">
        <f>AL61/AL$67</f>
        <v>0.30048195974454278</v>
      </c>
      <c r="AN61" s="251">
        <v>2905.4214821809005</v>
      </c>
      <c r="AO61" s="280">
        <f>AN61/AN$67</f>
        <v>0.3833141427317372</v>
      </c>
      <c r="AP61" s="251">
        <v>2306.4281479900001</v>
      </c>
      <c r="AQ61" s="280">
        <v>0.29735528923044929</v>
      </c>
      <c r="AR61" s="251">
        <v>2595.56</v>
      </c>
      <c r="AS61" s="280">
        <v>0.32542360046828261</v>
      </c>
      <c r="AT61" s="251">
        <f t="shared" si="1"/>
        <v>6592.685117</v>
      </c>
      <c r="AU61" s="252">
        <f>AT61/AT$67</f>
        <v>0.17952708367325518</v>
      </c>
      <c r="AV61" s="251">
        <f t="shared" si="2"/>
        <v>8375.7317170000006</v>
      </c>
      <c r="AW61" s="252">
        <f>AV61/AV$67</f>
        <v>0.22304017361298736</v>
      </c>
      <c r="AX61" s="251">
        <f t="shared" si="3"/>
        <v>7861.920644344942</v>
      </c>
      <c r="AY61" s="252">
        <f>AX61/AX$67</f>
        <v>0.20562869708864581</v>
      </c>
      <c r="AZ61" s="251">
        <f t="shared" si="4"/>
        <v>9714.4311675369481</v>
      </c>
      <c r="BA61" s="252">
        <f>AZ61/AZ$67</f>
        <v>0.25294446741807891</v>
      </c>
      <c r="BB61" s="251">
        <f t="shared" si="5"/>
        <v>11217.619544364257</v>
      </c>
      <c r="BC61" s="252">
        <f>BB61/BB$67</f>
        <v>0.28563110495296262</v>
      </c>
      <c r="BD61" s="251">
        <f t="shared" si="6"/>
        <v>12782.048773746259</v>
      </c>
      <c r="BE61" s="252">
        <f>BD61/BD$67</f>
        <v>0.32194410285492797</v>
      </c>
      <c r="BF61" s="251">
        <f t="shared" si="7"/>
        <v>14510.365203254254</v>
      </c>
      <c r="BG61" s="252">
        <f>BF61/BF$67</f>
        <v>0.36448299861385802</v>
      </c>
      <c r="BH61" s="251">
        <f t="shared" si="8"/>
        <v>12218.227116786482</v>
      </c>
      <c r="BI61" s="252">
        <f t="shared" si="9"/>
        <v>0.29596225638666113</v>
      </c>
      <c r="BJ61" s="251">
        <f t="shared" si="10"/>
        <v>14113.853011045157</v>
      </c>
      <c r="BK61" s="252">
        <f t="shared" si="11"/>
        <v>0.34056553021121655</v>
      </c>
      <c r="BL61" s="251">
        <v>13971.606647354258</v>
      </c>
      <c r="BM61" s="280">
        <v>0.32955208792052099</v>
      </c>
      <c r="BN61" s="251">
        <v>13962.632931674247</v>
      </c>
      <c r="BO61" s="252">
        <v>0.33045087090899045</v>
      </c>
    </row>
    <row r="62" spans="1:67">
      <c r="A62" s="250" t="s">
        <v>862</v>
      </c>
      <c r="B62" s="251">
        <v>1.9488899757643836</v>
      </c>
      <c r="C62" s="286">
        <f t="shared" si="0"/>
        <v>6.9711399801628555E-5</v>
      </c>
      <c r="D62" s="251">
        <v>3.1537464113753386</v>
      </c>
      <c r="E62" s="286">
        <f t="shared" ref="E62" si="12">D62/D$67</f>
        <v>1.095977919186671E-4</v>
      </c>
      <c r="F62" s="251">
        <v>5.0020790216109594</v>
      </c>
      <c r="G62" s="286">
        <f t="shared" ref="G62" si="13">F62/F$67</f>
        <v>1.6951543530716189E-4</v>
      </c>
      <c r="H62" s="251">
        <v>9.7986861736109461</v>
      </c>
      <c r="I62" s="286">
        <f t="shared" ref="I62" si="14">H62/H$67</f>
        <v>3.2670834237508227E-4</v>
      </c>
      <c r="J62" s="251">
        <v>18.22622898790689</v>
      </c>
      <c r="K62" s="252">
        <f t="shared" ref="K62" si="15">J62/J$67</f>
        <v>5.9041773860231514E-4</v>
      </c>
      <c r="L62" s="251">
        <v>33.697413877161736</v>
      </c>
      <c r="M62" s="252">
        <f t="shared" ref="M62" si="16">L62/L$67</f>
        <v>1.0746994322049514E-3</v>
      </c>
      <c r="N62" s="251">
        <v>53.567226454772637</v>
      </c>
      <c r="O62" s="252">
        <f t="shared" ref="O62" si="17">N62/N$67</f>
        <v>1.6832335301575118E-3</v>
      </c>
      <c r="P62" s="251">
        <v>79.812319268909647</v>
      </c>
      <c r="Q62" s="252">
        <f t="shared" ref="Q62:S62" si="18">P62/P$67</f>
        <v>2.4066472507412542E-3</v>
      </c>
      <c r="R62" s="251">
        <v>149.95100035373559</v>
      </c>
      <c r="S62" s="286">
        <f t="shared" si="18"/>
        <v>4.4282108558296755E-3</v>
      </c>
      <c r="T62" s="251">
        <v>643.71907512032112</v>
      </c>
      <c r="U62" s="280">
        <v>1.8583503915533865E-2</v>
      </c>
      <c r="V62" s="251">
        <v>713.55652258849977</v>
      </c>
      <c r="W62" s="252">
        <v>2.0817151935129102E-2</v>
      </c>
      <c r="X62" s="251">
        <v>0</v>
      </c>
      <c r="Y62" s="252">
        <f t="shared" ref="Y62" si="19">X62/X$67</f>
        <v>0</v>
      </c>
      <c r="Z62" s="251">
        <v>0</v>
      </c>
      <c r="AA62" s="252">
        <f t="shared" ref="AA62" si="20">Z62/Z$67</f>
        <v>0</v>
      </c>
      <c r="AB62" s="251">
        <v>0</v>
      </c>
      <c r="AC62" s="252">
        <f t="shared" ref="AC62" si="21">AB62/AB$67</f>
        <v>0</v>
      </c>
      <c r="AD62" s="251">
        <v>0</v>
      </c>
      <c r="AE62" s="252">
        <f t="shared" ref="AE62" si="22">AD62/AD$67</f>
        <v>0</v>
      </c>
      <c r="AF62" s="251">
        <v>0</v>
      </c>
      <c r="AG62" s="252">
        <f t="shared" ref="AG62" si="23">AF62/AF$67</f>
        <v>0</v>
      </c>
      <c r="AH62" s="251">
        <v>149.21181059999998</v>
      </c>
      <c r="AI62" s="252">
        <f t="shared" ref="AI62" si="24">AH62/AH$67</f>
        <v>1.7875035252614337E-2</v>
      </c>
      <c r="AJ62" s="251">
        <v>165.55964445500001</v>
      </c>
      <c r="AK62" s="280">
        <f t="shared" ref="AK62" si="25">AJ62/AJ$67</f>
        <v>2.0729123912025353E-2</v>
      </c>
      <c r="AL62" s="251">
        <v>162.72456999999997</v>
      </c>
      <c r="AM62" s="280">
        <f t="shared" ref="AM62" si="26">AL62/AL$67</f>
        <v>2.0040521273832549E-2</v>
      </c>
      <c r="AN62" s="251">
        <v>103.16135199999999</v>
      </c>
      <c r="AO62" s="280">
        <f t="shared" ref="AO62:BE62" si="27">AN62/AN$67</f>
        <v>1.3610144155485698E-2</v>
      </c>
      <c r="AP62" s="251">
        <v>103.78057882100005</v>
      </c>
      <c r="AQ62" s="280">
        <v>1.3379867939400342E-2</v>
      </c>
      <c r="AR62" s="251">
        <v>112.729</v>
      </c>
      <c r="AS62" s="280">
        <v>1.41336270620556E-2</v>
      </c>
      <c r="AT62" s="251">
        <f t="shared" si="1"/>
        <v>1.9488899757643836</v>
      </c>
      <c r="AU62" s="252">
        <f t="shared" si="27"/>
        <v>5.3070718158041334E-5</v>
      </c>
      <c r="AV62" s="251">
        <f t="shared" si="2"/>
        <v>3.1537464113753386</v>
      </c>
      <c r="AW62" s="252">
        <f t="shared" si="27"/>
        <v>8.3982172649679597E-5</v>
      </c>
      <c r="AX62" s="251">
        <f t="shared" si="3"/>
        <v>5.0020790216109594</v>
      </c>
      <c r="AY62" s="252">
        <f t="shared" si="27"/>
        <v>1.308294802858584E-4</v>
      </c>
      <c r="AZ62" s="251">
        <f t="shared" si="4"/>
        <v>9.7986861736109461</v>
      </c>
      <c r="BA62" s="252">
        <f t="shared" si="27"/>
        <v>2.5513830020881535E-4</v>
      </c>
      <c r="BB62" s="251">
        <f t="shared" si="5"/>
        <v>18.22622898790689</v>
      </c>
      <c r="BC62" s="252">
        <f t="shared" si="27"/>
        <v>4.640893644460469E-4</v>
      </c>
      <c r="BD62" s="251">
        <f t="shared" si="6"/>
        <v>182.90922447716173</v>
      </c>
      <c r="BE62" s="252">
        <f t="shared" si="27"/>
        <v>4.6069724205043501E-3</v>
      </c>
      <c r="BF62" s="251">
        <f t="shared" si="7"/>
        <v>219.12687090977266</v>
      </c>
      <c r="BG62" s="252">
        <f t="shared" ref="BG62:BG68" si="28">BF62/BF$67</f>
        <v>5.5042046059704712E-3</v>
      </c>
      <c r="BH62" s="251">
        <f t="shared" si="8"/>
        <v>242.53688926890962</v>
      </c>
      <c r="BI62" s="252">
        <f t="shared" si="9"/>
        <v>5.8749738664137388E-3</v>
      </c>
      <c r="BJ62" s="251">
        <f t="shared" si="10"/>
        <v>253.11235235373559</v>
      </c>
      <c r="BK62" s="252">
        <f t="shared" si="11"/>
        <v>6.1075698049922406E-3</v>
      </c>
      <c r="BL62" s="251">
        <v>747.49965394132118</v>
      </c>
      <c r="BM62" s="280">
        <v>1.7631477745823715E-2</v>
      </c>
      <c r="BN62" s="251">
        <v>826.28552258849982</v>
      </c>
      <c r="BO62" s="252">
        <v>1.9555535971976547E-2</v>
      </c>
    </row>
    <row r="63" spans="1:67">
      <c r="A63" s="253" t="s">
        <v>29</v>
      </c>
      <c r="B63" s="254">
        <v>708.65386540999987</v>
      </c>
      <c r="C63" s="255">
        <f t="shared" si="0"/>
        <v>2.5348405270128226E-2</v>
      </c>
      <c r="D63" s="254">
        <v>806.49018601000012</v>
      </c>
      <c r="E63" s="255">
        <f>D63/D$67</f>
        <v>2.802683921318351E-2</v>
      </c>
      <c r="F63" s="254">
        <v>681.0254864640001</v>
      </c>
      <c r="G63" s="255">
        <f>F63/F$67</f>
        <v>2.3079269898466519E-2</v>
      </c>
      <c r="H63" s="254">
        <v>691.60290280399988</v>
      </c>
      <c r="I63" s="255">
        <f>H63/H$67</f>
        <v>2.3059462661984966E-2</v>
      </c>
      <c r="J63" s="254">
        <v>694.08963939500006</v>
      </c>
      <c r="K63" s="255">
        <f>J63/J$67</f>
        <v>2.248423607268386E-2</v>
      </c>
      <c r="L63" s="254">
        <v>886.58391434399994</v>
      </c>
      <c r="M63" s="255">
        <f>L63/L$67</f>
        <v>2.8275500096857684E-2</v>
      </c>
      <c r="N63" s="254">
        <v>932.65542933400002</v>
      </c>
      <c r="O63" s="255">
        <f>N63/N$67</f>
        <v>2.9306667427776982E-2</v>
      </c>
      <c r="P63" s="254">
        <v>749.41993698702913</v>
      </c>
      <c r="Q63" s="255">
        <f>P63/P$67</f>
        <v>2.2597882726897448E-2</v>
      </c>
      <c r="R63" s="254">
        <v>701.20171489147367</v>
      </c>
      <c r="S63" s="255">
        <f>R63/R$67</f>
        <v>2.07072246179347E-2</v>
      </c>
      <c r="T63" s="254">
        <v>942.00865580300274</v>
      </c>
      <c r="U63" s="281">
        <v>2.7194815596088686E-2</v>
      </c>
      <c r="V63" s="254">
        <v>758.3255085227496</v>
      </c>
      <c r="W63" s="255">
        <v>2.2123233167200454E-2</v>
      </c>
      <c r="X63" s="254">
        <v>12.678000000000001</v>
      </c>
      <c r="Y63" s="255">
        <f>X63/X$67</f>
        <v>1.4462756740935743E-3</v>
      </c>
      <c r="Z63" s="254">
        <v>11.961489999999998</v>
      </c>
      <c r="AA63" s="255">
        <f>Z63/Z$67</f>
        <v>1.3628327542671507E-3</v>
      </c>
      <c r="AB63" s="254">
        <v>9.5852299999999993</v>
      </c>
      <c r="AC63" s="255">
        <f>AB63/AB$67</f>
        <v>1.0985340755257473E-3</v>
      </c>
      <c r="AD63" s="254">
        <v>11.079800000000001</v>
      </c>
      <c r="AE63" s="255">
        <f>AD63/AD$67</f>
        <v>1.3169481647483901E-3</v>
      </c>
      <c r="AF63" s="254">
        <v>15.083900000000002</v>
      </c>
      <c r="AG63" s="255">
        <f t="shared" ref="AG63:AG68" si="29">AF63/AF$67</f>
        <v>1.7950515630679594E-3</v>
      </c>
      <c r="AH63" s="254">
        <v>18.092296632</v>
      </c>
      <c r="AI63" s="255">
        <f>AH63/AH$67</f>
        <v>2.1673917017514944E-3</v>
      </c>
      <c r="AJ63" s="254">
        <v>18.688058528000003</v>
      </c>
      <c r="AK63" s="281">
        <f>AJ63/AJ$67</f>
        <v>2.3398641750972593E-3</v>
      </c>
      <c r="AL63" s="254">
        <v>15.169399999999998</v>
      </c>
      <c r="AM63" s="281">
        <f>AL63/AL$67</f>
        <v>1.8682039437023892E-3</v>
      </c>
      <c r="AN63" s="254">
        <v>27.347458421500011</v>
      </c>
      <c r="AO63" s="281">
        <f>AN63/AN$67</f>
        <v>3.6079679471704338E-3</v>
      </c>
      <c r="AP63" s="254">
        <v>15.110664342999996</v>
      </c>
      <c r="AQ63" s="281">
        <v>1.9481361125828934E-3</v>
      </c>
      <c r="AR63" s="254">
        <v>14.428000000000001</v>
      </c>
      <c r="AS63" s="281">
        <v>1.8089397692815355E-3</v>
      </c>
      <c r="AT63" s="254">
        <f t="shared" si="1"/>
        <v>721.33186540999986</v>
      </c>
      <c r="AU63" s="255">
        <f>AT63/AT$67</f>
        <v>1.964277132298025E-2</v>
      </c>
      <c r="AV63" s="254">
        <f t="shared" si="2"/>
        <v>818.45167601000014</v>
      </c>
      <c r="AW63" s="255">
        <f>AV63/AV$67</f>
        <v>2.1794824628945417E-2</v>
      </c>
      <c r="AX63" s="254">
        <f t="shared" si="3"/>
        <v>690.61071646400012</v>
      </c>
      <c r="AY63" s="255">
        <f>AX63/AX$67</f>
        <v>1.8062937575450536E-2</v>
      </c>
      <c r="AZ63" s="254">
        <f t="shared" si="4"/>
        <v>702.68270280399986</v>
      </c>
      <c r="BA63" s="255">
        <f t="shared" ref="BA63:BA68" si="30">AZ63/AZ$67</f>
        <v>1.8296460076696299E-2</v>
      </c>
      <c r="BB63" s="254">
        <f t="shared" si="5"/>
        <v>709.17353939500003</v>
      </c>
      <c r="BC63" s="255">
        <f t="shared" ref="BC63:BC68" si="31">BB63/BB$67</f>
        <v>1.8057487228880443E-2</v>
      </c>
      <c r="BD63" s="254">
        <f t="shared" si="6"/>
        <v>904.67621097599999</v>
      </c>
      <c r="BE63" s="255">
        <f t="shared" ref="BE63:BE68" si="32">BD63/BD$67</f>
        <v>2.2786266605013164E-2</v>
      </c>
      <c r="BF63" s="254">
        <f t="shared" si="7"/>
        <v>951.34348786200007</v>
      </c>
      <c r="BG63" s="255">
        <f t="shared" si="28"/>
        <v>2.3896609238335545E-2</v>
      </c>
      <c r="BH63" s="254">
        <f t="shared" si="8"/>
        <v>764.58933698702913</v>
      </c>
      <c r="BI63" s="255">
        <f t="shared" si="9"/>
        <v>1.8520656329343042E-2</v>
      </c>
      <c r="BJ63" s="254">
        <f t="shared" si="10"/>
        <v>728.54917331297372</v>
      </c>
      <c r="BK63" s="255">
        <f t="shared" si="11"/>
        <v>1.7579801582183457E-2</v>
      </c>
      <c r="BL63" s="254">
        <v>957.11932014600279</v>
      </c>
      <c r="BM63" s="281">
        <v>2.257583385393366E-2</v>
      </c>
      <c r="BN63" s="254">
        <v>772.7535085227496</v>
      </c>
      <c r="BO63" s="255">
        <v>1.8288604387073932E-2</v>
      </c>
    </row>
    <row r="64" spans="1:67">
      <c r="A64" s="250" t="s">
        <v>31</v>
      </c>
      <c r="B64" s="251">
        <v>540.97469437403822</v>
      </c>
      <c r="C64" s="252">
        <f t="shared" si="0"/>
        <v>1.9350555275590226E-2</v>
      </c>
      <c r="D64" s="251">
        <v>478.58682065262849</v>
      </c>
      <c r="E64" s="252">
        <f>D64/D$67</f>
        <v>1.6631666577792175E-2</v>
      </c>
      <c r="F64" s="251">
        <v>679.21518899079251</v>
      </c>
      <c r="G64" s="252">
        <f>F64/F$67</f>
        <v>2.3017920734872657E-2</v>
      </c>
      <c r="H64" s="251">
        <v>735.24782967649389</v>
      </c>
      <c r="I64" s="252">
        <f>H64/H$67</f>
        <v>2.4514674254534571E-2</v>
      </c>
      <c r="J64" s="251">
        <v>848.34088902333065</v>
      </c>
      <c r="K64" s="252">
        <f>J64/J$67</f>
        <v>2.7481028006032603E-2</v>
      </c>
      <c r="L64" s="251">
        <v>854.78519034803014</v>
      </c>
      <c r="M64" s="252">
        <f>L64/L$67</f>
        <v>2.7261354894264792E-2</v>
      </c>
      <c r="N64" s="251">
        <v>923.77226409877619</v>
      </c>
      <c r="O64" s="252">
        <f>N64/N$67</f>
        <v>2.9027533289845035E-2</v>
      </c>
      <c r="P64" s="251">
        <v>994.94828084019707</v>
      </c>
      <c r="Q64" s="252">
        <f>P64/P$67</f>
        <v>3.0001503109389718E-2</v>
      </c>
      <c r="R64" s="251">
        <v>1013.6887872112795</v>
      </c>
      <c r="S64" s="252">
        <f>R64/R$67</f>
        <v>2.9935296739419047E-2</v>
      </c>
      <c r="T64" s="251">
        <v>847.8831349101639</v>
      </c>
      <c r="U64" s="280">
        <v>2.4477509159679629E-2</v>
      </c>
      <c r="V64" s="251">
        <v>895.04995683624963</v>
      </c>
      <c r="W64" s="252">
        <v>2.6112004236749229E-2</v>
      </c>
      <c r="X64" s="251">
        <v>104.01414</v>
      </c>
      <c r="Y64" s="252">
        <f>X64/X$67</f>
        <v>1.18656823192746E-2</v>
      </c>
      <c r="Z64" s="251">
        <v>183.59903999999997</v>
      </c>
      <c r="AA64" s="252">
        <f>Z64/Z$67</f>
        <v>2.0918362625726793E-2</v>
      </c>
      <c r="AB64" s="251">
        <v>323.16257000000002</v>
      </c>
      <c r="AC64" s="252">
        <f>AB64/AB$67</f>
        <v>3.7036679879301246E-2</v>
      </c>
      <c r="AD64" s="251">
        <v>338.97111999999998</v>
      </c>
      <c r="AE64" s="252">
        <f>AD64/AD$67</f>
        <v>4.0290203287668212E-2</v>
      </c>
      <c r="AF64" s="251">
        <v>441.93699999999995</v>
      </c>
      <c r="AG64" s="252">
        <f t="shared" si="29"/>
        <v>5.259247957276067E-2</v>
      </c>
      <c r="AH64" s="251">
        <v>336.53160509999998</v>
      </c>
      <c r="AI64" s="252">
        <f>AH64/AH$67</f>
        <v>4.0315269150560037E-2</v>
      </c>
      <c r="AJ64" s="251">
        <v>356.65511215200007</v>
      </c>
      <c r="AK64" s="280">
        <f>AJ64/AJ$67</f>
        <v>4.4655495836520752E-2</v>
      </c>
      <c r="AL64" s="251">
        <v>364.11099999999999</v>
      </c>
      <c r="AM64" s="280">
        <f>AL64/AL$67</f>
        <v>4.4842485935199856E-2</v>
      </c>
      <c r="AN64" s="251">
        <v>275.99259069999988</v>
      </c>
      <c r="AO64" s="280">
        <f>AN64/AN$67</f>
        <v>3.6411881702296416E-2</v>
      </c>
      <c r="AP64" s="251">
        <v>374.78007807400007</v>
      </c>
      <c r="AQ64" s="280">
        <v>4.8318365612483774E-2</v>
      </c>
      <c r="AR64" s="251">
        <v>431.702</v>
      </c>
      <c r="AS64" s="280">
        <v>5.4125514019848719E-2</v>
      </c>
      <c r="AT64" s="251">
        <f t="shared" si="1"/>
        <v>644.98883437403822</v>
      </c>
      <c r="AU64" s="252">
        <f>AT64/AT$67</f>
        <v>1.7563854845485907E-2</v>
      </c>
      <c r="AV64" s="251">
        <f t="shared" si="2"/>
        <v>662.18586065262843</v>
      </c>
      <c r="AW64" s="252">
        <f>AV64/AV$67</f>
        <v>1.7633569736272354E-2</v>
      </c>
      <c r="AX64" s="251">
        <f t="shared" si="3"/>
        <v>1002.3777589907925</v>
      </c>
      <c r="AY64" s="252">
        <f>AX64/AX$67</f>
        <v>2.6217211022114949E-2</v>
      </c>
      <c r="AZ64" s="251">
        <f t="shared" si="4"/>
        <v>1074.2189496764938</v>
      </c>
      <c r="BA64" s="252">
        <f t="shared" si="30"/>
        <v>2.7970525029230475E-2</v>
      </c>
      <c r="BB64" s="251">
        <f t="shared" si="5"/>
        <v>1290.2778890233305</v>
      </c>
      <c r="BC64" s="252">
        <f t="shared" si="31"/>
        <v>3.2853984544632425E-2</v>
      </c>
      <c r="BD64" s="251">
        <f t="shared" si="6"/>
        <v>1191.31679544803</v>
      </c>
      <c r="BE64" s="252">
        <f t="shared" si="32"/>
        <v>3.0005942217517741E-2</v>
      </c>
      <c r="BF64" s="251">
        <f t="shared" si="7"/>
        <v>1280.4273762507762</v>
      </c>
      <c r="BG64" s="252">
        <f t="shared" si="28"/>
        <v>3.2162802456446211E-2</v>
      </c>
      <c r="BH64" s="251">
        <f t="shared" si="8"/>
        <v>1359.0592808401971</v>
      </c>
      <c r="BI64" s="252">
        <f t="shared" si="9"/>
        <v>3.2920508636484436E-2</v>
      </c>
      <c r="BJ64" s="251">
        <f t="shared" si="10"/>
        <v>1289.6813779112795</v>
      </c>
      <c r="BK64" s="252">
        <f t="shared" si="11"/>
        <v>3.1119852383907042E-2</v>
      </c>
      <c r="BL64" s="251">
        <v>1222.6632129841639</v>
      </c>
      <c r="BM64" s="280">
        <v>2.8839289913651069E-2</v>
      </c>
      <c r="BN64" s="251">
        <v>1326.7519568362495</v>
      </c>
      <c r="BO64" s="252">
        <v>3.1399976047653259E-2</v>
      </c>
    </row>
    <row r="65" spans="1:67">
      <c r="A65" s="70" t="s">
        <v>858</v>
      </c>
      <c r="B65" s="73">
        <v>69.593436662318922</v>
      </c>
      <c r="C65" s="74">
        <f t="shared" si="0"/>
        <v>2.4893431374100098E-3</v>
      </c>
      <c r="D65" s="73">
        <v>74.061415576806624</v>
      </c>
      <c r="E65" s="74">
        <f>D65/D$67</f>
        <v>2.5737540546416347E-3</v>
      </c>
      <c r="F65" s="73">
        <v>72.80019073437316</v>
      </c>
      <c r="G65" s="74">
        <f>F65/F$67</f>
        <v>2.467125363166942E-3</v>
      </c>
      <c r="H65" s="73">
        <v>159.30152096431033</v>
      </c>
      <c r="I65" s="74">
        <f>H65/H$67</f>
        <v>5.3114402206535733E-3</v>
      </c>
      <c r="J65" s="73">
        <v>301.58822624389103</v>
      </c>
      <c r="K65" s="74">
        <f>J65/J$67</f>
        <v>9.7696039398027113E-3</v>
      </c>
      <c r="L65" s="73">
        <v>294.6708724426029</v>
      </c>
      <c r="M65" s="74">
        <f>L65/L$67</f>
        <v>9.3978315503918594E-3</v>
      </c>
      <c r="N65" s="73">
        <v>298.89234415946783</v>
      </c>
      <c r="O65" s="74">
        <f>N65/N$67</f>
        <v>9.3920415316139667E-3</v>
      </c>
      <c r="P65" s="73">
        <v>322.04742050363433</v>
      </c>
      <c r="Q65" s="74">
        <f>P65/P$67</f>
        <v>9.7109637492429259E-3</v>
      </c>
      <c r="R65" s="73">
        <v>319.20963168120204</v>
      </c>
      <c r="S65" s="74">
        <f>R65/R$67</f>
        <v>9.4265963745594795E-3</v>
      </c>
      <c r="T65" s="73">
        <v>318.1559157596094</v>
      </c>
      <c r="U65" s="285">
        <v>9.1848322269521589E-3</v>
      </c>
      <c r="V65" s="73">
        <v>301.77474285724992</v>
      </c>
      <c r="W65" s="74">
        <v>8.803914579121155E-3</v>
      </c>
      <c r="X65" s="73">
        <v>5.952</v>
      </c>
      <c r="Y65" s="74">
        <f>X65/X$67</f>
        <v>6.7898981008084503E-4</v>
      </c>
      <c r="Z65" s="73">
        <v>4.6395580000000001</v>
      </c>
      <c r="AA65" s="74">
        <f>Z65/Z$67</f>
        <v>5.2860819243440366E-4</v>
      </c>
      <c r="AB65" s="73">
        <v>4.376879999999999</v>
      </c>
      <c r="AC65" s="74">
        <f>AB65/AB$67</f>
        <v>5.0162091305968996E-4</v>
      </c>
      <c r="AD65" s="73">
        <v>4.4003800000000011</v>
      </c>
      <c r="AE65" s="74">
        <f>AD65/AD$67</f>
        <v>5.2303041257021981E-4</v>
      </c>
      <c r="AF65" s="73">
        <v>9.3791000000000011</v>
      </c>
      <c r="AG65" s="74">
        <f t="shared" si="29"/>
        <v>1.1161548482269638E-3</v>
      </c>
      <c r="AH65" s="73">
        <v>3.0804202869999999</v>
      </c>
      <c r="AI65" s="247">
        <f>AH65/AH$67</f>
        <v>3.6902320936646672E-4</v>
      </c>
      <c r="AJ65" s="73">
        <v>3.5547663929999995</v>
      </c>
      <c r="AK65" s="285">
        <f>AJ65/AJ$67</f>
        <v>4.4507943515685052E-4</v>
      </c>
      <c r="AL65" s="73">
        <v>2.9719999999999991</v>
      </c>
      <c r="AM65" s="285">
        <f>AL65/AL$67</f>
        <v>3.6601989008685246E-4</v>
      </c>
      <c r="AN65" s="73">
        <v>4.0550577589999994</v>
      </c>
      <c r="AO65" s="285">
        <f>AN65/AN$67</f>
        <v>5.3498640322987212E-4</v>
      </c>
      <c r="AP65" s="73">
        <v>3.7252851419999997</v>
      </c>
      <c r="AQ65" s="285">
        <v>4.8028083676947394E-4</v>
      </c>
      <c r="AR65" s="73">
        <v>24.864999999999998</v>
      </c>
      <c r="AS65" s="285">
        <v>3.1174998172432337E-3</v>
      </c>
      <c r="AT65" s="73">
        <f t="shared" si="1"/>
        <v>75.54543666231892</v>
      </c>
      <c r="AU65" s="74">
        <f>AT65/AT$67</f>
        <v>2.057196982430782E-3</v>
      </c>
      <c r="AV65" s="73">
        <f t="shared" si="2"/>
        <v>78.700973576806618</v>
      </c>
      <c r="AW65" s="74">
        <f>AV65/AV$67</f>
        <v>2.0957546639721338E-3</v>
      </c>
      <c r="AX65" s="73">
        <f t="shared" si="3"/>
        <v>77.17707073437316</v>
      </c>
      <c r="AY65" s="74">
        <f>AX65/AX$67</f>
        <v>2.0185678815827948E-3</v>
      </c>
      <c r="AZ65" s="73">
        <f t="shared" si="4"/>
        <v>163.70190096431034</v>
      </c>
      <c r="BA65" s="74">
        <f t="shared" si="30"/>
        <v>4.2624719286824975E-3</v>
      </c>
      <c r="BB65" s="73">
        <f t="shared" si="5"/>
        <v>310.96732624389102</v>
      </c>
      <c r="BC65" s="74">
        <f t="shared" si="31"/>
        <v>7.9180739414482313E-3</v>
      </c>
      <c r="BD65" s="73">
        <f t="shared" si="6"/>
        <v>297.75129272960288</v>
      </c>
      <c r="BE65" s="74">
        <f t="shared" si="32"/>
        <v>7.4995233165294729E-3</v>
      </c>
      <c r="BF65" s="73">
        <f t="shared" si="7"/>
        <v>302.44711055246785</v>
      </c>
      <c r="BG65" s="74">
        <f t="shared" si="28"/>
        <v>7.5971092548061834E-3</v>
      </c>
      <c r="BH65" s="73">
        <f t="shared" si="8"/>
        <v>325.01942050363431</v>
      </c>
      <c r="BI65" s="74">
        <f t="shared" si="9"/>
        <v>7.8729491719450456E-3</v>
      </c>
      <c r="BJ65" s="73">
        <f t="shared" si="10"/>
        <v>323.26468944020206</v>
      </c>
      <c r="BK65" s="74">
        <f t="shared" si="11"/>
        <v>7.8003370356493525E-3</v>
      </c>
      <c r="BL65" s="73">
        <v>321.88120090160942</v>
      </c>
      <c r="BM65" s="285">
        <v>7.5922994754205548E-3</v>
      </c>
      <c r="BN65" s="73">
        <v>326.63974285724993</v>
      </c>
      <c r="BO65" s="74">
        <v>7.7305181643648737E-3</v>
      </c>
    </row>
    <row r="66" spans="1:67">
      <c r="A66" s="71" t="s">
        <v>33</v>
      </c>
      <c r="B66" s="75">
        <v>2149.0569999999998</v>
      </c>
      <c r="C66" s="76">
        <f t="shared" si="0"/>
        <v>7.6871333726640609E-2</v>
      </c>
      <c r="D66" s="75">
        <v>673.37000000000012</v>
      </c>
      <c r="E66" s="76">
        <f>D66/D$67</f>
        <v>2.3400697303398277E-2</v>
      </c>
      <c r="F66" s="75">
        <v>-711.7485999999999</v>
      </c>
      <c r="G66" s="76">
        <f>F66/F$67</f>
        <v>-2.4120445366216142E-2</v>
      </c>
      <c r="H66" s="75">
        <v>-678.50250000000005</v>
      </c>
      <c r="I66" s="76">
        <f>H66/H$67</f>
        <v>-2.2622668299076675E-2</v>
      </c>
      <c r="J66" s="75">
        <v>-27.729929999999513</v>
      </c>
      <c r="K66" s="76">
        <f>J66/J$67</f>
        <v>-8.9827920921344722E-4</v>
      </c>
      <c r="L66" s="75">
        <v>644.54040000000009</v>
      </c>
      <c r="M66" s="76">
        <f>L66/L$67</f>
        <v>2.0556093842638113E-2</v>
      </c>
      <c r="N66" s="75">
        <v>-151.85380999999961</v>
      </c>
      <c r="O66" s="76">
        <f>N66/N$67</f>
        <v>-4.7716755484807066E-3</v>
      </c>
      <c r="P66" s="75">
        <v>1587.5931100000007</v>
      </c>
      <c r="Q66" s="76">
        <f>P66/P$67</f>
        <v>4.7872015604558643E-2</v>
      </c>
      <c r="R66" s="75">
        <v>251.89799999999991</v>
      </c>
      <c r="S66" s="76">
        <f>R66/R$67</f>
        <v>7.4388130491321175E-3</v>
      </c>
      <c r="T66" s="75">
        <v>3274.7521999999999</v>
      </c>
      <c r="U66" s="282">
        <v>9.4538709016395286E-2</v>
      </c>
      <c r="V66" s="75">
        <v>5060.8439209999997</v>
      </c>
      <c r="W66" s="76">
        <v>0.14764402466850834</v>
      </c>
      <c r="X66" s="75">
        <v>1284.6765190000003</v>
      </c>
      <c r="Y66" s="76">
        <f>X66/X$67</f>
        <v>0.14655280000859061</v>
      </c>
      <c r="Z66" s="75">
        <v>595.35315900000057</v>
      </c>
      <c r="AA66" s="76">
        <f>Z66/Z$67</f>
        <v>6.783158163754012E-2</v>
      </c>
      <c r="AB66" s="75">
        <v>172.34407199999958</v>
      </c>
      <c r="AC66" s="76">
        <f>AB66/AB$67</f>
        <v>1.9751830243704364E-2</v>
      </c>
      <c r="AD66" s="75">
        <v>-313.777311</v>
      </c>
      <c r="AE66" s="76">
        <f>AD66/AD$67</f>
        <v>-3.7295660017431252E-2</v>
      </c>
      <c r="AF66" s="75">
        <v>229.74992266999976</v>
      </c>
      <c r="AG66" s="76">
        <f t="shared" si="29"/>
        <v>2.734126835921253E-2</v>
      </c>
      <c r="AH66" s="75">
        <v>149.28758199999993</v>
      </c>
      <c r="AI66" s="76">
        <f>AH66/AH$67</f>
        <v>1.788411239229043E-2</v>
      </c>
      <c r="AJ66" s="75">
        <v>-463.97159599999918</v>
      </c>
      <c r="AK66" s="282">
        <f>AJ66/AJ$67</f>
        <v>-5.8092204394400583E-2</v>
      </c>
      <c r="AL66" s="75">
        <v>-236.54585599999922</v>
      </c>
      <c r="AM66" s="282">
        <f>AL66/AL$67</f>
        <v>-2.9132061983048511E-2</v>
      </c>
      <c r="AN66" s="75">
        <v>-1135.9234210000004</v>
      </c>
      <c r="AO66" s="282">
        <f>AN66/AN$67</f>
        <v>-0.14986311452570414</v>
      </c>
      <c r="AP66" s="75">
        <v>813.08491099998912</v>
      </c>
      <c r="AQ66" s="282">
        <v>0.10482663381038659</v>
      </c>
      <c r="AR66" s="75">
        <v>91.562729000001212</v>
      </c>
      <c r="AS66" s="282">
        <v>1.1479862896593425E-2</v>
      </c>
      <c r="AT66" s="75">
        <f t="shared" si="1"/>
        <v>3433.7335190000003</v>
      </c>
      <c r="AU66" s="76">
        <f>AT66/AT$67</f>
        <v>9.3504869994107745E-2</v>
      </c>
      <c r="AV66" s="75">
        <f t="shared" si="2"/>
        <v>1268.7231590000006</v>
      </c>
      <c r="AW66" s="76">
        <f>AV66/AV$67</f>
        <v>3.3785255212488305E-2</v>
      </c>
      <c r="AX66" s="75">
        <f t="shared" si="3"/>
        <v>-539.40452800000025</v>
      </c>
      <c r="AY66" s="76">
        <f>AX66/AX$67</f>
        <v>-1.4108136588244294E-2</v>
      </c>
      <c r="AZ66" s="75">
        <f t="shared" si="4"/>
        <v>-992.27981100000011</v>
      </c>
      <c r="BA66" s="76">
        <f t="shared" si="30"/>
        <v>-2.5836992819698458E-2</v>
      </c>
      <c r="BB66" s="75">
        <f t="shared" si="5"/>
        <v>202.01999267000025</v>
      </c>
      <c r="BC66" s="76">
        <f t="shared" si="31"/>
        <v>5.1439784974622108E-3</v>
      </c>
      <c r="BD66" s="75">
        <f t="shared" si="6"/>
        <v>793.82798200000002</v>
      </c>
      <c r="BE66" s="76">
        <f t="shared" si="32"/>
        <v>1.9994309363852009E-2</v>
      </c>
      <c r="BF66" s="75">
        <f t="shared" si="7"/>
        <v>-615.82540599999879</v>
      </c>
      <c r="BG66" s="76">
        <f t="shared" si="28"/>
        <v>-1.5468796784738175E-2</v>
      </c>
      <c r="BH66" s="75">
        <f t="shared" si="8"/>
        <v>1351.0472540000014</v>
      </c>
      <c r="BI66" s="76">
        <f t="shared" si="9"/>
        <v>3.2726433217915976E-2</v>
      </c>
      <c r="BJ66" s="75">
        <f t="shared" si="10"/>
        <v>-884.02542100000051</v>
      </c>
      <c r="BK66" s="76">
        <f t="shared" si="11"/>
        <v>-2.1331424238827636E-2</v>
      </c>
      <c r="BL66" s="75">
        <v>4087.8371109999889</v>
      </c>
      <c r="BM66" s="282">
        <v>9.6420926312303659E-2</v>
      </c>
      <c r="BN66" s="75">
        <v>5152.4066500000008</v>
      </c>
      <c r="BO66" s="76">
        <v>0.12194098871620304</v>
      </c>
    </row>
    <row r="67" spans="1:67">
      <c r="A67" s="305" t="s">
        <v>36</v>
      </c>
      <c r="B67" s="306">
        <v>27956.546293865336</v>
      </c>
      <c r="C67" s="307">
        <f t="shared" si="0"/>
        <v>1</v>
      </c>
      <c r="D67" s="306">
        <v>28775.638232891997</v>
      </c>
      <c r="E67" s="307">
        <f t="shared" ref="E67:E68" si="33">D67/D$67</f>
        <v>1</v>
      </c>
      <c r="F67" s="306">
        <v>29508.10356913631</v>
      </c>
      <c r="G67" s="307">
        <f t="shared" ref="G67:G68" si="34">F67/F$67</f>
        <v>1</v>
      </c>
      <c r="H67" s="306">
        <v>29992.151722778544</v>
      </c>
      <c r="I67" s="307">
        <f t="shared" ref="I67:K68" si="35">H67/H$67</f>
        <v>1</v>
      </c>
      <c r="J67" s="306">
        <v>30870.05656546414</v>
      </c>
      <c r="K67" s="307">
        <f t="shared" si="35"/>
        <v>1</v>
      </c>
      <c r="L67" s="306">
        <v>31355.198362787858</v>
      </c>
      <c r="M67" s="307">
        <f t="shared" ref="M67:M68" si="36">L67/L$67</f>
        <v>1</v>
      </c>
      <c r="N67" s="306">
        <v>31824.001539322937</v>
      </c>
      <c r="O67" s="307">
        <f t="shared" ref="O67:O68" si="37">N67/N$67</f>
        <v>1</v>
      </c>
      <c r="P67" s="306">
        <v>33163.281093366393</v>
      </c>
      <c r="Q67" s="307">
        <f t="shared" ref="Q67:S68" si="38">P67/P$67</f>
        <v>1</v>
      </c>
      <c r="R67" s="306">
        <v>33862.660391685567</v>
      </c>
      <c r="S67" s="307">
        <f t="shared" si="38"/>
        <v>1</v>
      </c>
      <c r="T67" s="306">
        <v>34639.273521622548</v>
      </c>
      <c r="U67" s="308">
        <v>1</v>
      </c>
      <c r="V67" s="306">
        <v>34277.336535377239</v>
      </c>
      <c r="W67" s="307">
        <v>1</v>
      </c>
      <c r="X67" s="306">
        <f t="shared" ref="X67" si="39">SUM(X57:X66)</f>
        <v>8765.9636590000009</v>
      </c>
      <c r="Y67" s="307">
        <f t="shared" ref="Y67:Y68" si="40">X67/X$67</f>
        <v>1</v>
      </c>
      <c r="Z67" s="306">
        <f t="shared" ref="Z67" si="41">SUM(Z57:Z66)</f>
        <v>8776.9316979999985</v>
      </c>
      <c r="AA67" s="307">
        <f t="shared" ref="AA67:AA68" si="42">Z67/Z$67</f>
        <v>1</v>
      </c>
      <c r="AB67" s="306">
        <f t="shared" ref="AB67" si="43">SUM(AB57:AB66)</f>
        <v>8725.4735320000018</v>
      </c>
      <c r="AC67" s="307">
        <f t="shared" ref="AC67:AC68" si="44">AB67/AB$67</f>
        <v>1</v>
      </c>
      <c r="AD67" s="306">
        <f t="shared" ref="AD67:AF67" si="45">SUM(AD57:AD66)</f>
        <v>8413.2392576869988</v>
      </c>
      <c r="AE67" s="307">
        <f t="shared" ref="AE67:AE68" si="46">AD67/AD$67</f>
        <v>1</v>
      </c>
      <c r="AF67" s="306">
        <f t="shared" si="45"/>
        <v>8403.0455226699996</v>
      </c>
      <c r="AG67" s="307">
        <f t="shared" si="29"/>
        <v>1</v>
      </c>
      <c r="AH67" s="306">
        <f t="shared" ref="AH67" si="47">SUM(AH57:AH66)</f>
        <v>8347.4974170009991</v>
      </c>
      <c r="AI67" s="307">
        <f t="shared" ref="AI67:AI68" si="48">AH67/AH$67</f>
        <v>1</v>
      </c>
      <c r="AJ67" s="306">
        <v>7986.8133915179969</v>
      </c>
      <c r="AK67" s="308">
        <f t="shared" ref="AK67:AK68" si="49">AJ67/AJ$67</f>
        <v>1</v>
      </c>
      <c r="AL67" s="306">
        <v>8119.7773140000027</v>
      </c>
      <c r="AM67" s="308">
        <f t="shared" ref="AM67:AM68" si="50">AL67/AL$67</f>
        <v>1</v>
      </c>
      <c r="AN67" s="306">
        <v>7579.7398485614003</v>
      </c>
      <c r="AO67" s="308">
        <f t="shared" ref="AO67:AO68" si="51">AN67/AN$67</f>
        <v>1</v>
      </c>
      <c r="AP67" s="306">
        <v>7756.4725818699881</v>
      </c>
      <c r="AQ67" s="308">
        <v>1</v>
      </c>
      <c r="AR67" s="306">
        <v>7975.9427290000003</v>
      </c>
      <c r="AS67" s="308">
        <v>1</v>
      </c>
      <c r="AT67" s="306">
        <f t="shared" ref="AT67" si="52">SUM(AT57:AT66)</f>
        <v>36722.50995286533</v>
      </c>
      <c r="AU67" s="307">
        <f t="shared" ref="AU67:AU68" si="53">AT67/AT$67</f>
        <v>1</v>
      </c>
      <c r="AV67" s="306">
        <f t="shared" ref="AV67" si="54">SUM(AV57:AV66)</f>
        <v>37552.569930892001</v>
      </c>
      <c r="AW67" s="307">
        <f t="shared" ref="AW67:AW68" si="55">AV67/AV$67</f>
        <v>1</v>
      </c>
      <c r="AX67" s="306">
        <f t="shared" ref="AX67:BB67" si="56">SUM(AX57:AX66)</f>
        <v>38233.577101136303</v>
      </c>
      <c r="AY67" s="307">
        <f t="shared" ref="AY67:AY68" si="57">AX67/AX$67</f>
        <v>1</v>
      </c>
      <c r="AZ67" s="306">
        <f t="shared" si="56"/>
        <v>38405.390980465541</v>
      </c>
      <c r="BA67" s="307">
        <f t="shared" si="30"/>
        <v>1</v>
      </c>
      <c r="BB67" s="306">
        <f t="shared" si="56"/>
        <v>39273.102088134139</v>
      </c>
      <c r="BC67" s="307">
        <f t="shared" si="31"/>
        <v>1</v>
      </c>
      <c r="BD67" s="306">
        <f t="shared" ref="BD67" si="58">SUM(BD57:BD66)</f>
        <v>39702.695779788861</v>
      </c>
      <c r="BE67" s="307">
        <f t="shared" si="32"/>
        <v>1</v>
      </c>
      <c r="BF67" s="306">
        <f t="shared" ref="BF67" si="59">SUM(BF57:BF66)</f>
        <v>39810.814930840934</v>
      </c>
      <c r="BG67" s="307">
        <f t="shared" si="28"/>
        <v>1</v>
      </c>
      <c r="BH67" s="306">
        <f t="shared" ref="BH67" si="60">SUM(BH57:BH66)</f>
        <v>41283.058407366407</v>
      </c>
      <c r="BI67" s="307">
        <f t="shared" si="9"/>
        <v>1</v>
      </c>
      <c r="BJ67" s="306">
        <f>SUM(BJ57:BJ66)</f>
        <v>41442.40024024697</v>
      </c>
      <c r="BK67" s="307">
        <f t="shared" si="11"/>
        <v>1</v>
      </c>
      <c r="BL67" s="306">
        <v>42395.746103492536</v>
      </c>
      <c r="BM67" s="308">
        <v>1</v>
      </c>
      <c r="BN67" s="306">
        <v>42253.279264377241</v>
      </c>
      <c r="BO67" s="307">
        <v>1</v>
      </c>
    </row>
    <row r="68" spans="1:67">
      <c r="A68" s="256" t="s">
        <v>47</v>
      </c>
      <c r="B68" s="257">
        <v>6391.6385667598024</v>
      </c>
      <c r="C68" s="258">
        <f t="shared" si="0"/>
        <v>0.22862761728770323</v>
      </c>
      <c r="D68" s="257">
        <v>7861.2283600740047</v>
      </c>
      <c r="E68" s="258">
        <f t="shared" si="33"/>
        <v>0.27319040837426939</v>
      </c>
      <c r="F68" s="257">
        <v>7512.2854988213448</v>
      </c>
      <c r="G68" s="258">
        <f t="shared" si="34"/>
        <v>0.25458381224738347</v>
      </c>
      <c r="H68" s="257">
        <v>8880.6859475040583</v>
      </c>
      <c r="I68" s="258">
        <f t="shared" si="35"/>
        <v>0.29610032749865439</v>
      </c>
      <c r="J68" s="257">
        <v>10200.423301770497</v>
      </c>
      <c r="K68" s="258">
        <f t="shared" si="35"/>
        <v>0.3304309883637277</v>
      </c>
      <c r="L68" s="257">
        <v>11794.550906933448</v>
      </c>
      <c r="M68" s="258">
        <f t="shared" si="36"/>
        <v>0.37615934590709343</v>
      </c>
      <c r="N68" s="257">
        <v>13459.414952151805</v>
      </c>
      <c r="O68" s="258">
        <f t="shared" si="37"/>
        <v>0.42293282746108607</v>
      </c>
      <c r="P68" s="257">
        <v>11602.561053882615</v>
      </c>
      <c r="Q68" s="258">
        <f t="shared" si="38"/>
        <v>0.349861674459089</v>
      </c>
      <c r="R68" s="257">
        <v>13073.273031320745</v>
      </c>
      <c r="S68" s="258">
        <f t="shared" si="38"/>
        <v>0.38606751153346114</v>
      </c>
      <c r="T68" s="257">
        <v>14098.78936519775</v>
      </c>
      <c r="U68" s="283">
        <v>0.40701746693379687</v>
      </c>
      <c r="V68" s="257">
        <v>13734.004919621748</v>
      </c>
      <c r="W68" s="258">
        <v>0.40067304836964335</v>
      </c>
      <c r="X68" s="257">
        <f t="shared" ref="X68" si="61">SUM(X61:X64)</f>
        <v>1569.3161400000001</v>
      </c>
      <c r="Y68" s="258">
        <f t="shared" si="40"/>
        <v>0.17902380172301829</v>
      </c>
      <c r="Z68" s="257">
        <f t="shared" ref="Z68" si="62">SUM(Z61:Z64)</f>
        <v>1998.2946399999998</v>
      </c>
      <c r="AA68" s="258">
        <f t="shared" si="42"/>
        <v>0.22767576514869675</v>
      </c>
      <c r="AB68" s="257">
        <f t="shared" ref="AB68" si="63">SUM(AB61:AB64)</f>
        <v>2047.6256999999998</v>
      </c>
      <c r="AC68" s="258">
        <f t="shared" si="44"/>
        <v>0.23467215761878027</v>
      </c>
      <c r="AD68" s="257">
        <f t="shared" ref="AD68:AF68" si="64">SUM(AD61:AD64)</f>
        <v>2620.4455586869999</v>
      </c>
      <c r="AE68" s="258">
        <f t="shared" si="46"/>
        <v>0.31146690096715773</v>
      </c>
      <c r="AF68" s="257">
        <f t="shared" si="64"/>
        <v>3034.8739</v>
      </c>
      <c r="AG68" s="258">
        <f t="shared" si="29"/>
        <v>0.36116356763894975</v>
      </c>
      <c r="AH68" s="257">
        <f t="shared" ref="AH68" si="65">SUM(AH61:AH64)</f>
        <v>3266.4000977139995</v>
      </c>
      <c r="AI68" s="258">
        <f t="shared" si="48"/>
        <v>0.39130291805319506</v>
      </c>
      <c r="AJ68" s="257">
        <v>3501.8479861249994</v>
      </c>
      <c r="AK68" s="283">
        <f t="shared" si="49"/>
        <v>0.43845371294688884</v>
      </c>
      <c r="AL68" s="257">
        <v>2981.8515700000003</v>
      </c>
      <c r="AM68" s="283">
        <f t="shared" si="50"/>
        <v>0.36723317089727753</v>
      </c>
      <c r="AN68" s="257">
        <v>3311.9228833024004</v>
      </c>
      <c r="AO68" s="283">
        <f t="shared" si="51"/>
        <v>0.43694413653668973</v>
      </c>
      <c r="AP68" s="257">
        <v>2800.0994692279996</v>
      </c>
      <c r="AQ68" s="283">
        <v>0.36100165889491626</v>
      </c>
      <c r="AR68" s="257">
        <v>3154.4189999999999</v>
      </c>
      <c r="AS68" s="283">
        <v>0.39549168131946849</v>
      </c>
      <c r="AT68" s="257">
        <f t="shared" ref="AT68" si="66">SUM(AT61:AT64)</f>
        <v>7960.9547067598032</v>
      </c>
      <c r="AU68" s="258">
        <f t="shared" si="53"/>
        <v>0.21678678055987941</v>
      </c>
      <c r="AV68" s="257">
        <f t="shared" ref="AV68" si="67">SUM(AV61:AV64)</f>
        <v>9859.5230000740048</v>
      </c>
      <c r="AW68" s="258">
        <f t="shared" si="55"/>
        <v>0.26255255015085482</v>
      </c>
      <c r="AX68" s="257">
        <f t="shared" ref="AX68:BB68" si="68">SUM(AX61:AX64)</f>
        <v>9559.9111988213463</v>
      </c>
      <c r="AY68" s="258">
        <f t="shared" si="57"/>
        <v>0.25003967516649717</v>
      </c>
      <c r="AZ68" s="257">
        <f t="shared" si="68"/>
        <v>11501.131506191054</v>
      </c>
      <c r="BA68" s="258">
        <f t="shared" si="30"/>
        <v>0.29946659082421451</v>
      </c>
      <c r="BB68" s="257">
        <f t="shared" si="68"/>
        <v>13235.297201770496</v>
      </c>
      <c r="BC68" s="258">
        <f t="shared" si="31"/>
        <v>0.33700666609092156</v>
      </c>
      <c r="BD68" s="257">
        <f t="shared" ref="BD68" si="69">SUM(BD61:BD64)</f>
        <v>15060.951004647452</v>
      </c>
      <c r="BE68" s="258">
        <f t="shared" si="32"/>
        <v>0.37934328409796325</v>
      </c>
      <c r="BF68" s="257">
        <f t="shared" ref="BF68" si="70">SUM(BF61:BF64)</f>
        <v>16961.262938276803</v>
      </c>
      <c r="BG68" s="258">
        <f t="shared" si="28"/>
        <v>0.42604661491461021</v>
      </c>
      <c r="BH68" s="257">
        <f t="shared" ref="BH68" si="71">SUM(BH61:BH64)</f>
        <v>14584.412623882617</v>
      </c>
      <c r="BI68" s="258">
        <f t="shared" si="9"/>
        <v>0.35327839521890231</v>
      </c>
      <c r="BJ68" s="257">
        <f>SUM(BJ61:BJ64)</f>
        <v>16385.195914623146</v>
      </c>
      <c r="BK68" s="258">
        <f t="shared" si="11"/>
        <v>0.39537275398229926</v>
      </c>
      <c r="BL68" s="257">
        <v>16898.888834425747</v>
      </c>
      <c r="BM68" s="283">
        <v>0.39859868943392945</v>
      </c>
      <c r="BN68" s="257">
        <v>16888.423919621746</v>
      </c>
      <c r="BO68" s="258">
        <v>0.39969498731569419</v>
      </c>
    </row>
    <row r="70" spans="1:67">
      <c r="A70" s="65" t="s">
        <v>1680</v>
      </c>
    </row>
    <row r="72" spans="1:67">
      <c r="A72" s="83" t="s">
        <v>37</v>
      </c>
    </row>
    <row r="73" spans="1:67">
      <c r="A73" t="s">
        <v>59</v>
      </c>
    </row>
    <row r="74" spans="1:67">
      <c r="A74" s="67" t="s">
        <v>60</v>
      </c>
    </row>
    <row r="75" spans="1:67">
      <c r="A75" s="67"/>
    </row>
    <row r="76" spans="1:67">
      <c r="A76" s="83" t="s">
        <v>56</v>
      </c>
    </row>
    <row r="77" spans="1:67">
      <c r="A77" s="67" t="s">
        <v>892</v>
      </c>
    </row>
    <row r="78" spans="1:67">
      <c r="A78" s="67" t="s">
        <v>896</v>
      </c>
    </row>
    <row r="79" spans="1:67">
      <c r="A79" s="67" t="s">
        <v>900</v>
      </c>
    </row>
    <row r="80" spans="1:67">
      <c r="A80" s="67" t="s">
        <v>885</v>
      </c>
    </row>
    <row r="81" spans="1:1">
      <c r="A81" s="67" t="s">
        <v>886</v>
      </c>
    </row>
    <row r="82" spans="1:1">
      <c r="A82" t="s">
        <v>881</v>
      </c>
    </row>
    <row r="83" spans="1:1">
      <c r="A83" s="67" t="s">
        <v>888</v>
      </c>
    </row>
    <row r="84" spans="1:1">
      <c r="A84" s="67" t="s">
        <v>887</v>
      </c>
    </row>
    <row r="85" spans="1:1">
      <c r="A85" t="s">
        <v>1481</v>
      </c>
    </row>
    <row r="86" spans="1:1">
      <c r="A86" t="s">
        <v>61</v>
      </c>
    </row>
    <row r="87" spans="1:1">
      <c r="A87" t="s">
        <v>882</v>
      </c>
    </row>
    <row r="89" spans="1:1">
      <c r="A89" s="83" t="s">
        <v>863</v>
      </c>
    </row>
    <row r="90" spans="1:1">
      <c r="A90" s="67" t="s">
        <v>897</v>
      </c>
    </row>
    <row r="91" spans="1:1">
      <c r="A91" s="67" t="s">
        <v>864</v>
      </c>
    </row>
    <row r="92" spans="1:1">
      <c r="A92" s="67" t="s">
        <v>866</v>
      </c>
    </row>
    <row r="93" spans="1:1">
      <c r="A93" s="67" t="s">
        <v>898</v>
      </c>
    </row>
    <row r="94" spans="1:1">
      <c r="A94" s="80"/>
    </row>
    <row r="95" spans="1:1">
      <c r="A95" s="80"/>
    </row>
    <row r="134" spans="1:35" ht="18.75">
      <c r="A134" s="37" t="s">
        <v>1681</v>
      </c>
    </row>
    <row r="135" spans="1:35" ht="16.5" thickBot="1">
      <c r="A135" s="84" t="s">
        <v>18</v>
      </c>
    </row>
    <row r="136" spans="1:35" ht="15.7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row>
    <row r="137" spans="1:35">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0.14152084701594239</v>
      </c>
      <c r="AA137" s="41">
        <v>0.16938565919260037</v>
      </c>
      <c r="AB137" s="41">
        <v>0.15913803270344637</v>
      </c>
      <c r="AC137" s="40">
        <v>0.12151640184446345</v>
      </c>
      <c r="AD137" s="40">
        <v>6.9703177969663105E-2</v>
      </c>
      <c r="AE137" s="40">
        <v>1.6125775021993378E-2</v>
      </c>
      <c r="AF137" s="40">
        <v>2.115168548218355E-2</v>
      </c>
      <c r="AG137" s="40">
        <v>8.1943921543195061E-2</v>
      </c>
      <c r="AH137" s="40">
        <v>6.9878950592383415E-2</v>
      </c>
      <c r="AI137" s="40">
        <v>3.4953406413505111E-2</v>
      </c>
    </row>
    <row r="138" spans="1:35">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8.9284484508556097E-2</v>
      </c>
      <c r="AA138" s="45">
        <v>8.7512237863652934E-2</v>
      </c>
      <c r="AB138" s="45">
        <v>7.8550798326305959E-2</v>
      </c>
      <c r="AC138" s="44">
        <v>7.216486288201733E-2</v>
      </c>
      <c r="AD138" s="44">
        <v>6.7726357615759694E-2</v>
      </c>
      <c r="AE138" s="44">
        <v>6.1460502996422507E-2</v>
      </c>
      <c r="AF138" s="44">
        <v>2.8865602034419981E-2</v>
      </c>
      <c r="AG138" s="44">
        <v>9.7956966745725727E-3</v>
      </c>
      <c r="AH138" s="44">
        <v>7.3006730677826421E-3</v>
      </c>
      <c r="AI138" s="44">
        <v>4.3830761312413603E-3</v>
      </c>
    </row>
    <row r="139" spans="1:35">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9.2533013404513999E-3</v>
      </c>
      <c r="AA139" s="45">
        <v>1.4146901500263995E-2</v>
      </c>
      <c r="AB139" s="45">
        <v>9.9165159019314747E-3</v>
      </c>
      <c r="AC139" s="44">
        <v>4.7310306436713478E-3</v>
      </c>
      <c r="AD139" s="44">
        <v>4.5142255029209048E-3</v>
      </c>
      <c r="AE139" s="44">
        <v>9.0102608637962125E-3</v>
      </c>
      <c r="AF139" s="44">
        <v>1.2236566957601827E-2</v>
      </c>
      <c r="AG139" s="44">
        <v>4.3818436922178947E-2</v>
      </c>
      <c r="AH139" s="44">
        <v>3.1750190674960259E-2</v>
      </c>
      <c r="AI139" s="44">
        <v>6.5722820172536512E-3</v>
      </c>
    </row>
    <row r="140" spans="1:35">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1.343127911445565E-3</v>
      </c>
      <c r="AA140" s="49">
        <v>3.8104305378750141E-3</v>
      </c>
      <c r="AB140" s="49">
        <v>1.780662546636499E-3</v>
      </c>
      <c r="AC140" s="48">
        <v>1.1508505441843004E-3</v>
      </c>
      <c r="AD140" s="48">
        <v>1.1857458105155299E-3</v>
      </c>
      <c r="AE140" s="48">
        <v>1.8541296894261853E-3</v>
      </c>
      <c r="AF140" s="48">
        <v>1.493267283814247E-3</v>
      </c>
      <c r="AG140" s="48">
        <v>3.6811542789827512E-3</v>
      </c>
      <c r="AH140" s="48">
        <v>3.5947329809185679E-3</v>
      </c>
      <c r="AI140" s="48">
        <v>1.2980977781023243E-3</v>
      </c>
    </row>
    <row r="141" spans="1:35">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6.8477464508022489E-3</v>
      </c>
      <c r="AA141" s="49">
        <v>8.4229838872809052E-3</v>
      </c>
      <c r="AB141" s="49">
        <v>7.3161342586974057E-3</v>
      </c>
      <c r="AC141" s="48">
        <v>3.3956721181608129E-3</v>
      </c>
      <c r="AD141" s="48">
        <v>3.2142718031997479E-3</v>
      </c>
      <c r="AE141" s="48">
        <v>7.0450439166943176E-3</v>
      </c>
      <c r="AF141" s="48">
        <v>1.066984857125694E-2</v>
      </c>
      <c r="AG141" s="48">
        <v>4.0052715980684599E-2</v>
      </c>
      <c r="AH141" s="48">
        <v>2.8057837909824013E-2</v>
      </c>
      <c r="AI141" s="48">
        <v>5.1726444075551343E-3</v>
      </c>
    </row>
    <row r="142" spans="1:35">
      <c r="A142" s="46" t="s">
        <v>25</v>
      </c>
      <c r="B142" s="288">
        <v>4.2217844075429216E-4</v>
      </c>
      <c r="C142" s="289">
        <v>4.693261816962789E-4</v>
      </c>
      <c r="D142" s="289">
        <v>8.8815580790458672E-4</v>
      </c>
      <c r="E142" s="289">
        <v>7.4386312918423014E-4</v>
      </c>
      <c r="F142" s="289">
        <v>8.9248527399297907E-4</v>
      </c>
      <c r="G142" s="289">
        <v>1.1952871535090216E-3</v>
      </c>
      <c r="H142" s="289">
        <v>7.9931791537887667E-4</v>
      </c>
      <c r="I142" s="289">
        <v>2.0328302078568886E-3</v>
      </c>
      <c r="J142" s="289">
        <v>1.9563868874361789E-3</v>
      </c>
      <c r="K142" s="289">
        <v>2.1356841005134731E-3</v>
      </c>
      <c r="L142" s="289">
        <v>2.1453811206461385E-3</v>
      </c>
      <c r="M142" s="289">
        <v>2.0917069969649742E-3</v>
      </c>
      <c r="N142" s="289">
        <v>1.6176122465083249E-3</v>
      </c>
      <c r="O142" s="289">
        <v>1.5752872017520268E-3</v>
      </c>
      <c r="P142" s="289">
        <v>1.567807682257643E-3</v>
      </c>
      <c r="Q142" s="289">
        <v>1.517857484891355E-3</v>
      </c>
      <c r="R142" s="289">
        <v>1.3497787270760283E-3</v>
      </c>
      <c r="S142" s="289">
        <v>1.4552868267969801E-3</v>
      </c>
      <c r="T142" s="289">
        <v>1.0199251332281953E-3</v>
      </c>
      <c r="U142" s="289">
        <v>9.8152806306219431E-4</v>
      </c>
      <c r="V142" s="289">
        <v>1.569324510254386E-3</v>
      </c>
      <c r="W142" s="289">
        <v>1.2876561335034161E-3</v>
      </c>
      <c r="X142" s="289">
        <v>1.4519498237732203E-3</v>
      </c>
      <c r="Y142" s="289">
        <v>1.0137366591652813E-3</v>
      </c>
      <c r="Z142" s="290">
        <v>9.6241666324513417E-4</v>
      </c>
      <c r="AA142" s="290">
        <v>1.7929472000737883E-3</v>
      </c>
      <c r="AB142" s="290">
        <v>7.1288891713130575E-4</v>
      </c>
      <c r="AC142" s="289">
        <v>6.5120369423733357E-5</v>
      </c>
      <c r="AD142" s="289">
        <v>0</v>
      </c>
      <c r="AE142" s="289">
        <v>0</v>
      </c>
      <c r="AF142" s="289">
        <v>0</v>
      </c>
      <c r="AG142" s="289">
        <v>0</v>
      </c>
      <c r="AH142" s="289">
        <v>0</v>
      </c>
      <c r="AI142" s="289">
        <v>0</v>
      </c>
    </row>
    <row r="143" spans="1:35">
      <c r="A143" s="46" t="s">
        <v>26</v>
      </c>
      <c r="B143" s="288">
        <v>0</v>
      </c>
      <c r="C143" s="289">
        <v>0</v>
      </c>
      <c r="D143" s="289">
        <v>0</v>
      </c>
      <c r="E143" s="289">
        <v>0</v>
      </c>
      <c r="F143" s="289">
        <v>0</v>
      </c>
      <c r="G143" s="289">
        <v>0</v>
      </c>
      <c r="H143" s="289">
        <v>0</v>
      </c>
      <c r="I143" s="289">
        <v>0</v>
      </c>
      <c r="J143" s="289">
        <v>0</v>
      </c>
      <c r="K143" s="289">
        <v>0</v>
      </c>
      <c r="L143" s="289">
        <v>0</v>
      </c>
      <c r="M143" s="289">
        <v>0</v>
      </c>
      <c r="N143" s="289">
        <v>3.9453957231910358E-5</v>
      </c>
      <c r="O143" s="289">
        <v>3.8421639067122602E-5</v>
      </c>
      <c r="P143" s="289">
        <v>3.7328754339467693E-5</v>
      </c>
      <c r="Q143" s="289">
        <v>3.6139463925984638E-5</v>
      </c>
      <c r="R143" s="289">
        <v>3.4609710950667397E-5</v>
      </c>
      <c r="S143" s="289">
        <v>4.7708797728051352E-5</v>
      </c>
      <c r="T143" s="289">
        <v>4.6104627092955957E-5</v>
      </c>
      <c r="U143" s="289">
        <v>4.9541932863870602E-5</v>
      </c>
      <c r="V143" s="289">
        <v>8.8077168719682963E-5</v>
      </c>
      <c r="W143" s="289">
        <v>8.8211297649612016E-5</v>
      </c>
      <c r="X143" s="289">
        <v>9.634841644120214E-5</v>
      </c>
      <c r="Y143" s="289">
        <v>1.1777463092991705E-4</v>
      </c>
      <c r="Z143" s="290">
        <v>1.0001031495845142E-4</v>
      </c>
      <c r="AA143" s="290">
        <v>1.2053987503428622E-4</v>
      </c>
      <c r="AB143" s="290">
        <v>1.0683017946626613E-4</v>
      </c>
      <c r="AC143" s="289">
        <v>1.1938761190250061E-4</v>
      </c>
      <c r="AD143" s="289">
        <v>1.1420788920562809E-4</v>
      </c>
      <c r="AE143" s="289">
        <v>1.1108725767570952E-4</v>
      </c>
      <c r="AF143" s="289">
        <v>7.3451102530638289E-5</v>
      </c>
      <c r="AG143" s="289">
        <v>8.456666251159878E-5</v>
      </c>
      <c r="AH143" s="289">
        <v>9.7619784217680067E-5</v>
      </c>
      <c r="AI143" s="289">
        <v>1.0153983159619241E-4</v>
      </c>
    </row>
    <row r="144" spans="1:35">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0.45195307298329618</v>
      </c>
      <c r="AA144" s="45">
        <v>0.42979034171117342</v>
      </c>
      <c r="AB144" s="45">
        <v>0.51946416082398195</v>
      </c>
      <c r="AC144" s="44">
        <v>0.52279860520961652</v>
      </c>
      <c r="AD144" s="44">
        <v>0.51875392581733948</v>
      </c>
      <c r="AE144" s="44">
        <v>0.50729018981766438</v>
      </c>
      <c r="AF144" s="44">
        <v>0.51019295208157533</v>
      </c>
      <c r="AG144" s="44">
        <v>0.45699729104716297</v>
      </c>
      <c r="AH144" s="44">
        <v>0.48813726470772095</v>
      </c>
      <c r="AI144" s="44">
        <v>0.44335022726085566</v>
      </c>
    </row>
    <row r="145" spans="1:35">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0.22862761728770323</v>
      </c>
      <c r="AA145" s="53">
        <v>0.27319040837426939</v>
      </c>
      <c r="AB145" s="53">
        <v>0.25458381224738347</v>
      </c>
      <c r="AC145" s="52">
        <v>0.29610032749865439</v>
      </c>
      <c r="AD145" s="52">
        <v>0.3304309883637277</v>
      </c>
      <c r="AE145" s="52">
        <v>0.37615934590709343</v>
      </c>
      <c r="AF145" s="52">
        <v>0.42293282746108607</v>
      </c>
      <c r="AG145" s="52">
        <v>0.349861674459089</v>
      </c>
      <c r="AH145" s="52">
        <v>0.38606751153346114</v>
      </c>
      <c r="AI145" s="52">
        <v>0.40701746693379687</v>
      </c>
    </row>
    <row r="146" spans="1:35">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2.5348405270128226E-2</v>
      </c>
      <c r="AA146" s="57">
        <v>2.802683921318351E-2</v>
      </c>
      <c r="AB146" s="57">
        <v>2.3079269898466519E-2</v>
      </c>
      <c r="AC146" s="56">
        <v>2.3059462661984966E-2</v>
      </c>
      <c r="AD146" s="56">
        <v>2.248423607268386E-2</v>
      </c>
      <c r="AE146" s="56">
        <v>2.8275500096857684E-2</v>
      </c>
      <c r="AF146" s="56">
        <v>2.9306667427776982E-2</v>
      </c>
      <c r="AG146" s="56">
        <v>2.2597882726897448E-2</v>
      </c>
      <c r="AH146" s="56">
        <v>2.07072246179347E-2</v>
      </c>
      <c r="AI146" s="56">
        <v>2.7194815596088686E-2</v>
      </c>
    </row>
    <row r="147" spans="1:35">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0.18385894534218317</v>
      </c>
      <c r="AA147" s="57">
        <v>0.22842230479137504</v>
      </c>
      <c r="AB147" s="57">
        <v>0.20831710617873717</v>
      </c>
      <c r="AC147" s="56">
        <v>0.2481994822397596</v>
      </c>
      <c r="AD147" s="56">
        <v>0.27987530654640891</v>
      </c>
      <c r="AE147" s="56">
        <v>0.31954779148376611</v>
      </c>
      <c r="AF147" s="56">
        <v>0.36291539321330651</v>
      </c>
      <c r="AG147" s="56">
        <v>0.29485564137206066</v>
      </c>
      <c r="AH147" s="56">
        <v>0.33099677932027771</v>
      </c>
      <c r="AI147" s="56">
        <v>0.33676163826249456</v>
      </c>
    </row>
    <row r="148" spans="1:35">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6.9711399801628555E-5</v>
      </c>
      <c r="AA148" s="287">
        <v>1.095977919186671E-4</v>
      </c>
      <c r="AB148" s="287">
        <v>1.6951543530716189E-4</v>
      </c>
      <c r="AC148" s="210">
        <v>3.2670834237508227E-4</v>
      </c>
      <c r="AD148" s="210">
        <v>5.9041773860231514E-4</v>
      </c>
      <c r="AE148" s="210">
        <v>1.0746994322049514E-3</v>
      </c>
      <c r="AF148" s="210">
        <v>1.6832335301575118E-3</v>
      </c>
      <c r="AG148" s="210">
        <v>2.4066472507412542E-3</v>
      </c>
      <c r="AH148" s="210">
        <v>4.4282108558296755E-3</v>
      </c>
      <c r="AI148" s="210">
        <v>1.8583503915533865E-2</v>
      </c>
    </row>
    <row r="149" spans="1:35">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1.9350555275590226E-2</v>
      </c>
      <c r="AA149" s="57">
        <v>1.6631666577792175E-2</v>
      </c>
      <c r="AB149" s="57">
        <v>2.3017920734872657E-2</v>
      </c>
      <c r="AC149" s="56">
        <v>2.4514674254534571E-2</v>
      </c>
      <c r="AD149" s="56">
        <v>2.7481028006032603E-2</v>
      </c>
      <c r="AE149" s="56">
        <v>2.7261354894264792E-2</v>
      </c>
      <c r="AF149" s="56">
        <v>2.9027533289845035E-2</v>
      </c>
      <c r="AG149" s="56">
        <v>3.0001503109389718E-2</v>
      </c>
      <c r="AH149" s="56">
        <v>2.9935296739419047E-2</v>
      </c>
      <c r="AI149" s="56">
        <v>2.4477509159679629E-2</v>
      </c>
    </row>
    <row r="150" spans="1:35">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2.4893431374100098E-3</v>
      </c>
      <c r="AA150" s="217">
        <v>2.5737540546416347E-3</v>
      </c>
      <c r="AB150" s="217">
        <v>2.467125363166942E-3</v>
      </c>
      <c r="AC150" s="216">
        <v>5.3114402206535733E-3</v>
      </c>
      <c r="AD150" s="44">
        <v>9.7696039398027113E-3</v>
      </c>
      <c r="AE150" s="44">
        <v>9.3978315503918594E-3</v>
      </c>
      <c r="AF150" s="44">
        <v>9.3920415316139667E-3</v>
      </c>
      <c r="AG150" s="44">
        <v>9.7109637492429259E-3</v>
      </c>
      <c r="AH150" s="44">
        <v>9.4265963745594795E-3</v>
      </c>
      <c r="AI150" s="44">
        <v>9.1848322269521589E-3</v>
      </c>
    </row>
    <row r="151" spans="1:35" ht="15.7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7.6871333726640609E-2</v>
      </c>
      <c r="AA151" s="60">
        <v>2.3400697303398277E-2</v>
      </c>
      <c r="AB151" s="60">
        <v>-2.4120445366216142E-2</v>
      </c>
      <c r="AC151" s="59">
        <v>-2.2622668299076675E-2</v>
      </c>
      <c r="AD151" s="59">
        <v>-8.9827920921344722E-4</v>
      </c>
      <c r="AE151" s="59">
        <v>2.0556093842638113E-2</v>
      </c>
      <c r="AF151" s="59">
        <v>-4.7716755484807066E-3</v>
      </c>
      <c r="AG151" s="59">
        <v>4.7872015604558643E-2</v>
      </c>
      <c r="AH151" s="59">
        <v>7.4388130491321175E-3</v>
      </c>
      <c r="AI151" s="59">
        <v>9.4538709016395286E-2</v>
      </c>
    </row>
    <row r="152" spans="1:35" ht="15.7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row>
    <row r="154" spans="1:35" ht="16.5"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5" ht="15.7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row>
    <row r="156" spans="1:35">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1210.7606052698393</v>
      </c>
    </row>
    <row r="157" spans="1:35">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151.82657297616464</v>
      </c>
    </row>
    <row r="158" spans="1:35">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407.08611968795378</v>
      </c>
      <c r="AB158" s="95">
        <v>292.61757827918115</v>
      </c>
      <c r="AC158" s="94">
        <v>141.89378887010571</v>
      </c>
      <c r="AD158" s="94">
        <v>139.35439662442914</v>
      </c>
      <c r="AE158" s="94">
        <v>282.51851668479452</v>
      </c>
      <c r="AF158" s="94">
        <v>389.41652569474871</v>
      </c>
      <c r="AG158" s="94">
        <v>1453.1631407221651</v>
      </c>
      <c r="AH158" s="94">
        <v>1075.1459241974412</v>
      </c>
      <c r="AI158" s="94">
        <v>227.65907445689044</v>
      </c>
    </row>
    <row r="159" spans="1:35">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109.64757066945548</v>
      </c>
      <c r="AB159" s="98">
        <v>52.543974847831826</v>
      </c>
      <c r="AC159" s="97">
        <v>34.516484131417791</v>
      </c>
      <c r="AD159" s="97">
        <v>36.604040242876529</v>
      </c>
      <c r="AE159" s="97">
        <v>58.13660420229229</v>
      </c>
      <c r="AF159" s="97">
        <v>47.521740338725181</v>
      </c>
      <c r="AG159" s="97">
        <v>122.07915410195348</v>
      </c>
      <c r="AH159" s="97">
        <v>121.72722213163698</v>
      </c>
      <c r="AI159" s="97">
        <v>44.965163993496908</v>
      </c>
    </row>
    <row r="160" spans="1:35">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242.37673718187369</v>
      </c>
      <c r="AB160" s="98">
        <v>215.88524743134934</v>
      </c>
      <c r="AC160" s="97">
        <v>101.84351336868789</v>
      </c>
      <c r="AD160" s="97">
        <v>99.224752381552634</v>
      </c>
      <c r="AE160" s="97">
        <v>220.89874948250224</v>
      </c>
      <c r="AF160" s="97">
        <v>339.55727735602352</v>
      </c>
      <c r="AG160" s="97">
        <v>1328.2794786202116</v>
      </c>
      <c r="AH160" s="97">
        <v>950.11303646533133</v>
      </c>
      <c r="AI160" s="97">
        <v>179.17664446339353</v>
      </c>
    </row>
    <row r="161" spans="1:35">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row>
    <row r="162" spans="1:35">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3.3056656004729268</v>
      </c>
      <c r="AI162" s="97">
        <v>3.5172660000000002</v>
      </c>
    </row>
    <row r="163" spans="1:35">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12367.491389071758</v>
      </c>
      <c r="AB163" s="95">
        <v>15328.40225804854</v>
      </c>
      <c r="AC163" s="94">
        <v>15679.855087903821</v>
      </c>
      <c r="AD163" s="94">
        <v>16013.963033537857</v>
      </c>
      <c r="AE163" s="94">
        <v>15906.184529229173</v>
      </c>
      <c r="AF163" s="94">
        <v>16236.381292395767</v>
      </c>
      <c r="AG163" s="94">
        <v>15155.529621904039</v>
      </c>
      <c r="AH163" s="94">
        <v>16529.626419323875</v>
      </c>
      <c r="AI163" s="94">
        <v>15357.329787962297</v>
      </c>
    </row>
    <row r="164" spans="1:35">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6391.6385667598024</v>
      </c>
      <c r="AA164" s="101">
        <v>7861.2283600740047</v>
      </c>
      <c r="AB164" s="101">
        <v>7512.2854988213448</v>
      </c>
      <c r="AC164" s="100">
        <v>8880.6859475040583</v>
      </c>
      <c r="AD164" s="100">
        <v>10200.423301770497</v>
      </c>
      <c r="AE164" s="100">
        <v>11794.550906933448</v>
      </c>
      <c r="AF164" s="100">
        <v>13459.414952151805</v>
      </c>
      <c r="AG164" s="100">
        <v>11602.561053882615</v>
      </c>
      <c r="AH164" s="100">
        <v>13073.273031320745</v>
      </c>
      <c r="AI164" s="100">
        <v>14098.78936519775</v>
      </c>
    </row>
    <row r="165" spans="1:35">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942.00865580300274</v>
      </c>
    </row>
    <row r="166" spans="1:35">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11665.178499364258</v>
      </c>
    </row>
    <row r="167" spans="1:35">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1.9488899757643836</v>
      </c>
      <c r="AA167" s="104">
        <v>3.1537464113753386</v>
      </c>
      <c r="AB167" s="104">
        <v>5.0020790216109594</v>
      </c>
      <c r="AC167" s="103">
        <v>9.7986861736109461</v>
      </c>
      <c r="AD167" s="103">
        <v>18.22622898790689</v>
      </c>
      <c r="AE167" s="103">
        <v>33.697413877161736</v>
      </c>
      <c r="AF167" s="103">
        <v>53.567226454772637</v>
      </c>
      <c r="AG167" s="103">
        <v>79.812319268909647</v>
      </c>
      <c r="AH167" s="103">
        <v>149.95100035373559</v>
      </c>
      <c r="AI167" s="103">
        <v>643.71907512032112</v>
      </c>
    </row>
    <row r="168" spans="1:35">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847.8831349101639</v>
      </c>
    </row>
    <row r="169" spans="1:35">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318.1559157596094</v>
      </c>
    </row>
    <row r="170" spans="1:35" ht="15.7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3274.7521999999999</v>
      </c>
    </row>
    <row r="171" spans="1:35" ht="15.7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27956.546293865336</v>
      </c>
      <c r="AA171" s="110">
        <v>28775.638232891997</v>
      </c>
      <c r="AB171" s="110">
        <v>29508.10356913631</v>
      </c>
      <c r="AC171" s="109">
        <v>29992.151722778544</v>
      </c>
      <c r="AD171" s="109">
        <v>30870.05656546414</v>
      </c>
      <c r="AE171" s="109">
        <v>31355.198362787858</v>
      </c>
      <c r="AF171" s="109">
        <v>31824.001539322937</v>
      </c>
      <c r="AG171" s="109">
        <v>33163.281093366393</v>
      </c>
      <c r="AH171" s="109">
        <v>33862.660391685567</v>
      </c>
      <c r="AI171" s="109">
        <v>34639.273521622548</v>
      </c>
    </row>
    <row r="173" spans="1:35">
      <c r="A173" s="66" t="s">
        <v>37</v>
      </c>
    </row>
    <row r="174" spans="1:35">
      <c r="A174" s="67" t="s">
        <v>899</v>
      </c>
    </row>
    <row r="175" spans="1:35">
      <c r="A175" s="67" t="s">
        <v>45</v>
      </c>
    </row>
    <row r="176" spans="1:35">
      <c r="A176" s="67" t="s">
        <v>46</v>
      </c>
    </row>
    <row r="177" spans="1:35">
      <c r="A177" s="67" t="s">
        <v>50</v>
      </c>
    </row>
    <row r="178" spans="1:35">
      <c r="A178" s="67" t="s">
        <v>38</v>
      </c>
    </row>
    <row r="179" spans="1:35">
      <c r="A179" s="67" t="s">
        <v>49</v>
      </c>
    </row>
    <row r="180" spans="1:35">
      <c r="A180" s="67" t="s">
        <v>60</v>
      </c>
    </row>
    <row r="183" spans="1:35" ht="19.5" thickBot="1">
      <c r="A183" s="37" t="s">
        <v>889</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5" ht="15.7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row>
    <row r="185" spans="1:35" ht="15.75" thickBot="1">
      <c r="A185" s="224" t="s">
        <v>890</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529.76867270410673</v>
      </c>
      <c r="W185" s="226">
        <v>489.1428497093043</v>
      </c>
      <c r="X185" s="226">
        <v>532.13753814115057</v>
      </c>
      <c r="Y185" s="226">
        <v>471.75250968875645</v>
      </c>
      <c r="Z185" s="227">
        <v>460.58900380195689</v>
      </c>
      <c r="AA185" s="226">
        <v>469.85067289828396</v>
      </c>
      <c r="AB185" s="226">
        <v>485.66511280536821</v>
      </c>
      <c r="AC185" s="226">
        <v>446.59640919437777</v>
      </c>
      <c r="AD185" s="226">
        <v>387.33845062932238</v>
      </c>
      <c r="AE185" s="226">
        <v>336.33237178685971</v>
      </c>
      <c r="AF185" s="226">
        <v>310.06833485160621</v>
      </c>
      <c r="AG185" s="226">
        <v>347.51543277517203</v>
      </c>
      <c r="AH185" s="226">
        <v>331.97772816813637</v>
      </c>
      <c r="AI185" s="226">
        <v>254.76440293151569</v>
      </c>
    </row>
    <row r="186" spans="1:35">
      <c r="A186" s="65" t="s">
        <v>1682</v>
      </c>
    </row>
  </sheetData>
  <mergeCells count="42">
    <mergeCell ref="AT54:BO54"/>
    <mergeCell ref="X54:AS54"/>
    <mergeCell ref="AD55:AE55"/>
    <mergeCell ref="BF55:BG55"/>
    <mergeCell ref="AF55:AG55"/>
    <mergeCell ref="BB55:BC55"/>
    <mergeCell ref="AH55:AI55"/>
    <mergeCell ref="AR55:AS55"/>
    <mergeCell ref="BN55:BO55"/>
    <mergeCell ref="AZ55:BA55"/>
    <mergeCell ref="BJ55:BK55"/>
    <mergeCell ref="AP55:AQ55"/>
    <mergeCell ref="BL55:BM55"/>
    <mergeCell ref="AV55:AW55"/>
    <mergeCell ref="AT55:AU55"/>
    <mergeCell ref="AJ55:AK55"/>
    <mergeCell ref="BH55:BI55"/>
    <mergeCell ref="AL55:AM55"/>
    <mergeCell ref="AX55:AY55"/>
    <mergeCell ref="AN55:AO55"/>
    <mergeCell ref="BD55:BE55"/>
    <mergeCell ref="AB55:AC55"/>
    <mergeCell ref="B4:C4"/>
    <mergeCell ref="D4:E4"/>
    <mergeCell ref="F4:G4"/>
    <mergeCell ref="Z55:AA55"/>
    <mergeCell ref="X55:Y55"/>
    <mergeCell ref="F55:G55"/>
    <mergeCell ref="D55:E55"/>
    <mergeCell ref="L55:M55"/>
    <mergeCell ref="H55:I55"/>
    <mergeCell ref="B55:C55"/>
    <mergeCell ref="J55:K55"/>
    <mergeCell ref="R55:S55"/>
    <mergeCell ref="V55:W55"/>
    <mergeCell ref="P55:Q55"/>
    <mergeCell ref="T55:U55"/>
    <mergeCell ref="B54:W54"/>
    <mergeCell ref="B3:C3"/>
    <mergeCell ref="D3:E3"/>
    <mergeCell ref="F3:G3"/>
    <mergeCell ref="N55:O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1"/>
  <sheetViews>
    <sheetView showGridLines="0" zoomScaleNormal="100" workbookViewId="0"/>
  </sheetViews>
  <sheetFormatPr defaultRowHeight="15"/>
  <cols>
    <col min="1" max="1" width="1.42578125" customWidth="1"/>
    <col min="2" max="2" width="15.42578125" bestFit="1" customWidth="1"/>
    <col min="3" max="4" width="8.85546875" customWidth="1"/>
    <col min="5" max="5" width="14.42578125" customWidth="1"/>
    <col min="6" max="7" width="8.85546875" customWidth="1"/>
    <col min="8" max="8" width="14.42578125" customWidth="1"/>
    <col min="9" max="10" width="8.85546875" customWidth="1"/>
    <col min="11" max="11" width="14.42578125" customWidth="1"/>
    <col min="12" max="12" width="1.42578125" customWidth="1"/>
    <col min="15" max="15" width="5.5703125" bestFit="1" customWidth="1"/>
    <col min="16" max="16" width="5.140625" bestFit="1" customWidth="1"/>
    <col min="17" max="17" width="9.42578125" bestFit="1" customWidth="1"/>
    <col min="18" max="19" width="10" customWidth="1"/>
    <col min="20" max="20" width="12.5703125" customWidth="1"/>
    <col min="21" max="21" width="8.5703125" customWidth="1"/>
    <col min="22" max="22" width="10" customWidth="1"/>
    <col min="23" max="24" width="12.5703125" customWidth="1"/>
  </cols>
  <sheetData>
    <row r="1" spans="2:24" ht="7.5" customHeight="1" thickBot="1"/>
    <row r="2" spans="2:24" ht="32.25" customHeight="1" thickTop="1" thickBot="1">
      <c r="C2" s="533" t="s">
        <v>87</v>
      </c>
      <c r="D2" s="534"/>
      <c r="E2" s="534"/>
      <c r="F2" s="534"/>
      <c r="G2" s="534"/>
      <c r="H2" s="534"/>
      <c r="I2" s="534"/>
      <c r="J2" s="534"/>
      <c r="K2" s="535"/>
      <c r="R2" s="533" t="s">
        <v>820</v>
      </c>
      <c r="S2" s="534"/>
      <c r="T2" s="534"/>
      <c r="U2" s="534"/>
      <c r="V2" s="534"/>
      <c r="W2" s="534"/>
      <c r="X2" s="535"/>
    </row>
    <row r="3" spans="2:24" ht="20.25" customHeight="1" thickTop="1" thickBot="1">
      <c r="C3" s="524" t="s">
        <v>12</v>
      </c>
      <c r="D3" s="525"/>
      <c r="E3" s="526"/>
      <c r="F3" s="527" t="s">
        <v>0</v>
      </c>
      <c r="G3" s="528"/>
      <c r="H3" s="529"/>
      <c r="I3" s="530" t="s">
        <v>13</v>
      </c>
      <c r="J3" s="531"/>
      <c r="K3" s="532"/>
      <c r="R3" s="524" t="s">
        <v>12</v>
      </c>
      <c r="S3" s="525"/>
      <c r="T3" s="526"/>
      <c r="U3" s="527" t="s">
        <v>0</v>
      </c>
      <c r="V3" s="528"/>
      <c r="W3" s="529"/>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62">
        <v>1990</v>
      </c>
      <c r="C5" s="263">
        <v>0</v>
      </c>
      <c r="D5" s="264">
        <v>0</v>
      </c>
      <c r="E5" s="265">
        <v>0</v>
      </c>
      <c r="F5" s="263">
        <v>0</v>
      </c>
      <c r="G5" s="264"/>
      <c r="H5" s="265" t="s">
        <v>90</v>
      </c>
      <c r="I5" s="263">
        <v>0</v>
      </c>
      <c r="J5" s="264" t="s">
        <v>90</v>
      </c>
      <c r="K5" s="265" t="s">
        <v>90</v>
      </c>
      <c r="O5" s="117">
        <v>1992</v>
      </c>
      <c r="P5" s="202" t="s">
        <v>66</v>
      </c>
      <c r="Q5" s="124">
        <v>33604</v>
      </c>
      <c r="R5" s="137">
        <v>0</v>
      </c>
      <c r="S5" s="138">
        <v>0</v>
      </c>
      <c r="T5" s="118">
        <v>0</v>
      </c>
      <c r="U5" s="137">
        <v>0</v>
      </c>
      <c r="V5" s="138"/>
      <c r="W5" s="118"/>
      <c r="X5" s="127"/>
    </row>
    <row r="6" spans="2:24" ht="15" customHeight="1">
      <c r="B6" s="266">
        <v>1991</v>
      </c>
      <c r="C6" s="267">
        <v>0</v>
      </c>
      <c r="D6" s="268">
        <v>0</v>
      </c>
      <c r="E6" s="269">
        <v>0</v>
      </c>
      <c r="F6" s="267">
        <v>0</v>
      </c>
      <c r="G6" s="268"/>
      <c r="H6" s="269" t="s">
        <v>90</v>
      </c>
      <c r="I6" s="267">
        <v>0</v>
      </c>
      <c r="J6" s="268" t="s">
        <v>90</v>
      </c>
      <c r="K6" s="269" t="s">
        <v>90</v>
      </c>
      <c r="O6" s="119">
        <v>1992</v>
      </c>
      <c r="P6" s="203" t="s">
        <v>67</v>
      </c>
      <c r="Q6" s="125">
        <v>33635</v>
      </c>
      <c r="R6" s="139">
        <v>0</v>
      </c>
      <c r="S6" s="140">
        <v>0</v>
      </c>
      <c r="T6" s="120">
        <v>0</v>
      </c>
      <c r="U6" s="139">
        <v>0</v>
      </c>
      <c r="V6" s="140"/>
      <c r="W6" s="120"/>
      <c r="X6" s="128"/>
    </row>
    <row r="7" spans="2:24" ht="15" customHeight="1">
      <c r="B7" s="266">
        <v>1992</v>
      </c>
      <c r="C7" s="267">
        <v>0</v>
      </c>
      <c r="D7" s="268">
        <v>6.45</v>
      </c>
      <c r="E7" s="269">
        <v>6.45</v>
      </c>
      <c r="F7" s="267">
        <v>0</v>
      </c>
      <c r="G7" s="268"/>
      <c r="H7" s="269" t="s">
        <v>90</v>
      </c>
      <c r="I7" s="267">
        <v>0</v>
      </c>
      <c r="J7" s="268" t="s">
        <v>90</v>
      </c>
      <c r="K7" s="269" t="s">
        <v>90</v>
      </c>
      <c r="O7" s="119">
        <v>1992</v>
      </c>
      <c r="P7" s="203" t="s">
        <v>68</v>
      </c>
      <c r="Q7" s="125">
        <v>33664</v>
      </c>
      <c r="R7" s="139">
        <v>0</v>
      </c>
      <c r="S7" s="140">
        <v>0</v>
      </c>
      <c r="T7" s="120">
        <v>0</v>
      </c>
      <c r="U7" s="139">
        <v>0</v>
      </c>
      <c r="V7" s="140"/>
      <c r="W7" s="120"/>
      <c r="X7" s="128"/>
    </row>
    <row r="8" spans="2:24" ht="15" customHeight="1">
      <c r="B8" s="266">
        <v>1993</v>
      </c>
      <c r="C8" s="267">
        <v>0</v>
      </c>
      <c r="D8" s="268">
        <v>6.45</v>
      </c>
      <c r="E8" s="269">
        <v>6.45</v>
      </c>
      <c r="F8" s="267">
        <v>0</v>
      </c>
      <c r="G8" s="268"/>
      <c r="H8" s="269" t="s">
        <v>90</v>
      </c>
      <c r="I8" s="267">
        <v>0</v>
      </c>
      <c r="J8" s="268" t="s">
        <v>90</v>
      </c>
      <c r="K8" s="269" t="s">
        <v>90</v>
      </c>
      <c r="O8" s="119">
        <v>1992</v>
      </c>
      <c r="P8" s="203" t="s">
        <v>69</v>
      </c>
      <c r="Q8" s="125">
        <v>33695</v>
      </c>
      <c r="R8" s="139">
        <v>0</v>
      </c>
      <c r="S8" s="140">
        <v>0</v>
      </c>
      <c r="T8" s="120">
        <v>0</v>
      </c>
      <c r="U8" s="139">
        <v>0</v>
      </c>
      <c r="V8" s="140"/>
      <c r="W8" s="120"/>
      <c r="X8" s="128"/>
    </row>
    <row r="9" spans="2:24" ht="15" customHeight="1">
      <c r="B9" s="266">
        <v>1994</v>
      </c>
      <c r="C9" s="267">
        <v>0</v>
      </c>
      <c r="D9" s="268">
        <v>6.45</v>
      </c>
      <c r="E9" s="269">
        <v>6.45</v>
      </c>
      <c r="F9" s="267">
        <v>0</v>
      </c>
      <c r="G9" s="268"/>
      <c r="H9" s="269" t="s">
        <v>90</v>
      </c>
      <c r="I9" s="267">
        <v>0</v>
      </c>
      <c r="J9" s="268" t="s">
        <v>90</v>
      </c>
      <c r="K9" s="269" t="s">
        <v>90</v>
      </c>
      <c r="O9" s="119">
        <v>1992</v>
      </c>
      <c r="P9" s="203" t="s">
        <v>70</v>
      </c>
      <c r="Q9" s="125">
        <v>33725</v>
      </c>
      <c r="R9" s="139">
        <v>0</v>
      </c>
      <c r="S9" s="140">
        <v>0</v>
      </c>
      <c r="T9" s="120">
        <v>0</v>
      </c>
      <c r="U9" s="139">
        <v>0</v>
      </c>
      <c r="V9" s="140"/>
      <c r="W9" s="120"/>
      <c r="X9" s="128"/>
    </row>
    <row r="10" spans="2:24" ht="15" customHeight="1">
      <c r="B10" s="266">
        <v>1995</v>
      </c>
      <c r="C10" s="267">
        <v>0</v>
      </c>
      <c r="D10" s="268">
        <v>6.45</v>
      </c>
      <c r="E10" s="269">
        <v>6.45</v>
      </c>
      <c r="F10" s="267">
        <v>0</v>
      </c>
      <c r="G10" s="268"/>
      <c r="H10" s="269" t="s">
        <v>90</v>
      </c>
      <c r="I10" s="267">
        <v>0</v>
      </c>
      <c r="J10" s="268" t="s">
        <v>90</v>
      </c>
      <c r="K10" s="269" t="s">
        <v>90</v>
      </c>
      <c r="O10" s="119">
        <v>1992</v>
      </c>
      <c r="P10" s="203" t="s">
        <v>71</v>
      </c>
      <c r="Q10" s="125">
        <v>33756</v>
      </c>
      <c r="R10" s="139">
        <v>0</v>
      </c>
      <c r="S10" s="140">
        <v>0</v>
      </c>
      <c r="T10" s="120">
        <v>0</v>
      </c>
      <c r="U10" s="139">
        <v>0</v>
      </c>
      <c r="V10" s="140"/>
      <c r="W10" s="120"/>
      <c r="X10" s="128"/>
    </row>
    <row r="11" spans="2:24" ht="15" customHeight="1">
      <c r="B11" s="266">
        <v>1996</v>
      </c>
      <c r="C11" s="267">
        <v>0</v>
      </c>
      <c r="D11" s="268">
        <v>6.45</v>
      </c>
      <c r="E11" s="269">
        <v>6.45</v>
      </c>
      <c r="F11" s="267">
        <v>0</v>
      </c>
      <c r="G11" s="268"/>
      <c r="H11" s="269" t="s">
        <v>90</v>
      </c>
      <c r="I11" s="267">
        <v>0</v>
      </c>
      <c r="J11" s="268" t="s">
        <v>90</v>
      </c>
      <c r="K11" s="269" t="s">
        <v>90</v>
      </c>
      <c r="O11" s="119">
        <v>1992</v>
      </c>
      <c r="P11" s="203" t="s">
        <v>72</v>
      </c>
      <c r="Q11" s="125">
        <v>33786</v>
      </c>
      <c r="R11" s="139">
        <v>0</v>
      </c>
      <c r="S11" s="140">
        <v>0</v>
      </c>
      <c r="T11" s="120">
        <v>0</v>
      </c>
      <c r="U11" s="139">
        <v>0</v>
      </c>
      <c r="V11" s="140"/>
      <c r="W11" s="120"/>
      <c r="X11" s="128"/>
    </row>
    <row r="12" spans="2:24" ht="15" customHeight="1">
      <c r="B12" s="266">
        <v>1997</v>
      </c>
      <c r="C12" s="267">
        <v>15</v>
      </c>
      <c r="D12" s="268">
        <v>42.230000000000004</v>
      </c>
      <c r="E12" s="269">
        <v>57.230000000000004</v>
      </c>
      <c r="F12" s="267">
        <v>0</v>
      </c>
      <c r="G12" s="268"/>
      <c r="H12" s="269" t="s">
        <v>90</v>
      </c>
      <c r="I12" s="267">
        <v>15</v>
      </c>
      <c r="J12" s="268" t="s">
        <v>90</v>
      </c>
      <c r="K12" s="269" t="s">
        <v>90</v>
      </c>
      <c r="O12" s="119">
        <v>1992</v>
      </c>
      <c r="P12" s="203" t="s">
        <v>73</v>
      </c>
      <c r="Q12" s="125">
        <v>33817</v>
      </c>
      <c r="R12" s="139">
        <v>0</v>
      </c>
      <c r="S12" s="140">
        <v>0</v>
      </c>
      <c r="T12" s="120">
        <v>0</v>
      </c>
      <c r="U12" s="139">
        <v>0</v>
      </c>
      <c r="V12" s="140"/>
      <c r="W12" s="120"/>
      <c r="X12" s="128"/>
    </row>
    <row r="13" spans="2:24" ht="15" customHeight="1">
      <c r="B13" s="266">
        <v>1998</v>
      </c>
      <c r="C13" s="267">
        <v>15</v>
      </c>
      <c r="D13" s="268">
        <v>47.230000000000004</v>
      </c>
      <c r="E13" s="269">
        <v>62.230000000000004</v>
      </c>
      <c r="F13" s="267">
        <v>0</v>
      </c>
      <c r="G13" s="268"/>
      <c r="H13" s="269" t="s">
        <v>90</v>
      </c>
      <c r="I13" s="267">
        <v>15</v>
      </c>
      <c r="J13" s="268" t="s">
        <v>90</v>
      </c>
      <c r="K13" s="269" t="s">
        <v>90</v>
      </c>
      <c r="O13" s="119">
        <v>1992</v>
      </c>
      <c r="P13" s="203" t="s">
        <v>74</v>
      </c>
      <c r="Q13" s="125">
        <v>33848</v>
      </c>
      <c r="R13" s="139">
        <v>0</v>
      </c>
      <c r="S13" s="140">
        <v>0</v>
      </c>
      <c r="T13" s="120">
        <v>0</v>
      </c>
      <c r="U13" s="139">
        <v>0</v>
      </c>
      <c r="V13" s="140"/>
      <c r="W13" s="120"/>
      <c r="X13" s="128"/>
    </row>
    <row r="14" spans="2:24" ht="15" customHeight="1">
      <c r="B14" s="266">
        <v>1999</v>
      </c>
      <c r="C14" s="267">
        <v>15</v>
      </c>
      <c r="D14" s="268">
        <v>55.18</v>
      </c>
      <c r="E14" s="269">
        <v>70.180000000000007</v>
      </c>
      <c r="F14" s="267">
        <v>0</v>
      </c>
      <c r="G14" s="268"/>
      <c r="H14" s="269" t="s">
        <v>90</v>
      </c>
      <c r="I14" s="267">
        <v>15</v>
      </c>
      <c r="J14" s="268" t="s">
        <v>90</v>
      </c>
      <c r="K14" s="269" t="s">
        <v>90</v>
      </c>
      <c r="O14" s="119">
        <v>1992</v>
      </c>
      <c r="P14" s="203" t="s">
        <v>75</v>
      </c>
      <c r="Q14" s="125">
        <v>33878</v>
      </c>
      <c r="R14" s="139">
        <v>0</v>
      </c>
      <c r="S14" s="140">
        <v>6.45</v>
      </c>
      <c r="T14" s="120">
        <v>6.45</v>
      </c>
      <c r="U14" s="139">
        <v>0</v>
      </c>
      <c r="V14" s="140"/>
      <c r="W14" s="120"/>
      <c r="X14" s="128"/>
    </row>
    <row r="15" spans="2:24" ht="15" customHeight="1">
      <c r="B15" s="266">
        <v>2000</v>
      </c>
      <c r="C15" s="267">
        <v>15</v>
      </c>
      <c r="D15" s="268">
        <v>101.53</v>
      </c>
      <c r="E15" s="269">
        <v>116.53</v>
      </c>
      <c r="F15" s="267">
        <v>0</v>
      </c>
      <c r="G15" s="268"/>
      <c r="H15" s="269" t="s">
        <v>90</v>
      </c>
      <c r="I15" s="267">
        <v>15</v>
      </c>
      <c r="J15" s="268" t="s">
        <v>90</v>
      </c>
      <c r="K15" s="269" t="s">
        <v>90</v>
      </c>
      <c r="O15" s="119">
        <v>1992</v>
      </c>
      <c r="P15" s="203" t="s">
        <v>76</v>
      </c>
      <c r="Q15" s="125">
        <v>33909</v>
      </c>
      <c r="R15" s="139">
        <v>0</v>
      </c>
      <c r="S15" s="140">
        <v>6.45</v>
      </c>
      <c r="T15" s="120">
        <v>6.45</v>
      </c>
      <c r="U15" s="139">
        <v>0</v>
      </c>
      <c r="V15" s="140"/>
      <c r="W15" s="120"/>
      <c r="X15" s="128"/>
    </row>
    <row r="16" spans="2:24" ht="15" customHeight="1">
      <c r="B16" s="266">
        <v>2001</v>
      </c>
      <c r="C16" s="267">
        <v>15</v>
      </c>
      <c r="D16" s="268">
        <v>107.93</v>
      </c>
      <c r="E16" s="269">
        <v>122.93</v>
      </c>
      <c r="F16" s="267">
        <v>0</v>
      </c>
      <c r="G16" s="268"/>
      <c r="H16" s="269" t="s">
        <v>90</v>
      </c>
      <c r="I16" s="267">
        <v>15</v>
      </c>
      <c r="J16" s="268" t="s">
        <v>90</v>
      </c>
      <c r="K16" s="269" t="s">
        <v>90</v>
      </c>
      <c r="O16" s="119">
        <v>1992</v>
      </c>
      <c r="P16" s="203" t="s">
        <v>77</v>
      </c>
      <c r="Q16" s="125">
        <v>33939</v>
      </c>
      <c r="R16" s="139">
        <v>0</v>
      </c>
      <c r="S16" s="140">
        <v>6.45</v>
      </c>
      <c r="T16" s="120">
        <v>6.45</v>
      </c>
      <c r="U16" s="139">
        <v>0</v>
      </c>
      <c r="V16" s="140"/>
      <c r="W16" s="120"/>
      <c r="X16" s="128"/>
    </row>
    <row r="17" spans="2:24" ht="15" customHeight="1">
      <c r="B17" s="266">
        <v>2002</v>
      </c>
      <c r="C17" s="267">
        <v>15</v>
      </c>
      <c r="D17" s="268">
        <v>119.83000000000001</v>
      </c>
      <c r="E17" s="269">
        <v>134.83000000000001</v>
      </c>
      <c r="F17" s="267">
        <v>0</v>
      </c>
      <c r="G17" s="268"/>
      <c r="H17" s="269" t="s">
        <v>90</v>
      </c>
      <c r="I17" s="267">
        <v>15</v>
      </c>
      <c r="J17" s="268" t="s">
        <v>90</v>
      </c>
      <c r="K17" s="269" t="s">
        <v>90</v>
      </c>
      <c r="O17" s="119">
        <v>1993</v>
      </c>
      <c r="P17" s="203" t="s">
        <v>66</v>
      </c>
      <c r="Q17" s="125">
        <v>33970</v>
      </c>
      <c r="R17" s="139">
        <v>0</v>
      </c>
      <c r="S17" s="140">
        <v>6.45</v>
      </c>
      <c r="T17" s="120">
        <v>6.45</v>
      </c>
      <c r="U17" s="139">
        <v>0</v>
      </c>
      <c r="V17" s="140"/>
      <c r="W17" s="120"/>
      <c r="X17" s="128"/>
    </row>
    <row r="18" spans="2:24" ht="15" customHeight="1">
      <c r="B18" s="266">
        <v>2003</v>
      </c>
      <c r="C18" s="267">
        <v>40</v>
      </c>
      <c r="D18" s="268">
        <v>172.89000000000001</v>
      </c>
      <c r="E18" s="269">
        <v>212.89000000000001</v>
      </c>
      <c r="F18" s="267">
        <v>0</v>
      </c>
      <c r="G18" s="268"/>
      <c r="H18" s="269" t="s">
        <v>90</v>
      </c>
      <c r="I18" s="267">
        <v>40</v>
      </c>
      <c r="J18" s="268" t="s">
        <v>90</v>
      </c>
      <c r="K18" s="269" t="s">
        <v>90</v>
      </c>
      <c r="O18" s="119">
        <v>1993</v>
      </c>
      <c r="P18" s="203" t="s">
        <v>67</v>
      </c>
      <c r="Q18" s="125">
        <v>34001</v>
      </c>
      <c r="R18" s="139">
        <v>0</v>
      </c>
      <c r="S18" s="140">
        <v>6.45</v>
      </c>
      <c r="T18" s="120">
        <v>6.45</v>
      </c>
      <c r="U18" s="139">
        <v>0</v>
      </c>
      <c r="V18" s="140"/>
      <c r="W18" s="120"/>
      <c r="X18" s="128"/>
    </row>
    <row r="19" spans="2:24" ht="15" customHeight="1">
      <c r="B19" s="266">
        <v>2004</v>
      </c>
      <c r="C19" s="267">
        <v>112.4</v>
      </c>
      <c r="D19" s="268">
        <v>224.02000000000004</v>
      </c>
      <c r="E19" s="269">
        <v>336.42000000000007</v>
      </c>
      <c r="F19" s="267">
        <v>0</v>
      </c>
      <c r="G19" s="268"/>
      <c r="H19" s="269" t="s">
        <v>90</v>
      </c>
      <c r="I19" s="267">
        <v>112.4</v>
      </c>
      <c r="J19" s="268" t="s">
        <v>90</v>
      </c>
      <c r="K19" s="269" t="s">
        <v>90</v>
      </c>
      <c r="O19" s="119">
        <v>1993</v>
      </c>
      <c r="P19" s="203" t="s">
        <v>68</v>
      </c>
      <c r="Q19" s="125">
        <v>34029</v>
      </c>
      <c r="R19" s="139">
        <v>0</v>
      </c>
      <c r="S19" s="140">
        <v>6.45</v>
      </c>
      <c r="T19" s="120">
        <v>6.45</v>
      </c>
      <c r="U19" s="139">
        <v>0</v>
      </c>
      <c r="V19" s="140"/>
      <c r="W19" s="120"/>
      <c r="X19" s="128"/>
    </row>
    <row r="20" spans="2:24" ht="15" customHeight="1">
      <c r="B20" s="266">
        <v>2005</v>
      </c>
      <c r="C20" s="267">
        <v>222.9</v>
      </c>
      <c r="D20" s="268">
        <v>270.37000000000006</v>
      </c>
      <c r="E20" s="269">
        <v>493.2700000000001</v>
      </c>
      <c r="F20" s="267">
        <v>0</v>
      </c>
      <c r="G20" s="268"/>
      <c r="H20" s="269" t="s">
        <v>90</v>
      </c>
      <c r="I20" s="267">
        <v>222.9</v>
      </c>
      <c r="J20" s="268" t="s">
        <v>90</v>
      </c>
      <c r="K20" s="269" t="s">
        <v>90</v>
      </c>
      <c r="O20" s="119">
        <v>1993</v>
      </c>
      <c r="P20" s="203" t="s">
        <v>69</v>
      </c>
      <c r="Q20" s="125">
        <v>34060</v>
      </c>
      <c r="R20" s="139">
        <v>0</v>
      </c>
      <c r="S20" s="140">
        <v>6.45</v>
      </c>
      <c r="T20" s="120">
        <v>6.45</v>
      </c>
      <c r="U20" s="139">
        <v>0</v>
      </c>
      <c r="V20" s="140"/>
      <c r="W20" s="120"/>
      <c r="X20" s="128"/>
    </row>
    <row r="21" spans="2:24" ht="15" customHeight="1">
      <c r="B21" s="266">
        <v>2006</v>
      </c>
      <c r="C21" s="267">
        <v>267.89999999999998</v>
      </c>
      <c r="D21" s="268">
        <v>408.57000000000005</v>
      </c>
      <c r="E21" s="269">
        <v>676.47</v>
      </c>
      <c r="F21" s="267">
        <v>0</v>
      </c>
      <c r="G21" s="268"/>
      <c r="H21" s="269" t="s">
        <v>90</v>
      </c>
      <c r="I21" s="267">
        <v>267.89999999999998</v>
      </c>
      <c r="J21" s="268" t="s">
        <v>90</v>
      </c>
      <c r="K21" s="269" t="s">
        <v>90</v>
      </c>
      <c r="O21" s="119">
        <v>1993</v>
      </c>
      <c r="P21" s="203" t="s">
        <v>70</v>
      </c>
      <c r="Q21" s="125">
        <v>34090</v>
      </c>
      <c r="R21" s="139">
        <v>0</v>
      </c>
      <c r="S21" s="140">
        <v>6.45</v>
      </c>
      <c r="T21" s="120">
        <v>6.45</v>
      </c>
      <c r="U21" s="139">
        <v>0</v>
      </c>
      <c r="V21" s="140"/>
      <c r="W21" s="120"/>
      <c r="X21" s="128"/>
    </row>
    <row r="22" spans="2:24" ht="15" customHeight="1">
      <c r="B22" s="266">
        <v>2007</v>
      </c>
      <c r="C22" s="267">
        <v>310.84999999999997</v>
      </c>
      <c r="D22" s="268">
        <v>429.61000000000007</v>
      </c>
      <c r="E22" s="269">
        <v>740.46</v>
      </c>
      <c r="F22" s="267">
        <v>0</v>
      </c>
      <c r="G22" s="268"/>
      <c r="H22" s="269" t="s">
        <v>90</v>
      </c>
      <c r="I22" s="267">
        <v>310.84999999999997</v>
      </c>
      <c r="J22" s="268" t="s">
        <v>90</v>
      </c>
      <c r="K22" s="269" t="s">
        <v>90</v>
      </c>
      <c r="O22" s="119">
        <v>1993</v>
      </c>
      <c r="P22" s="203" t="s">
        <v>71</v>
      </c>
      <c r="Q22" s="125">
        <v>34121</v>
      </c>
      <c r="R22" s="139">
        <v>0</v>
      </c>
      <c r="S22" s="140">
        <v>6.45</v>
      </c>
      <c r="T22" s="120">
        <v>6.45</v>
      </c>
      <c r="U22" s="139">
        <v>0</v>
      </c>
      <c r="V22" s="140"/>
      <c r="W22" s="120"/>
      <c r="X22" s="128"/>
    </row>
    <row r="23" spans="2:24" ht="15" customHeight="1">
      <c r="B23" s="266">
        <v>2008</v>
      </c>
      <c r="C23" s="267">
        <v>417.74999999999994</v>
      </c>
      <c r="D23" s="268">
        <v>527.50700000000006</v>
      </c>
      <c r="E23" s="269">
        <v>945.25700000000006</v>
      </c>
      <c r="F23" s="267">
        <v>0</v>
      </c>
      <c r="G23" s="268"/>
      <c r="H23" s="269" t="s">
        <v>90</v>
      </c>
      <c r="I23" s="267">
        <v>417.74999999999994</v>
      </c>
      <c r="J23" s="268" t="s">
        <v>90</v>
      </c>
      <c r="K23" s="269" t="s">
        <v>90</v>
      </c>
      <c r="O23" s="119">
        <v>1993</v>
      </c>
      <c r="P23" s="203" t="s">
        <v>72</v>
      </c>
      <c r="Q23" s="125">
        <v>34151</v>
      </c>
      <c r="R23" s="139">
        <v>0</v>
      </c>
      <c r="S23" s="140">
        <v>6.45</v>
      </c>
      <c r="T23" s="120">
        <v>6.45</v>
      </c>
      <c r="U23" s="139">
        <v>0</v>
      </c>
      <c r="V23" s="140"/>
      <c r="W23" s="120"/>
      <c r="X23" s="128"/>
    </row>
    <row r="24" spans="2:24" ht="15" customHeight="1">
      <c r="B24" s="266">
        <v>2009</v>
      </c>
      <c r="C24" s="267">
        <v>668.74999999999989</v>
      </c>
      <c r="D24" s="268">
        <v>602.05700000000002</v>
      </c>
      <c r="E24" s="269">
        <v>1270.8069999999998</v>
      </c>
      <c r="F24" s="267">
        <v>0</v>
      </c>
      <c r="G24" s="268"/>
      <c r="H24" s="269" t="s">
        <v>90</v>
      </c>
      <c r="I24" s="267">
        <v>668.74999999999989</v>
      </c>
      <c r="J24" s="268" t="s">
        <v>90</v>
      </c>
      <c r="K24" s="269" t="s">
        <v>90</v>
      </c>
      <c r="O24" s="119">
        <v>1993</v>
      </c>
      <c r="P24" s="203" t="s">
        <v>73</v>
      </c>
      <c r="Q24" s="125">
        <v>34182</v>
      </c>
      <c r="R24" s="139">
        <v>0</v>
      </c>
      <c r="S24" s="140">
        <v>6.45</v>
      </c>
      <c r="T24" s="120">
        <v>6.45</v>
      </c>
      <c r="U24" s="139">
        <v>0</v>
      </c>
      <c r="V24" s="140"/>
      <c r="W24" s="120"/>
      <c r="X24" s="128"/>
    </row>
    <row r="25" spans="2:24" ht="15" customHeight="1">
      <c r="B25" s="266">
        <v>2010</v>
      </c>
      <c r="C25" s="267">
        <v>727.79999999999984</v>
      </c>
      <c r="D25" s="268">
        <v>672.62800000000004</v>
      </c>
      <c r="E25" s="269">
        <v>1400.4279999999999</v>
      </c>
      <c r="F25" s="267">
        <v>0</v>
      </c>
      <c r="G25" s="268"/>
      <c r="H25" s="269" t="s">
        <v>90</v>
      </c>
      <c r="I25" s="267">
        <v>727.79999999999984</v>
      </c>
      <c r="J25" s="268" t="s">
        <v>90</v>
      </c>
      <c r="K25" s="269" t="s">
        <v>90</v>
      </c>
      <c r="O25" s="119">
        <v>1993</v>
      </c>
      <c r="P25" s="203" t="s">
        <v>74</v>
      </c>
      <c r="Q25" s="125">
        <v>34213</v>
      </c>
      <c r="R25" s="139">
        <v>0</v>
      </c>
      <c r="S25" s="140">
        <v>6.45</v>
      </c>
      <c r="T25" s="120">
        <v>6.45</v>
      </c>
      <c r="U25" s="139">
        <v>0</v>
      </c>
      <c r="V25" s="140"/>
      <c r="W25" s="120"/>
      <c r="X25" s="128"/>
    </row>
    <row r="26" spans="2:24" ht="15" customHeight="1">
      <c r="B26" s="266">
        <v>2011</v>
      </c>
      <c r="C26" s="267">
        <v>769.19999999999982</v>
      </c>
      <c r="D26" s="268">
        <v>851.79800000000012</v>
      </c>
      <c r="E26" s="269">
        <v>1620.998</v>
      </c>
      <c r="F26" s="267">
        <v>73.599999999999994</v>
      </c>
      <c r="G26" s="268"/>
      <c r="H26" s="269" t="s">
        <v>90</v>
      </c>
      <c r="I26" s="267">
        <v>842.79999999999984</v>
      </c>
      <c r="J26" s="268" t="s">
        <v>90</v>
      </c>
      <c r="K26" s="269" t="s">
        <v>90</v>
      </c>
      <c r="O26" s="119">
        <v>1993</v>
      </c>
      <c r="P26" s="203" t="s">
        <v>75</v>
      </c>
      <c r="Q26" s="125">
        <v>34243</v>
      </c>
      <c r="R26" s="139">
        <v>0</v>
      </c>
      <c r="S26" s="140">
        <v>6.45</v>
      </c>
      <c r="T26" s="120">
        <v>6.45</v>
      </c>
      <c r="U26" s="139">
        <v>0</v>
      </c>
      <c r="V26" s="140"/>
      <c r="W26" s="120"/>
      <c r="X26" s="128"/>
    </row>
    <row r="27" spans="2:24" ht="15" customHeight="1">
      <c r="B27" s="266">
        <v>2012</v>
      </c>
      <c r="C27" s="267">
        <v>769.19999999999982</v>
      </c>
      <c r="D27" s="268">
        <v>979.69</v>
      </c>
      <c r="E27" s="269">
        <v>1748.8899999999999</v>
      </c>
      <c r="F27" s="267">
        <v>73.599999999999994</v>
      </c>
      <c r="G27" s="268"/>
      <c r="H27" s="269" t="s">
        <v>90</v>
      </c>
      <c r="I27" s="267">
        <v>842.79999999999984</v>
      </c>
      <c r="J27" s="268" t="s">
        <v>90</v>
      </c>
      <c r="K27" s="269" t="s">
        <v>90</v>
      </c>
      <c r="O27" s="119">
        <v>1993</v>
      </c>
      <c r="P27" s="203" t="s">
        <v>76</v>
      </c>
      <c r="Q27" s="125">
        <v>34274</v>
      </c>
      <c r="R27" s="139">
        <v>0</v>
      </c>
      <c r="S27" s="140">
        <v>6.45</v>
      </c>
      <c r="T27" s="120">
        <v>6.45</v>
      </c>
      <c r="U27" s="139">
        <v>0</v>
      </c>
      <c r="V27" s="140"/>
      <c r="W27" s="120"/>
      <c r="X27" s="128"/>
    </row>
    <row r="28" spans="2:24" ht="15" customHeight="1">
      <c r="B28" s="266">
        <v>2013</v>
      </c>
      <c r="C28" s="267">
        <v>845.19999999999982</v>
      </c>
      <c r="D28" s="268">
        <v>1079.1969999999999</v>
      </c>
      <c r="E28" s="269">
        <v>1924.3969999999997</v>
      </c>
      <c r="F28" s="267">
        <v>73.599999999999994</v>
      </c>
      <c r="G28" s="268"/>
      <c r="H28" s="269" t="s">
        <v>90</v>
      </c>
      <c r="I28" s="267">
        <v>918.79999999999984</v>
      </c>
      <c r="J28" s="268" t="s">
        <v>90</v>
      </c>
      <c r="K28" s="269" t="s">
        <v>90</v>
      </c>
      <c r="O28" s="119">
        <v>1993</v>
      </c>
      <c r="P28" s="203" t="s">
        <v>77</v>
      </c>
      <c r="Q28" s="125">
        <v>34304</v>
      </c>
      <c r="R28" s="139">
        <v>0</v>
      </c>
      <c r="S28" s="140">
        <v>6.45</v>
      </c>
      <c r="T28" s="120">
        <v>6.45</v>
      </c>
      <c r="U28" s="139">
        <v>0</v>
      </c>
      <c r="V28" s="140"/>
      <c r="W28" s="120"/>
      <c r="X28" s="128"/>
    </row>
    <row r="29" spans="2:24" ht="15" customHeight="1">
      <c r="B29" s="266">
        <v>2014</v>
      </c>
      <c r="C29" s="267">
        <v>1046.5499999999997</v>
      </c>
      <c r="D29" s="268">
        <v>1221.0069999999996</v>
      </c>
      <c r="E29" s="269">
        <v>2267.5569999999993</v>
      </c>
      <c r="F29" s="267">
        <v>73.599999999999994</v>
      </c>
      <c r="G29" s="268"/>
      <c r="H29" s="269" t="s">
        <v>90</v>
      </c>
      <c r="I29" s="267">
        <v>1120.1499999999996</v>
      </c>
      <c r="J29" s="268" t="s">
        <v>90</v>
      </c>
      <c r="K29" s="269" t="s">
        <v>90</v>
      </c>
      <c r="O29" s="119">
        <v>1994</v>
      </c>
      <c r="P29" s="203" t="s">
        <v>66</v>
      </c>
      <c r="Q29" s="125">
        <v>34335</v>
      </c>
      <c r="R29" s="139">
        <v>0</v>
      </c>
      <c r="S29" s="140">
        <v>6.45</v>
      </c>
      <c r="T29" s="120">
        <v>6.45</v>
      </c>
      <c r="U29" s="139">
        <v>0</v>
      </c>
      <c r="V29" s="140"/>
      <c r="W29" s="120"/>
      <c r="X29" s="128"/>
    </row>
    <row r="30" spans="2:24" ht="15" customHeight="1">
      <c r="B30" s="266">
        <v>2015</v>
      </c>
      <c r="C30" s="267">
        <v>1152.5499999999997</v>
      </c>
      <c r="D30" s="268">
        <v>1294.9069999999995</v>
      </c>
      <c r="E30" s="269">
        <v>2447.4569999999994</v>
      </c>
      <c r="F30" s="267">
        <v>73.599999999999994</v>
      </c>
      <c r="G30" s="268"/>
      <c r="H30" s="269" t="s">
        <v>90</v>
      </c>
      <c r="I30" s="267">
        <v>1226.1499999999996</v>
      </c>
      <c r="J30" s="268" t="s">
        <v>90</v>
      </c>
      <c r="K30" s="269" t="s">
        <v>90</v>
      </c>
      <c r="O30" s="119">
        <v>1994</v>
      </c>
      <c r="P30" s="203" t="s">
        <v>67</v>
      </c>
      <c r="Q30" s="125">
        <v>34366</v>
      </c>
      <c r="R30" s="139">
        <v>0</v>
      </c>
      <c r="S30" s="140">
        <v>6.45</v>
      </c>
      <c r="T30" s="120">
        <v>6.45</v>
      </c>
      <c r="U30" s="139">
        <v>0</v>
      </c>
      <c r="V30" s="140"/>
      <c r="W30" s="120"/>
      <c r="X30" s="128"/>
    </row>
    <row r="31" spans="2:24">
      <c r="B31" s="266">
        <v>2016</v>
      </c>
      <c r="C31" s="267">
        <v>1371.2499999999998</v>
      </c>
      <c r="D31" s="268">
        <v>1423.8559999999993</v>
      </c>
      <c r="E31" s="269">
        <v>2795.1059999999989</v>
      </c>
      <c r="F31" s="267">
        <v>73.599999999999994</v>
      </c>
      <c r="G31" s="268"/>
      <c r="H31" s="269" t="s">
        <v>90</v>
      </c>
      <c r="I31" s="267">
        <v>1444.8499999999997</v>
      </c>
      <c r="J31" s="268" t="s">
        <v>90</v>
      </c>
      <c r="K31" s="269" t="s">
        <v>90</v>
      </c>
      <c r="O31" s="119">
        <v>1994</v>
      </c>
      <c r="P31" s="203" t="s">
        <v>68</v>
      </c>
      <c r="Q31" s="125">
        <v>34394</v>
      </c>
      <c r="R31" s="139">
        <v>0</v>
      </c>
      <c r="S31" s="140">
        <v>6.45</v>
      </c>
      <c r="T31" s="120">
        <v>6.45</v>
      </c>
      <c r="U31" s="139">
        <v>0</v>
      </c>
      <c r="V31" s="140"/>
      <c r="W31" s="120"/>
      <c r="X31" s="128"/>
    </row>
    <row r="32" spans="2:24">
      <c r="B32" s="270">
        <v>2017</v>
      </c>
      <c r="C32" s="271">
        <v>1591.4999999999998</v>
      </c>
      <c r="D32" s="272">
        <v>1711.2739999999992</v>
      </c>
      <c r="E32" s="273">
        <v>3302.773999999999</v>
      </c>
      <c r="F32" s="271">
        <v>121.1</v>
      </c>
      <c r="G32" s="274"/>
      <c r="H32" s="275" t="s">
        <v>90</v>
      </c>
      <c r="I32" s="271">
        <v>1712.5999999999997</v>
      </c>
      <c r="J32" s="272" t="s">
        <v>90</v>
      </c>
      <c r="K32" s="273" t="s">
        <v>90</v>
      </c>
      <c r="O32" s="119">
        <v>1994</v>
      </c>
      <c r="P32" s="203" t="s">
        <v>69</v>
      </c>
      <c r="Q32" s="125">
        <v>34425</v>
      </c>
      <c r="R32" s="139">
        <v>0</v>
      </c>
      <c r="S32" s="140">
        <v>6.45</v>
      </c>
      <c r="T32" s="120">
        <v>6.45</v>
      </c>
      <c r="U32" s="139">
        <v>0</v>
      </c>
      <c r="V32" s="140"/>
      <c r="W32" s="120"/>
      <c r="X32" s="128"/>
    </row>
    <row r="33" spans="2:24">
      <c r="B33" s="266">
        <v>2018</v>
      </c>
      <c r="C33" s="271">
        <v>1774.4499999999998</v>
      </c>
      <c r="D33" s="272">
        <v>1893.0879999999993</v>
      </c>
      <c r="E33" s="273">
        <v>3667.5379999999991</v>
      </c>
      <c r="F33" s="271">
        <v>121.1</v>
      </c>
      <c r="G33" s="274"/>
      <c r="H33" s="275" t="s">
        <v>90</v>
      </c>
      <c r="I33" s="271">
        <v>1895.5499999999997</v>
      </c>
      <c r="J33" s="272" t="s">
        <v>90</v>
      </c>
      <c r="K33" s="273" t="s">
        <v>90</v>
      </c>
      <c r="O33" s="119">
        <v>1994</v>
      </c>
      <c r="P33" s="203" t="s">
        <v>70</v>
      </c>
      <c r="Q33" s="125">
        <v>34455</v>
      </c>
      <c r="R33" s="139">
        <v>0</v>
      </c>
      <c r="S33" s="140">
        <v>6.45</v>
      </c>
      <c r="T33" s="120">
        <v>6.45</v>
      </c>
      <c r="U33" s="139">
        <v>0</v>
      </c>
      <c r="V33" s="140"/>
      <c r="W33" s="120"/>
      <c r="X33" s="128"/>
    </row>
    <row r="34" spans="2:24">
      <c r="B34" s="270">
        <v>2019</v>
      </c>
      <c r="C34" s="271">
        <v>1932.4499999999998</v>
      </c>
      <c r="D34" s="272">
        <v>2180.8429999999994</v>
      </c>
      <c r="E34" s="273">
        <v>4113.2929999999997</v>
      </c>
      <c r="F34" s="271">
        <v>121.1</v>
      </c>
      <c r="G34" s="274"/>
      <c r="H34" s="275" t="s">
        <v>90</v>
      </c>
      <c r="I34" s="271">
        <v>2053.5499999999997</v>
      </c>
      <c r="J34" s="272" t="s">
        <v>90</v>
      </c>
      <c r="K34" s="273" t="s">
        <v>90</v>
      </c>
      <c r="O34" s="119">
        <v>1994</v>
      </c>
      <c r="P34" s="203" t="s">
        <v>71</v>
      </c>
      <c r="Q34" s="125">
        <v>34486</v>
      </c>
      <c r="R34" s="139">
        <v>0</v>
      </c>
      <c r="S34" s="140">
        <v>6.45</v>
      </c>
      <c r="T34" s="120">
        <v>6.45</v>
      </c>
      <c r="U34" s="139">
        <v>0</v>
      </c>
      <c r="V34" s="140"/>
      <c r="W34" s="120"/>
      <c r="X34" s="128"/>
    </row>
    <row r="35" spans="2:24">
      <c r="B35" s="266">
        <v>2020</v>
      </c>
      <c r="C35" s="271">
        <v>2064.75</v>
      </c>
      <c r="D35" s="272">
        <v>2258.6409999999992</v>
      </c>
      <c r="E35" s="273">
        <v>4323.3909999999996</v>
      </c>
      <c r="F35" s="271">
        <v>121.1</v>
      </c>
      <c r="G35" s="274"/>
      <c r="H35" s="275" t="s">
        <v>90</v>
      </c>
      <c r="I35" s="271">
        <v>2185.85</v>
      </c>
      <c r="J35" s="272" t="s">
        <v>90</v>
      </c>
      <c r="K35" s="273" t="s">
        <v>90</v>
      </c>
      <c r="O35" s="119">
        <v>1994</v>
      </c>
      <c r="P35" s="203" t="s">
        <v>72</v>
      </c>
      <c r="Q35" s="125">
        <v>34516</v>
      </c>
      <c r="R35" s="139">
        <v>0</v>
      </c>
      <c r="S35" s="140">
        <v>6.45</v>
      </c>
      <c r="T35" s="120">
        <v>6.45</v>
      </c>
      <c r="U35" s="139">
        <v>0</v>
      </c>
      <c r="V35" s="140"/>
      <c r="W35" s="120"/>
      <c r="X35" s="128"/>
    </row>
    <row r="36" spans="2:24">
      <c r="B36" s="270">
        <v>2021</v>
      </c>
      <c r="C36" s="271">
        <v>2074.0499999999997</v>
      </c>
      <c r="D36" s="272">
        <v>2258.7609999999991</v>
      </c>
      <c r="E36" s="273">
        <v>4332.8109999999988</v>
      </c>
      <c r="F36" s="271">
        <v>121.1</v>
      </c>
      <c r="G36" s="274"/>
      <c r="H36" s="275"/>
      <c r="I36" s="271">
        <v>2195.1499999999996</v>
      </c>
      <c r="J36" s="272"/>
      <c r="K36" s="273"/>
      <c r="O36" s="119">
        <v>1994</v>
      </c>
      <c r="P36" s="203" t="s">
        <v>73</v>
      </c>
      <c r="Q36" s="125">
        <v>34547</v>
      </c>
      <c r="R36" s="139">
        <v>0</v>
      </c>
      <c r="S36" s="140">
        <v>6.45</v>
      </c>
      <c r="T36" s="120">
        <v>6.45</v>
      </c>
      <c r="U36" s="139">
        <v>0</v>
      </c>
      <c r="V36" s="140"/>
      <c r="W36" s="120"/>
      <c r="X36" s="128"/>
    </row>
    <row r="37" spans="2:24">
      <c r="B37" s="270">
        <v>2022</v>
      </c>
      <c r="C37" s="271">
        <v>2234.6499999999996</v>
      </c>
      <c r="D37" s="272">
        <v>2293.2509999999988</v>
      </c>
      <c r="E37" s="273">
        <v>4527.900999999998</v>
      </c>
      <c r="F37" s="271">
        <v>121.1</v>
      </c>
      <c r="G37" s="274"/>
      <c r="H37" s="275"/>
      <c r="I37" s="271">
        <v>2355.7499999999995</v>
      </c>
      <c r="J37" s="272"/>
      <c r="K37" s="273"/>
      <c r="O37" s="119">
        <v>1994</v>
      </c>
      <c r="P37" s="203" t="s">
        <v>74</v>
      </c>
      <c r="Q37" s="125">
        <v>34578</v>
      </c>
      <c r="R37" s="139">
        <v>0</v>
      </c>
      <c r="S37" s="140">
        <v>6.45</v>
      </c>
      <c r="T37" s="120">
        <v>6.45</v>
      </c>
      <c r="U37" s="139">
        <v>0</v>
      </c>
      <c r="V37" s="140"/>
      <c r="W37" s="120"/>
      <c r="X37" s="128"/>
    </row>
    <row r="38" spans="2:24">
      <c r="B38" s="270">
        <v>2023</v>
      </c>
      <c r="C38" s="271">
        <v>2416.7499999999995</v>
      </c>
      <c r="D38" s="272">
        <v>2314.6409999999987</v>
      </c>
      <c r="E38" s="273">
        <v>4731.3909999999978</v>
      </c>
      <c r="F38" s="271">
        <v>121.1</v>
      </c>
      <c r="G38" s="274"/>
      <c r="H38" s="275"/>
      <c r="I38" s="271">
        <v>2537.8499999999995</v>
      </c>
      <c r="J38" s="272"/>
      <c r="K38" s="273"/>
      <c r="O38" s="119">
        <v>1994</v>
      </c>
      <c r="P38" s="203" t="s">
        <v>75</v>
      </c>
      <c r="Q38" s="125">
        <v>34608</v>
      </c>
      <c r="R38" s="139">
        <v>0</v>
      </c>
      <c r="S38" s="140">
        <v>6.45</v>
      </c>
      <c r="T38" s="120">
        <v>6.45</v>
      </c>
      <c r="U38" s="139">
        <v>0</v>
      </c>
      <c r="V38" s="140"/>
      <c r="W38" s="120"/>
      <c r="X38" s="128"/>
    </row>
    <row r="39" spans="2:24">
      <c r="B39" s="270">
        <v>2024</v>
      </c>
      <c r="C39" s="271">
        <v>2618.5499999999997</v>
      </c>
      <c r="D39" s="272">
        <v>2315.5409999999988</v>
      </c>
      <c r="E39" s="273">
        <v>4934.0909999999985</v>
      </c>
      <c r="F39" s="271">
        <v>121.1</v>
      </c>
      <c r="G39" s="274">
        <v>1265.8599999999997</v>
      </c>
      <c r="H39" s="275">
        <v>1386.96</v>
      </c>
      <c r="I39" s="271">
        <v>2748.6499999999996</v>
      </c>
      <c r="J39" s="272">
        <v>3581.4009999999985</v>
      </c>
      <c r="K39" s="273">
        <v>6321.0509999999986</v>
      </c>
      <c r="O39" s="119">
        <v>1994</v>
      </c>
      <c r="P39" s="203" t="s">
        <v>76</v>
      </c>
      <c r="Q39" s="125">
        <v>34639</v>
      </c>
      <c r="R39" s="139">
        <v>0</v>
      </c>
      <c r="S39" s="140">
        <v>6.45</v>
      </c>
      <c r="T39" s="120">
        <v>6.45</v>
      </c>
      <c r="U39" s="139">
        <v>0</v>
      </c>
      <c r="V39" s="140"/>
      <c r="W39" s="120"/>
      <c r="X39" s="128"/>
    </row>
    <row r="40" spans="2:24" ht="15.75" thickBot="1">
      <c r="B40" s="354" t="s">
        <v>1879</v>
      </c>
      <c r="C40" s="355">
        <v>2753.35</v>
      </c>
      <c r="D40" s="356"/>
      <c r="E40" s="357"/>
      <c r="F40" s="355"/>
      <c r="G40" s="358"/>
      <c r="H40" s="357"/>
      <c r="I40" s="355"/>
      <c r="J40" s="358"/>
      <c r="K40" s="357"/>
      <c r="O40" s="119">
        <v>1994</v>
      </c>
      <c r="P40" s="203" t="s">
        <v>77</v>
      </c>
      <c r="Q40" s="125">
        <v>34669</v>
      </c>
      <c r="R40" s="139">
        <v>0</v>
      </c>
      <c r="S40" s="140">
        <v>6.45</v>
      </c>
      <c r="T40" s="120">
        <v>6.45</v>
      </c>
      <c r="U40" s="139">
        <v>0</v>
      </c>
      <c r="V40" s="140"/>
      <c r="W40" s="120"/>
      <c r="X40" s="128"/>
    </row>
    <row r="41" spans="2:24" ht="15.75" thickTop="1">
      <c r="B41" s="83" t="s">
        <v>56</v>
      </c>
      <c r="O41" s="119">
        <v>1995</v>
      </c>
      <c r="P41" s="203" t="s">
        <v>66</v>
      </c>
      <c r="Q41" s="125">
        <v>34700</v>
      </c>
      <c r="R41" s="139">
        <v>0</v>
      </c>
      <c r="S41" s="140">
        <v>6.45</v>
      </c>
      <c r="T41" s="120">
        <v>6.45</v>
      </c>
      <c r="U41" s="139">
        <v>0</v>
      </c>
      <c r="V41" s="140"/>
      <c r="W41" s="120"/>
      <c r="X41" s="128"/>
    </row>
    <row r="42" spans="2:24">
      <c r="B42" t="s">
        <v>1880</v>
      </c>
      <c r="O42" s="119">
        <v>1995</v>
      </c>
      <c r="P42" s="203" t="s">
        <v>67</v>
      </c>
      <c r="Q42" s="125">
        <v>34731</v>
      </c>
      <c r="R42" s="139">
        <v>0</v>
      </c>
      <c r="S42" s="140">
        <v>6.45</v>
      </c>
      <c r="T42" s="120">
        <v>6.45</v>
      </c>
      <c r="U42" s="139">
        <v>0</v>
      </c>
      <c r="V42" s="140"/>
      <c r="W42" s="120"/>
      <c r="X42" s="128"/>
    </row>
    <row r="43" spans="2:24">
      <c r="B43" t="s">
        <v>1848</v>
      </c>
      <c r="O43" s="119">
        <v>1995</v>
      </c>
      <c r="P43" s="203" t="s">
        <v>68</v>
      </c>
      <c r="Q43" s="125">
        <v>34759</v>
      </c>
      <c r="R43" s="139">
        <v>0</v>
      </c>
      <c r="S43" s="140">
        <v>6.45</v>
      </c>
      <c r="T43" s="120">
        <v>6.45</v>
      </c>
      <c r="U43" s="139">
        <v>0</v>
      </c>
      <c r="V43" s="140"/>
      <c r="W43" s="120"/>
      <c r="X43" s="128"/>
    </row>
    <row r="44" spans="2:24">
      <c r="B44" t="s">
        <v>1705</v>
      </c>
      <c r="O44" s="119">
        <v>1995</v>
      </c>
      <c r="P44" s="203" t="s">
        <v>69</v>
      </c>
      <c r="Q44" s="125">
        <v>34790</v>
      </c>
      <c r="R44" s="139">
        <v>0</v>
      </c>
      <c r="S44" s="140">
        <v>6.45</v>
      </c>
      <c r="T44" s="120">
        <v>6.45</v>
      </c>
      <c r="U44" s="139">
        <v>0</v>
      </c>
      <c r="V44" s="140"/>
      <c r="W44" s="120"/>
      <c r="X44" s="128"/>
    </row>
    <row r="45" spans="2:24">
      <c r="C45" s="80" t="s">
        <v>1706</v>
      </c>
      <c r="O45" s="119">
        <v>1995</v>
      </c>
      <c r="P45" s="203" t="s">
        <v>70</v>
      </c>
      <c r="Q45" s="125">
        <v>34820</v>
      </c>
      <c r="R45" s="139">
        <v>0</v>
      </c>
      <c r="S45" s="140">
        <v>6.45</v>
      </c>
      <c r="T45" s="120">
        <v>6.45</v>
      </c>
      <c r="U45" s="139">
        <v>0</v>
      </c>
      <c r="V45" s="140"/>
      <c r="W45" s="120"/>
      <c r="X45" s="128"/>
    </row>
    <row r="46" spans="2:24">
      <c r="B46" s="83" t="s">
        <v>37</v>
      </c>
      <c r="O46" s="119">
        <v>1995</v>
      </c>
      <c r="P46" s="203" t="s">
        <v>71</v>
      </c>
      <c r="Q46" s="125">
        <v>34851</v>
      </c>
      <c r="R46" s="139">
        <v>0</v>
      </c>
      <c r="S46" s="140">
        <v>6.45</v>
      </c>
      <c r="T46" s="120">
        <v>6.45</v>
      </c>
      <c r="U46" s="139">
        <v>0</v>
      </c>
      <c r="V46" s="140"/>
      <c r="W46" s="120"/>
      <c r="X46" s="128"/>
    </row>
    <row r="47" spans="2:24">
      <c r="B47" t="s">
        <v>875</v>
      </c>
      <c r="O47" s="119">
        <v>1995</v>
      </c>
      <c r="P47" s="203" t="s">
        <v>72</v>
      </c>
      <c r="Q47" s="125">
        <v>34881</v>
      </c>
      <c r="R47" s="139">
        <v>0</v>
      </c>
      <c r="S47" s="140">
        <v>6.45</v>
      </c>
      <c r="T47" s="120">
        <v>6.45</v>
      </c>
      <c r="U47" s="139">
        <v>0</v>
      </c>
      <c r="V47" s="140"/>
      <c r="W47" s="120"/>
      <c r="X47" s="128"/>
    </row>
    <row r="48" spans="2:24">
      <c r="B48" t="s">
        <v>1477</v>
      </c>
      <c r="O48" s="119">
        <v>1995</v>
      </c>
      <c r="P48" s="203" t="s">
        <v>73</v>
      </c>
      <c r="Q48" s="125">
        <v>34912</v>
      </c>
      <c r="R48" s="139">
        <v>0</v>
      </c>
      <c r="S48" s="140">
        <v>6.45</v>
      </c>
      <c r="T48" s="120">
        <v>6.45</v>
      </c>
      <c r="U48" s="139">
        <v>0</v>
      </c>
      <c r="V48" s="140"/>
      <c r="W48" s="120"/>
      <c r="X48" s="128"/>
    </row>
    <row r="49" spans="2:24">
      <c r="B49" t="s">
        <v>1476</v>
      </c>
      <c r="O49" s="119">
        <v>1995</v>
      </c>
      <c r="P49" s="203" t="s">
        <v>74</v>
      </c>
      <c r="Q49" s="125">
        <v>34943</v>
      </c>
      <c r="R49" s="139">
        <v>0</v>
      </c>
      <c r="S49" s="140">
        <v>6.45</v>
      </c>
      <c r="T49" s="120">
        <v>6.45</v>
      </c>
      <c r="U49" s="139">
        <v>0</v>
      </c>
      <c r="V49" s="140"/>
      <c r="W49" s="120"/>
      <c r="X49" s="128"/>
    </row>
    <row r="50" spans="2:24">
      <c r="B50" t="s">
        <v>1847</v>
      </c>
      <c r="O50" s="119">
        <v>1995</v>
      </c>
      <c r="P50" s="203" t="s">
        <v>75</v>
      </c>
      <c r="Q50" s="125">
        <v>34973</v>
      </c>
      <c r="R50" s="139">
        <v>0</v>
      </c>
      <c r="S50" s="140">
        <v>6.45</v>
      </c>
      <c r="T50" s="120">
        <v>6.45</v>
      </c>
      <c r="U50" s="139">
        <v>0</v>
      </c>
      <c r="V50" s="140"/>
      <c r="W50" s="120"/>
      <c r="X50" s="128"/>
    </row>
    <row r="51" spans="2:24">
      <c r="B51" t="s">
        <v>1850</v>
      </c>
      <c r="O51" s="119">
        <v>1995</v>
      </c>
      <c r="P51" s="203" t="s">
        <v>76</v>
      </c>
      <c r="Q51" s="125">
        <v>35004</v>
      </c>
      <c r="R51" s="139">
        <v>0</v>
      </c>
      <c r="S51" s="140">
        <v>6.45</v>
      </c>
      <c r="T51" s="120">
        <v>6.45</v>
      </c>
      <c r="U51" s="139">
        <v>0</v>
      </c>
      <c r="V51" s="140"/>
      <c r="W51" s="120"/>
      <c r="X51" s="128"/>
    </row>
    <row r="52" spans="2:24">
      <c r="B52" t="s">
        <v>1849</v>
      </c>
      <c r="O52" s="119">
        <v>1995</v>
      </c>
      <c r="P52" s="203" t="s">
        <v>77</v>
      </c>
      <c r="Q52" s="125">
        <v>35034</v>
      </c>
      <c r="R52" s="139">
        <v>0</v>
      </c>
      <c r="S52" s="140">
        <v>6.45</v>
      </c>
      <c r="T52" s="120">
        <v>6.45</v>
      </c>
      <c r="U52" s="139">
        <v>0</v>
      </c>
      <c r="V52" s="140"/>
      <c r="W52" s="120"/>
      <c r="X52" s="128"/>
    </row>
    <row r="53" spans="2:24">
      <c r="B53" t="s">
        <v>1856</v>
      </c>
      <c r="O53" s="119">
        <v>1996</v>
      </c>
      <c r="P53" s="203" t="s">
        <v>66</v>
      </c>
      <c r="Q53" s="125">
        <v>35065</v>
      </c>
      <c r="R53" s="139">
        <v>0</v>
      </c>
      <c r="S53" s="140">
        <v>6.45</v>
      </c>
      <c r="T53" s="120">
        <v>6.45</v>
      </c>
      <c r="U53" s="139">
        <v>0</v>
      </c>
      <c r="V53" s="140"/>
      <c r="W53" s="120"/>
      <c r="X53" s="128"/>
    </row>
    <row r="54" spans="2:24">
      <c r="B54" t="s">
        <v>1851</v>
      </c>
      <c r="O54" s="119">
        <v>1996</v>
      </c>
      <c r="P54" s="203" t="s">
        <v>67</v>
      </c>
      <c r="Q54" s="125">
        <v>35096</v>
      </c>
      <c r="R54" s="139">
        <v>0</v>
      </c>
      <c r="S54" s="140">
        <v>6.45</v>
      </c>
      <c r="T54" s="120">
        <v>6.45</v>
      </c>
      <c r="U54" s="139">
        <v>0</v>
      </c>
      <c r="V54" s="140"/>
      <c r="W54" s="120"/>
      <c r="X54" s="128"/>
    </row>
    <row r="55" spans="2:24">
      <c r="B55" t="s">
        <v>1852</v>
      </c>
      <c r="O55" s="119">
        <v>1996</v>
      </c>
      <c r="P55" s="203" t="s">
        <v>68</v>
      </c>
      <c r="Q55" s="125">
        <v>35125</v>
      </c>
      <c r="R55" s="139">
        <v>0</v>
      </c>
      <c r="S55" s="140">
        <v>6.45</v>
      </c>
      <c r="T55" s="120">
        <v>6.45</v>
      </c>
      <c r="U55" s="139">
        <v>0</v>
      </c>
      <c r="V55" s="140"/>
      <c r="W55" s="120"/>
      <c r="X55" s="128"/>
    </row>
    <row r="56" spans="2:24">
      <c r="O56" s="119">
        <v>1996</v>
      </c>
      <c r="P56" s="203" t="s">
        <v>69</v>
      </c>
      <c r="Q56" s="125">
        <v>35156</v>
      </c>
      <c r="R56" s="139">
        <v>0</v>
      </c>
      <c r="S56" s="140">
        <v>6.45</v>
      </c>
      <c r="T56" s="120">
        <v>6.45</v>
      </c>
      <c r="U56" s="139">
        <v>0</v>
      </c>
      <c r="V56" s="140"/>
      <c r="W56" s="120"/>
      <c r="X56" s="128"/>
    </row>
    <row r="57" spans="2:24">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172.89000000000001</v>
      </c>
      <c r="T147" s="120">
        <v>212.89000000000001</v>
      </c>
      <c r="U147" s="139">
        <v>0</v>
      </c>
      <c r="V147" s="140"/>
      <c r="W147" s="120"/>
      <c r="X147" s="128"/>
    </row>
    <row r="148" spans="15:24">
      <c r="O148" s="119">
        <v>2003</v>
      </c>
      <c r="P148" s="203" t="s">
        <v>77</v>
      </c>
      <c r="Q148" s="125">
        <v>37956</v>
      </c>
      <c r="R148" s="139">
        <v>40</v>
      </c>
      <c r="S148" s="140">
        <v>172.89000000000001</v>
      </c>
      <c r="T148" s="120">
        <v>212.89000000000001</v>
      </c>
      <c r="U148" s="139">
        <v>0</v>
      </c>
      <c r="V148" s="140"/>
      <c r="W148" s="120"/>
      <c r="X148" s="128"/>
    </row>
    <row r="149" spans="15:24">
      <c r="O149" s="119">
        <v>2004</v>
      </c>
      <c r="P149" s="203" t="s">
        <v>66</v>
      </c>
      <c r="Q149" s="125">
        <v>37987</v>
      </c>
      <c r="R149" s="139">
        <v>40</v>
      </c>
      <c r="S149" s="140">
        <v>176.10000000000002</v>
      </c>
      <c r="T149" s="120">
        <v>216.10000000000002</v>
      </c>
      <c r="U149" s="139">
        <v>0</v>
      </c>
      <c r="V149" s="140"/>
      <c r="W149" s="120"/>
      <c r="X149" s="128"/>
    </row>
    <row r="150" spans="15:24">
      <c r="O150" s="119">
        <v>2004</v>
      </c>
      <c r="P150" s="203" t="s">
        <v>67</v>
      </c>
      <c r="Q150" s="125">
        <v>38018</v>
      </c>
      <c r="R150" s="139">
        <v>40</v>
      </c>
      <c r="S150" s="140">
        <v>176.10000000000002</v>
      </c>
      <c r="T150" s="120">
        <v>216.10000000000002</v>
      </c>
      <c r="U150" s="139">
        <v>0</v>
      </c>
      <c r="V150" s="140"/>
      <c r="W150" s="120"/>
      <c r="X150" s="128"/>
    </row>
    <row r="151" spans="15:24">
      <c r="O151" s="119">
        <v>2004</v>
      </c>
      <c r="P151" s="203" t="s">
        <v>68</v>
      </c>
      <c r="Q151" s="125">
        <v>38047</v>
      </c>
      <c r="R151" s="139">
        <v>40</v>
      </c>
      <c r="S151" s="140">
        <v>176.10000000000002</v>
      </c>
      <c r="T151" s="120">
        <v>216.10000000000002</v>
      </c>
      <c r="U151" s="139">
        <v>0</v>
      </c>
      <c r="V151" s="140"/>
      <c r="W151" s="120"/>
      <c r="X151" s="128"/>
    </row>
    <row r="152" spans="15:24">
      <c r="O152" s="119">
        <v>2004</v>
      </c>
      <c r="P152" s="203" t="s">
        <v>69</v>
      </c>
      <c r="Q152" s="125">
        <v>38078</v>
      </c>
      <c r="R152" s="139">
        <v>40</v>
      </c>
      <c r="S152" s="140">
        <v>179.50000000000003</v>
      </c>
      <c r="T152" s="120">
        <v>219.50000000000003</v>
      </c>
      <c r="U152" s="139">
        <v>0</v>
      </c>
      <c r="V152" s="140"/>
      <c r="W152" s="120"/>
      <c r="X152" s="128"/>
    </row>
    <row r="153" spans="15:24">
      <c r="O153" s="119">
        <v>2004</v>
      </c>
      <c r="P153" s="203" t="s">
        <v>70</v>
      </c>
      <c r="Q153" s="125">
        <v>38108</v>
      </c>
      <c r="R153" s="139">
        <v>40</v>
      </c>
      <c r="S153" s="140">
        <v>187.15000000000003</v>
      </c>
      <c r="T153" s="120">
        <v>227.15000000000003</v>
      </c>
      <c r="U153" s="139">
        <v>0</v>
      </c>
      <c r="V153" s="140"/>
      <c r="W153" s="120"/>
      <c r="X153" s="128"/>
    </row>
    <row r="154" spans="15:24">
      <c r="O154" s="119">
        <v>2004</v>
      </c>
      <c r="P154" s="203" t="s">
        <v>71</v>
      </c>
      <c r="Q154" s="125">
        <v>38139</v>
      </c>
      <c r="R154" s="139">
        <v>40</v>
      </c>
      <c r="S154" s="140">
        <v>187.15000000000003</v>
      </c>
      <c r="T154" s="120">
        <v>227.15000000000003</v>
      </c>
      <c r="U154" s="139">
        <v>0</v>
      </c>
      <c r="V154" s="140"/>
      <c r="W154" s="120"/>
      <c r="X154" s="128"/>
    </row>
    <row r="155" spans="15:24">
      <c r="O155" s="119">
        <v>2004</v>
      </c>
      <c r="P155" s="203" t="s">
        <v>72</v>
      </c>
      <c r="Q155" s="125">
        <v>38169</v>
      </c>
      <c r="R155" s="139">
        <v>40</v>
      </c>
      <c r="S155" s="140">
        <v>189.60000000000002</v>
      </c>
      <c r="T155" s="120">
        <v>229.60000000000002</v>
      </c>
      <c r="U155" s="139">
        <v>0</v>
      </c>
      <c r="V155" s="140"/>
      <c r="W155" s="120"/>
      <c r="X155" s="128"/>
    </row>
    <row r="156" spans="15:24">
      <c r="O156" s="119">
        <v>2004</v>
      </c>
      <c r="P156" s="203" t="s">
        <v>73</v>
      </c>
      <c r="Q156" s="125">
        <v>38200</v>
      </c>
      <c r="R156" s="139">
        <v>40</v>
      </c>
      <c r="S156" s="140">
        <v>189.60000000000002</v>
      </c>
      <c r="T156" s="120">
        <v>229.60000000000002</v>
      </c>
      <c r="U156" s="139">
        <v>0</v>
      </c>
      <c r="V156" s="140"/>
      <c r="W156" s="120"/>
      <c r="X156" s="128"/>
    </row>
    <row r="157" spans="15:24">
      <c r="O157" s="119">
        <v>2004</v>
      </c>
      <c r="P157" s="203" t="s">
        <v>74</v>
      </c>
      <c r="Q157" s="125">
        <v>38231</v>
      </c>
      <c r="R157" s="139">
        <v>40</v>
      </c>
      <c r="S157" s="140">
        <v>196.40000000000003</v>
      </c>
      <c r="T157" s="120">
        <v>236.40000000000003</v>
      </c>
      <c r="U157" s="139">
        <v>0</v>
      </c>
      <c r="V157" s="140"/>
      <c r="W157" s="120"/>
      <c r="X157" s="128"/>
    </row>
    <row r="158" spans="15:24">
      <c r="O158" s="119">
        <v>2004</v>
      </c>
      <c r="P158" s="203" t="s">
        <v>75</v>
      </c>
      <c r="Q158" s="125">
        <v>38261</v>
      </c>
      <c r="R158" s="139">
        <v>112.4</v>
      </c>
      <c r="S158" s="140">
        <v>196.40000000000003</v>
      </c>
      <c r="T158" s="120">
        <v>308.80000000000007</v>
      </c>
      <c r="U158" s="139">
        <v>0</v>
      </c>
      <c r="V158" s="140"/>
      <c r="W158" s="120"/>
      <c r="X158" s="128"/>
    </row>
    <row r="159" spans="15:24">
      <c r="O159" s="119">
        <v>2004</v>
      </c>
      <c r="P159" s="203" t="s">
        <v>76</v>
      </c>
      <c r="Q159" s="125">
        <v>38292</v>
      </c>
      <c r="R159" s="139">
        <v>112.4</v>
      </c>
      <c r="S159" s="140">
        <v>211.40000000000003</v>
      </c>
      <c r="T159" s="120">
        <v>323.80000000000007</v>
      </c>
      <c r="U159" s="139">
        <v>0</v>
      </c>
      <c r="V159" s="140"/>
      <c r="W159" s="120"/>
      <c r="X159" s="128"/>
    </row>
    <row r="160" spans="15:24">
      <c r="O160" s="119">
        <v>2004</v>
      </c>
      <c r="P160" s="203" t="s">
        <v>77</v>
      </c>
      <c r="Q160" s="125">
        <v>38322</v>
      </c>
      <c r="R160" s="139">
        <v>112.4</v>
      </c>
      <c r="S160" s="140">
        <v>224.02000000000004</v>
      </c>
      <c r="T160" s="120">
        <v>336.42000000000007</v>
      </c>
      <c r="U160" s="139">
        <v>0</v>
      </c>
      <c r="V160" s="140"/>
      <c r="W160" s="120"/>
      <c r="X160" s="128"/>
    </row>
    <row r="161" spans="15:24">
      <c r="O161" s="119">
        <v>2005</v>
      </c>
      <c r="P161" s="203" t="s">
        <v>66</v>
      </c>
      <c r="Q161" s="125">
        <v>38353</v>
      </c>
      <c r="R161" s="139">
        <v>112.4</v>
      </c>
      <c r="S161" s="140">
        <v>229.97000000000003</v>
      </c>
      <c r="T161" s="120">
        <v>342.37</v>
      </c>
      <c r="U161" s="139">
        <v>0</v>
      </c>
      <c r="V161" s="140"/>
      <c r="W161" s="120"/>
      <c r="X161" s="128"/>
    </row>
    <row r="162" spans="15:24">
      <c r="O162" s="119">
        <v>2005</v>
      </c>
      <c r="P162" s="203" t="s">
        <v>67</v>
      </c>
      <c r="Q162" s="125">
        <v>38384</v>
      </c>
      <c r="R162" s="139">
        <v>112.4</v>
      </c>
      <c r="S162" s="140">
        <v>229.97000000000003</v>
      </c>
      <c r="T162" s="120">
        <v>342.37</v>
      </c>
      <c r="U162" s="139">
        <v>0</v>
      </c>
      <c r="V162" s="140"/>
      <c r="W162" s="120"/>
      <c r="X162" s="128"/>
    </row>
    <row r="163" spans="15:24">
      <c r="O163" s="119">
        <v>2005</v>
      </c>
      <c r="P163" s="203" t="s">
        <v>68</v>
      </c>
      <c r="Q163" s="125">
        <v>38412</v>
      </c>
      <c r="R163" s="139">
        <v>112.4</v>
      </c>
      <c r="S163" s="140">
        <v>235.07000000000002</v>
      </c>
      <c r="T163" s="120">
        <v>347.47</v>
      </c>
      <c r="U163" s="139">
        <v>0</v>
      </c>
      <c r="V163" s="140"/>
      <c r="W163" s="120"/>
      <c r="X163" s="128"/>
    </row>
    <row r="164" spans="15:24">
      <c r="O164" s="119">
        <v>2005</v>
      </c>
      <c r="P164" s="203" t="s">
        <v>69</v>
      </c>
      <c r="Q164" s="125">
        <v>38443</v>
      </c>
      <c r="R164" s="139">
        <v>112.4</v>
      </c>
      <c r="S164" s="140">
        <v>235.07000000000002</v>
      </c>
      <c r="T164" s="120">
        <v>347.47</v>
      </c>
      <c r="U164" s="139">
        <v>0</v>
      </c>
      <c r="V164" s="140"/>
      <c r="W164" s="120"/>
      <c r="X164" s="128"/>
    </row>
    <row r="165" spans="15:24">
      <c r="O165" s="119">
        <v>2005</v>
      </c>
      <c r="P165" s="203" t="s">
        <v>70</v>
      </c>
      <c r="Q165" s="125">
        <v>38473</v>
      </c>
      <c r="R165" s="139">
        <v>143.9</v>
      </c>
      <c r="S165" s="140">
        <v>235.07000000000002</v>
      </c>
      <c r="T165" s="120">
        <v>378.97</v>
      </c>
      <c r="U165" s="139">
        <v>0</v>
      </c>
      <c r="V165" s="140"/>
      <c r="W165" s="120"/>
      <c r="X165" s="128"/>
    </row>
    <row r="166" spans="15:24">
      <c r="O166" s="119">
        <v>2005</v>
      </c>
      <c r="P166" s="203" t="s">
        <v>71</v>
      </c>
      <c r="Q166" s="125">
        <v>38504</v>
      </c>
      <c r="R166" s="139">
        <v>143.9</v>
      </c>
      <c r="S166" s="140">
        <v>240.06000000000003</v>
      </c>
      <c r="T166" s="120">
        <v>383.96000000000004</v>
      </c>
      <c r="U166" s="139">
        <v>0</v>
      </c>
      <c r="V166" s="140"/>
      <c r="W166" s="120"/>
      <c r="X166" s="128"/>
    </row>
    <row r="167" spans="15:24">
      <c r="O167" s="119">
        <v>2005</v>
      </c>
      <c r="P167" s="203" t="s">
        <v>72</v>
      </c>
      <c r="Q167" s="125">
        <v>38534</v>
      </c>
      <c r="R167" s="139">
        <v>143.9</v>
      </c>
      <c r="S167" s="140">
        <v>242.61000000000004</v>
      </c>
      <c r="T167" s="120">
        <v>386.51000000000005</v>
      </c>
      <c r="U167" s="139">
        <v>0</v>
      </c>
      <c r="V167" s="140"/>
      <c r="W167" s="120"/>
      <c r="X167" s="128"/>
    </row>
    <row r="168" spans="15:24">
      <c r="O168" s="119">
        <v>2005</v>
      </c>
      <c r="P168" s="203" t="s">
        <v>73</v>
      </c>
      <c r="Q168" s="125">
        <v>38565</v>
      </c>
      <c r="R168" s="139">
        <v>163.4</v>
      </c>
      <c r="S168" s="140">
        <v>242.61000000000004</v>
      </c>
      <c r="T168" s="120">
        <v>406.01000000000005</v>
      </c>
      <c r="U168" s="139">
        <v>0</v>
      </c>
      <c r="V168" s="140"/>
      <c r="W168" s="120"/>
      <c r="X168" s="128"/>
    </row>
    <row r="169" spans="15:24">
      <c r="O169" s="119">
        <v>2005</v>
      </c>
      <c r="P169" s="203" t="s">
        <v>74</v>
      </c>
      <c r="Q169" s="125">
        <v>38596</v>
      </c>
      <c r="R169" s="139">
        <v>163.4</v>
      </c>
      <c r="S169" s="140">
        <v>261.02000000000004</v>
      </c>
      <c r="T169" s="120">
        <v>424.42000000000007</v>
      </c>
      <c r="U169" s="139">
        <v>0</v>
      </c>
      <c r="V169" s="140"/>
      <c r="W169" s="120"/>
      <c r="X169" s="128"/>
    </row>
    <row r="170" spans="15:24">
      <c r="O170" s="119">
        <v>2005</v>
      </c>
      <c r="P170" s="203" t="s">
        <v>75</v>
      </c>
      <c r="Q170" s="125">
        <v>38626</v>
      </c>
      <c r="R170" s="139">
        <v>222.9</v>
      </c>
      <c r="S170" s="140">
        <v>270.37000000000006</v>
      </c>
      <c r="T170" s="120">
        <v>493.2700000000001</v>
      </c>
      <c r="U170" s="139">
        <v>0</v>
      </c>
      <c r="V170" s="140"/>
      <c r="W170" s="120"/>
      <c r="X170" s="128"/>
    </row>
    <row r="171" spans="15:24">
      <c r="O171" s="119">
        <v>2005</v>
      </c>
      <c r="P171" s="203" t="s">
        <v>76</v>
      </c>
      <c r="Q171" s="125">
        <v>38657</v>
      </c>
      <c r="R171" s="139">
        <v>222.9</v>
      </c>
      <c r="S171" s="140">
        <v>270.37000000000006</v>
      </c>
      <c r="T171" s="120">
        <v>493.2700000000001</v>
      </c>
      <c r="U171" s="139">
        <v>0</v>
      </c>
      <c r="V171" s="140"/>
      <c r="W171" s="120"/>
      <c r="X171" s="128"/>
    </row>
    <row r="172" spans="15:24">
      <c r="O172" s="119">
        <v>2005</v>
      </c>
      <c r="P172" s="203" t="s">
        <v>77</v>
      </c>
      <c r="Q172" s="125">
        <v>38687</v>
      </c>
      <c r="R172" s="139">
        <v>222.9</v>
      </c>
      <c r="S172" s="140">
        <v>270.37000000000006</v>
      </c>
      <c r="T172" s="120">
        <v>493.2700000000001</v>
      </c>
      <c r="U172" s="139">
        <v>0</v>
      </c>
      <c r="V172" s="140"/>
      <c r="W172" s="120"/>
      <c r="X172" s="128"/>
    </row>
    <row r="173" spans="15:24">
      <c r="O173" s="119">
        <v>2006</v>
      </c>
      <c r="P173" s="203" t="s">
        <v>66</v>
      </c>
      <c r="Q173" s="125">
        <v>38718</v>
      </c>
      <c r="R173" s="139">
        <v>222.9</v>
      </c>
      <c r="S173" s="140">
        <v>280.92000000000007</v>
      </c>
      <c r="T173" s="120">
        <v>503.82000000000005</v>
      </c>
      <c r="U173" s="139">
        <v>0</v>
      </c>
      <c r="V173" s="140"/>
      <c r="W173" s="120"/>
      <c r="X173" s="128"/>
    </row>
    <row r="174" spans="15:24">
      <c r="O174" s="119">
        <v>2006</v>
      </c>
      <c r="P174" s="203" t="s">
        <v>67</v>
      </c>
      <c r="Q174" s="125">
        <v>38749</v>
      </c>
      <c r="R174" s="139">
        <v>222.9</v>
      </c>
      <c r="S174" s="140">
        <v>280.92000000000007</v>
      </c>
      <c r="T174" s="120">
        <v>503.82000000000005</v>
      </c>
      <c r="U174" s="139">
        <v>0</v>
      </c>
      <c r="V174" s="140"/>
      <c r="W174" s="120"/>
      <c r="X174" s="128"/>
    </row>
    <row r="175" spans="15:24">
      <c r="O175" s="119">
        <v>2006</v>
      </c>
      <c r="P175" s="203" t="s">
        <v>68</v>
      </c>
      <c r="Q175" s="125">
        <v>38777</v>
      </c>
      <c r="R175" s="139">
        <v>267.89999999999998</v>
      </c>
      <c r="S175" s="140">
        <v>280.92000000000007</v>
      </c>
      <c r="T175" s="120">
        <v>548.82000000000005</v>
      </c>
      <c r="U175" s="139">
        <v>0</v>
      </c>
      <c r="V175" s="140"/>
      <c r="W175" s="120"/>
      <c r="X175" s="128"/>
    </row>
    <row r="176" spans="15:24">
      <c r="O176" s="119">
        <v>2006</v>
      </c>
      <c r="P176" s="203" t="s">
        <v>69</v>
      </c>
      <c r="Q176" s="125">
        <v>38808</v>
      </c>
      <c r="R176" s="139">
        <v>267.89999999999998</v>
      </c>
      <c r="S176" s="140">
        <v>313.72000000000008</v>
      </c>
      <c r="T176" s="120">
        <v>581.62000000000012</v>
      </c>
      <c r="U176" s="139">
        <v>0</v>
      </c>
      <c r="V176" s="140"/>
      <c r="W176" s="120"/>
      <c r="X176" s="128"/>
    </row>
    <row r="177" spans="15:24">
      <c r="O177" s="119">
        <v>2006</v>
      </c>
      <c r="P177" s="203" t="s">
        <v>70</v>
      </c>
      <c r="Q177" s="125">
        <v>38838</v>
      </c>
      <c r="R177" s="139">
        <v>267.89999999999998</v>
      </c>
      <c r="S177" s="140">
        <v>313.72000000000008</v>
      </c>
      <c r="T177" s="120">
        <v>581.62000000000012</v>
      </c>
      <c r="U177" s="139">
        <v>0</v>
      </c>
      <c r="V177" s="140"/>
      <c r="W177" s="120"/>
      <c r="X177" s="128"/>
    </row>
    <row r="178" spans="15:24">
      <c r="O178" s="119">
        <v>2006</v>
      </c>
      <c r="P178" s="203" t="s">
        <v>71</v>
      </c>
      <c r="Q178" s="125">
        <v>38869</v>
      </c>
      <c r="R178" s="139">
        <v>267.89999999999998</v>
      </c>
      <c r="S178" s="140">
        <v>322.47000000000008</v>
      </c>
      <c r="T178" s="120">
        <v>590.37000000000012</v>
      </c>
      <c r="U178" s="139">
        <v>0</v>
      </c>
      <c r="V178" s="140"/>
      <c r="W178" s="120"/>
      <c r="X178" s="128"/>
    </row>
    <row r="179" spans="15:24">
      <c r="O179" s="119">
        <v>2006</v>
      </c>
      <c r="P179" s="203" t="s">
        <v>72</v>
      </c>
      <c r="Q179" s="125">
        <v>38899</v>
      </c>
      <c r="R179" s="139">
        <v>267.89999999999998</v>
      </c>
      <c r="S179" s="140">
        <v>355.67000000000007</v>
      </c>
      <c r="T179" s="120">
        <v>623.57000000000005</v>
      </c>
      <c r="U179" s="139">
        <v>0</v>
      </c>
      <c r="V179" s="140"/>
      <c r="W179" s="120"/>
      <c r="X179" s="128"/>
    </row>
    <row r="180" spans="15:24">
      <c r="O180" s="119">
        <v>2006</v>
      </c>
      <c r="P180" s="203" t="s">
        <v>73</v>
      </c>
      <c r="Q180" s="125">
        <v>38930</v>
      </c>
      <c r="R180" s="139">
        <v>267.89999999999998</v>
      </c>
      <c r="S180" s="140">
        <v>396.67000000000007</v>
      </c>
      <c r="T180" s="120">
        <v>664.57</v>
      </c>
      <c r="U180" s="139">
        <v>0</v>
      </c>
      <c r="V180" s="140"/>
      <c r="W180" s="120"/>
      <c r="X180" s="128"/>
    </row>
    <row r="181" spans="15:24">
      <c r="O181" s="119">
        <v>2006</v>
      </c>
      <c r="P181" s="203" t="s">
        <v>74</v>
      </c>
      <c r="Q181" s="125">
        <v>38961</v>
      </c>
      <c r="R181" s="139">
        <v>267.89999999999998</v>
      </c>
      <c r="S181" s="140">
        <v>396.67000000000007</v>
      </c>
      <c r="T181" s="120">
        <v>664.57</v>
      </c>
      <c r="U181" s="139">
        <v>0</v>
      </c>
      <c r="V181" s="140"/>
      <c r="W181" s="120"/>
      <c r="X181" s="128"/>
    </row>
    <row r="182" spans="15:24">
      <c r="O182" s="119">
        <v>2006</v>
      </c>
      <c r="P182" s="203" t="s">
        <v>75</v>
      </c>
      <c r="Q182" s="125">
        <v>38991</v>
      </c>
      <c r="R182" s="139">
        <v>267.89999999999998</v>
      </c>
      <c r="S182" s="140">
        <v>396.67000000000007</v>
      </c>
      <c r="T182" s="120">
        <v>664.57</v>
      </c>
      <c r="U182" s="139">
        <v>0</v>
      </c>
      <c r="V182" s="140"/>
      <c r="W182" s="120"/>
      <c r="X182" s="128"/>
    </row>
    <row r="183" spans="15:24">
      <c r="O183" s="119">
        <v>2006</v>
      </c>
      <c r="P183" s="203" t="s">
        <v>76</v>
      </c>
      <c r="Q183" s="125">
        <v>39022</v>
      </c>
      <c r="R183" s="139">
        <v>267.89999999999998</v>
      </c>
      <c r="S183" s="140">
        <v>400.07000000000005</v>
      </c>
      <c r="T183" s="120">
        <v>667.97</v>
      </c>
      <c r="U183" s="139">
        <v>0</v>
      </c>
      <c r="V183" s="140"/>
      <c r="W183" s="120"/>
      <c r="X183" s="128"/>
    </row>
    <row r="184" spans="15:24">
      <c r="O184" s="119">
        <v>2006</v>
      </c>
      <c r="P184" s="203" t="s">
        <v>77</v>
      </c>
      <c r="Q184" s="125">
        <v>39052</v>
      </c>
      <c r="R184" s="139">
        <v>267.89999999999998</v>
      </c>
      <c r="S184" s="140">
        <v>408.57000000000005</v>
      </c>
      <c r="T184" s="120">
        <v>676.47</v>
      </c>
      <c r="U184" s="139">
        <v>0</v>
      </c>
      <c r="V184" s="140"/>
      <c r="W184" s="120"/>
      <c r="X184" s="128"/>
    </row>
    <row r="185" spans="15:24">
      <c r="O185" s="119">
        <v>2007</v>
      </c>
      <c r="P185" s="203" t="s">
        <v>66</v>
      </c>
      <c r="Q185" s="125">
        <v>39083</v>
      </c>
      <c r="R185" s="139">
        <v>267.89999999999998</v>
      </c>
      <c r="S185" s="140">
        <v>416.07000000000005</v>
      </c>
      <c r="T185" s="120">
        <v>683.97</v>
      </c>
      <c r="U185" s="139">
        <v>0</v>
      </c>
      <c r="V185" s="140"/>
      <c r="W185" s="120"/>
      <c r="X185" s="128"/>
    </row>
    <row r="186" spans="15:24">
      <c r="O186" s="119">
        <v>2007</v>
      </c>
      <c r="P186" s="203" t="s">
        <v>67</v>
      </c>
      <c r="Q186" s="125">
        <v>39114</v>
      </c>
      <c r="R186" s="139">
        <v>267.89999999999998</v>
      </c>
      <c r="S186" s="140">
        <v>416.07000000000005</v>
      </c>
      <c r="T186" s="120">
        <v>683.97</v>
      </c>
      <c r="U186" s="139">
        <v>0</v>
      </c>
      <c r="V186" s="140"/>
      <c r="W186" s="120"/>
      <c r="X186" s="128"/>
    </row>
    <row r="187" spans="15:24">
      <c r="O187" s="119">
        <v>2007</v>
      </c>
      <c r="P187" s="203" t="s">
        <v>68</v>
      </c>
      <c r="Q187" s="125">
        <v>39142</v>
      </c>
      <c r="R187" s="139">
        <v>267.89999999999998</v>
      </c>
      <c r="S187" s="140">
        <v>416.07000000000005</v>
      </c>
      <c r="T187" s="120">
        <v>683.97</v>
      </c>
      <c r="U187" s="139">
        <v>0</v>
      </c>
      <c r="V187" s="140"/>
      <c r="W187" s="120"/>
      <c r="X187" s="128"/>
    </row>
    <row r="188" spans="15:24">
      <c r="O188" s="119">
        <v>2007</v>
      </c>
      <c r="P188" s="203" t="s">
        <v>69</v>
      </c>
      <c r="Q188" s="125">
        <v>39173</v>
      </c>
      <c r="R188" s="139">
        <v>267.89999999999998</v>
      </c>
      <c r="S188" s="140">
        <v>416.07000000000005</v>
      </c>
      <c r="T188" s="120">
        <v>683.97</v>
      </c>
      <c r="U188" s="139">
        <v>0</v>
      </c>
      <c r="V188" s="140"/>
      <c r="W188" s="120"/>
      <c r="X188" s="128"/>
    </row>
    <row r="189" spans="15:24">
      <c r="O189" s="119">
        <v>2007</v>
      </c>
      <c r="P189" s="203" t="s">
        <v>70</v>
      </c>
      <c r="Q189" s="125">
        <v>39203</v>
      </c>
      <c r="R189" s="139">
        <v>267.89999999999998</v>
      </c>
      <c r="S189" s="140">
        <v>427.06000000000006</v>
      </c>
      <c r="T189" s="120">
        <v>694.96</v>
      </c>
      <c r="U189" s="139">
        <v>0</v>
      </c>
      <c r="V189" s="140"/>
      <c r="W189" s="120"/>
      <c r="X189" s="128"/>
    </row>
    <row r="190" spans="15:24">
      <c r="O190" s="119">
        <v>2007</v>
      </c>
      <c r="P190" s="203" t="s">
        <v>71</v>
      </c>
      <c r="Q190" s="125">
        <v>39234</v>
      </c>
      <c r="R190" s="139">
        <v>267.89999999999998</v>
      </c>
      <c r="S190" s="140">
        <v>427.06000000000006</v>
      </c>
      <c r="T190" s="120">
        <v>694.96</v>
      </c>
      <c r="U190" s="139">
        <v>0</v>
      </c>
      <c r="V190" s="140"/>
      <c r="W190" s="120"/>
      <c r="X190" s="128"/>
    </row>
    <row r="191" spans="15:24">
      <c r="O191" s="119">
        <v>2007</v>
      </c>
      <c r="P191" s="203" t="s">
        <v>72</v>
      </c>
      <c r="Q191" s="125">
        <v>39264</v>
      </c>
      <c r="R191" s="139">
        <v>300.34999999999997</v>
      </c>
      <c r="S191" s="140">
        <v>427.06000000000006</v>
      </c>
      <c r="T191" s="120">
        <v>727.41000000000008</v>
      </c>
      <c r="U191" s="139">
        <v>0</v>
      </c>
      <c r="V191" s="140"/>
      <c r="W191" s="120"/>
      <c r="X191" s="128"/>
    </row>
    <row r="192" spans="15:24">
      <c r="O192" s="119">
        <v>2007</v>
      </c>
      <c r="P192" s="203" t="s">
        <v>73</v>
      </c>
      <c r="Q192" s="125">
        <v>39295</v>
      </c>
      <c r="R192" s="139">
        <v>310.84999999999997</v>
      </c>
      <c r="S192" s="140">
        <v>427.06000000000006</v>
      </c>
      <c r="T192" s="120">
        <v>737.91000000000008</v>
      </c>
      <c r="U192" s="139">
        <v>0</v>
      </c>
      <c r="V192" s="140"/>
      <c r="W192" s="120"/>
      <c r="X192" s="128"/>
    </row>
    <row r="193" spans="15:24">
      <c r="O193" s="119">
        <v>2007</v>
      </c>
      <c r="P193" s="203" t="s">
        <v>74</v>
      </c>
      <c r="Q193" s="125">
        <v>39326</v>
      </c>
      <c r="R193" s="139">
        <v>310.84999999999997</v>
      </c>
      <c r="S193" s="140">
        <v>427.06000000000006</v>
      </c>
      <c r="T193" s="120">
        <v>737.91000000000008</v>
      </c>
      <c r="U193" s="139">
        <v>0</v>
      </c>
      <c r="V193" s="140"/>
      <c r="W193" s="120"/>
      <c r="X193" s="128"/>
    </row>
    <row r="194" spans="15:24">
      <c r="O194" s="119">
        <v>2007</v>
      </c>
      <c r="P194" s="203" t="s">
        <v>75</v>
      </c>
      <c r="Q194" s="125">
        <v>39356</v>
      </c>
      <c r="R194" s="139">
        <v>310.84999999999997</v>
      </c>
      <c r="S194" s="140">
        <v>427.06000000000006</v>
      </c>
      <c r="T194" s="120">
        <v>737.91000000000008</v>
      </c>
      <c r="U194" s="139">
        <v>0</v>
      </c>
      <c r="V194" s="140"/>
      <c r="W194" s="120"/>
      <c r="X194" s="128"/>
    </row>
    <row r="195" spans="15:24">
      <c r="O195" s="119">
        <v>2007</v>
      </c>
      <c r="P195" s="203" t="s">
        <v>76</v>
      </c>
      <c r="Q195" s="125">
        <v>39387</v>
      </c>
      <c r="R195" s="139">
        <v>310.84999999999997</v>
      </c>
      <c r="S195" s="140">
        <v>427.06000000000006</v>
      </c>
      <c r="T195" s="120">
        <v>737.91000000000008</v>
      </c>
      <c r="U195" s="139">
        <v>0</v>
      </c>
      <c r="V195" s="140"/>
      <c r="W195" s="120"/>
      <c r="X195" s="128"/>
    </row>
    <row r="196" spans="15:24">
      <c r="O196" s="119">
        <v>2007</v>
      </c>
      <c r="P196" s="203" t="s">
        <v>77</v>
      </c>
      <c r="Q196" s="125">
        <v>39417</v>
      </c>
      <c r="R196" s="139">
        <v>310.84999999999997</v>
      </c>
      <c r="S196" s="140">
        <v>429.61000000000007</v>
      </c>
      <c r="T196" s="120">
        <v>740.46</v>
      </c>
      <c r="U196" s="139">
        <v>0</v>
      </c>
      <c r="V196" s="140"/>
      <c r="W196" s="120"/>
      <c r="X196" s="128"/>
    </row>
    <row r="197" spans="15:24">
      <c r="O197" s="119">
        <v>2008</v>
      </c>
      <c r="P197" s="203" t="s">
        <v>66</v>
      </c>
      <c r="Q197" s="125">
        <v>39448</v>
      </c>
      <c r="R197" s="139">
        <v>310.84999999999997</v>
      </c>
      <c r="S197" s="140">
        <v>429.61000000000007</v>
      </c>
      <c r="T197" s="120">
        <v>740.46</v>
      </c>
      <c r="U197" s="139">
        <v>0</v>
      </c>
      <c r="V197" s="140"/>
      <c r="W197" s="120"/>
      <c r="X197" s="128"/>
    </row>
    <row r="198" spans="15:24">
      <c r="O198" s="119">
        <v>2008</v>
      </c>
      <c r="P198" s="203" t="s">
        <v>67</v>
      </c>
      <c r="Q198" s="125">
        <v>39479</v>
      </c>
      <c r="R198" s="139">
        <v>310.84999999999997</v>
      </c>
      <c r="S198" s="140">
        <v>437.11000000000007</v>
      </c>
      <c r="T198" s="120">
        <v>747.96</v>
      </c>
      <c r="U198" s="139">
        <v>0</v>
      </c>
      <c r="V198" s="140"/>
      <c r="W198" s="120"/>
      <c r="X198" s="128"/>
    </row>
    <row r="199" spans="15:24">
      <c r="O199" s="119">
        <v>2008</v>
      </c>
      <c r="P199" s="203" t="s">
        <v>68</v>
      </c>
      <c r="Q199" s="125">
        <v>39508</v>
      </c>
      <c r="R199" s="139">
        <v>310.84999999999997</v>
      </c>
      <c r="S199" s="140">
        <v>466.21000000000009</v>
      </c>
      <c r="T199" s="120">
        <v>777.06000000000006</v>
      </c>
      <c r="U199" s="139">
        <v>0</v>
      </c>
      <c r="V199" s="140"/>
      <c r="W199" s="120"/>
      <c r="X199" s="128"/>
    </row>
    <row r="200" spans="15:24">
      <c r="O200" s="119">
        <v>2008</v>
      </c>
      <c r="P200" s="203" t="s">
        <v>69</v>
      </c>
      <c r="Q200" s="125">
        <v>39539</v>
      </c>
      <c r="R200" s="139">
        <v>336.34999999999997</v>
      </c>
      <c r="S200" s="140">
        <v>488.90000000000009</v>
      </c>
      <c r="T200" s="120">
        <v>825.25</v>
      </c>
      <c r="U200" s="139">
        <v>0</v>
      </c>
      <c r="V200" s="140"/>
      <c r="W200" s="120"/>
      <c r="X200" s="128"/>
    </row>
    <row r="201" spans="15:24">
      <c r="O201" s="119">
        <v>2008</v>
      </c>
      <c r="P201" s="203" t="s">
        <v>70</v>
      </c>
      <c r="Q201" s="125">
        <v>39569</v>
      </c>
      <c r="R201" s="139">
        <v>336.34999999999997</v>
      </c>
      <c r="S201" s="140">
        <v>488.90000000000009</v>
      </c>
      <c r="T201" s="120">
        <v>825.25</v>
      </c>
      <c r="U201" s="139">
        <v>0</v>
      </c>
      <c r="V201" s="140"/>
      <c r="W201" s="120"/>
      <c r="X201" s="128"/>
    </row>
    <row r="202" spans="15:24">
      <c r="O202" s="119">
        <v>2008</v>
      </c>
      <c r="P202" s="203" t="s">
        <v>71</v>
      </c>
      <c r="Q202" s="125">
        <v>39600</v>
      </c>
      <c r="R202" s="139">
        <v>417.74999999999994</v>
      </c>
      <c r="S202" s="140">
        <v>493.8900000000001</v>
      </c>
      <c r="T202" s="120">
        <v>911.6400000000001</v>
      </c>
      <c r="U202" s="139">
        <v>0</v>
      </c>
      <c r="V202" s="140"/>
      <c r="W202" s="120"/>
      <c r="X202" s="128"/>
    </row>
    <row r="203" spans="15:24">
      <c r="O203" s="119">
        <v>2008</v>
      </c>
      <c r="P203" s="203" t="s">
        <v>72</v>
      </c>
      <c r="Q203" s="125">
        <v>39630</v>
      </c>
      <c r="R203" s="139">
        <v>417.74999999999994</v>
      </c>
      <c r="S203" s="140">
        <v>513.44000000000005</v>
      </c>
      <c r="T203" s="120">
        <v>931.19</v>
      </c>
      <c r="U203" s="139">
        <v>0</v>
      </c>
      <c r="V203" s="140"/>
      <c r="W203" s="120"/>
      <c r="X203" s="128"/>
    </row>
    <row r="204" spans="15:24">
      <c r="O204" s="119">
        <v>2008</v>
      </c>
      <c r="P204" s="203" t="s">
        <v>73</v>
      </c>
      <c r="Q204" s="125">
        <v>39661</v>
      </c>
      <c r="R204" s="139">
        <v>417.74999999999994</v>
      </c>
      <c r="S204" s="140">
        <v>513.44000000000005</v>
      </c>
      <c r="T204" s="120">
        <v>931.19</v>
      </c>
      <c r="U204" s="139">
        <v>0</v>
      </c>
      <c r="V204" s="140"/>
      <c r="W204" s="120"/>
      <c r="X204" s="128"/>
    </row>
    <row r="205" spans="15:24">
      <c r="O205" s="119">
        <v>2008</v>
      </c>
      <c r="P205" s="203" t="s">
        <v>74</v>
      </c>
      <c r="Q205" s="125">
        <v>39692</v>
      </c>
      <c r="R205" s="139">
        <v>417.74999999999994</v>
      </c>
      <c r="S205" s="140">
        <v>513.44000000000005</v>
      </c>
      <c r="T205" s="120">
        <v>931.19</v>
      </c>
      <c r="U205" s="139">
        <v>0</v>
      </c>
      <c r="V205" s="140"/>
      <c r="W205" s="120"/>
      <c r="X205" s="128"/>
    </row>
    <row r="206" spans="15:24">
      <c r="O206" s="119">
        <v>2008</v>
      </c>
      <c r="P206" s="203" t="s">
        <v>75</v>
      </c>
      <c r="Q206" s="125">
        <v>39722</v>
      </c>
      <c r="R206" s="139">
        <v>417.74999999999994</v>
      </c>
      <c r="S206" s="140">
        <v>521.10700000000008</v>
      </c>
      <c r="T206" s="120">
        <v>938.85699999999997</v>
      </c>
      <c r="U206" s="139">
        <v>0</v>
      </c>
      <c r="V206" s="140"/>
      <c r="W206" s="120"/>
      <c r="X206" s="128"/>
    </row>
    <row r="207" spans="15:24">
      <c r="O207" s="119">
        <v>2008</v>
      </c>
      <c r="P207" s="203" t="s">
        <v>76</v>
      </c>
      <c r="Q207" s="125">
        <v>39753</v>
      </c>
      <c r="R207" s="139">
        <v>417.74999999999994</v>
      </c>
      <c r="S207" s="140">
        <v>527.50700000000006</v>
      </c>
      <c r="T207" s="120">
        <v>945.25700000000006</v>
      </c>
      <c r="U207" s="139">
        <v>0</v>
      </c>
      <c r="V207" s="140"/>
      <c r="W207" s="120"/>
      <c r="X207" s="128"/>
    </row>
    <row r="208" spans="15:24">
      <c r="O208" s="119">
        <v>2008</v>
      </c>
      <c r="P208" s="203" t="s">
        <v>77</v>
      </c>
      <c r="Q208" s="125">
        <v>39783</v>
      </c>
      <c r="R208" s="139">
        <v>417.74999999999994</v>
      </c>
      <c r="S208" s="140">
        <v>527.50700000000006</v>
      </c>
      <c r="T208" s="120">
        <v>945.25700000000006</v>
      </c>
      <c r="U208" s="139">
        <v>0</v>
      </c>
      <c r="V208" s="140"/>
      <c r="W208" s="120"/>
      <c r="X208" s="128"/>
    </row>
    <row r="209" spans="15:24">
      <c r="O209" s="119">
        <v>2009</v>
      </c>
      <c r="P209" s="203" t="s">
        <v>66</v>
      </c>
      <c r="Q209" s="125">
        <v>39814</v>
      </c>
      <c r="R209" s="139">
        <v>417.74999999999994</v>
      </c>
      <c r="S209" s="140">
        <v>527.50700000000006</v>
      </c>
      <c r="T209" s="120">
        <v>945.25700000000006</v>
      </c>
      <c r="U209" s="139">
        <v>0</v>
      </c>
      <c r="V209" s="140"/>
      <c r="W209" s="120"/>
      <c r="X209" s="128"/>
    </row>
    <row r="210" spans="15:24">
      <c r="O210" s="119">
        <v>2009</v>
      </c>
      <c r="P210" s="203" t="s">
        <v>67</v>
      </c>
      <c r="Q210" s="125">
        <v>39845</v>
      </c>
      <c r="R210" s="139">
        <v>417.74999999999994</v>
      </c>
      <c r="S210" s="140">
        <v>539.45700000000011</v>
      </c>
      <c r="T210" s="120">
        <v>957.20700000000011</v>
      </c>
      <c r="U210" s="139">
        <v>0</v>
      </c>
      <c r="V210" s="140"/>
      <c r="W210" s="120"/>
      <c r="X210" s="128"/>
    </row>
    <row r="211" spans="15:24">
      <c r="O211" s="119">
        <v>2009</v>
      </c>
      <c r="P211" s="203" t="s">
        <v>68</v>
      </c>
      <c r="Q211" s="125">
        <v>39873</v>
      </c>
      <c r="R211" s="139">
        <v>432.24999999999994</v>
      </c>
      <c r="S211" s="140">
        <v>539.45700000000011</v>
      </c>
      <c r="T211" s="120">
        <v>971.70700000000011</v>
      </c>
      <c r="U211" s="139">
        <v>0</v>
      </c>
      <c r="V211" s="140"/>
      <c r="W211" s="120"/>
      <c r="X211" s="128"/>
    </row>
    <row r="212" spans="15:24">
      <c r="O212" s="119">
        <v>2009</v>
      </c>
      <c r="P212" s="203" t="s">
        <v>69</v>
      </c>
      <c r="Q212" s="125">
        <v>39904</v>
      </c>
      <c r="R212" s="139">
        <v>432.24999999999994</v>
      </c>
      <c r="S212" s="140">
        <v>546.00700000000006</v>
      </c>
      <c r="T212" s="120">
        <v>978.25700000000006</v>
      </c>
      <c r="U212" s="139">
        <v>0</v>
      </c>
      <c r="V212" s="140"/>
      <c r="W212" s="120"/>
      <c r="X212" s="128"/>
    </row>
    <row r="213" spans="15:24">
      <c r="O213" s="119">
        <v>2009</v>
      </c>
      <c r="P213" s="203" t="s">
        <v>70</v>
      </c>
      <c r="Q213" s="125">
        <v>39934</v>
      </c>
      <c r="R213" s="139">
        <v>432.24999999999994</v>
      </c>
      <c r="S213" s="140">
        <v>546.00700000000006</v>
      </c>
      <c r="T213" s="120">
        <v>978.25700000000006</v>
      </c>
      <c r="U213" s="139">
        <v>0</v>
      </c>
      <c r="V213" s="140"/>
      <c r="W213" s="120"/>
      <c r="X213" s="128"/>
    </row>
    <row r="214" spans="15:24">
      <c r="O214" s="119">
        <v>2009</v>
      </c>
      <c r="P214" s="203" t="s">
        <v>71</v>
      </c>
      <c r="Q214" s="125">
        <v>39965</v>
      </c>
      <c r="R214" s="139">
        <v>464.74999999999994</v>
      </c>
      <c r="S214" s="140">
        <v>546.00700000000006</v>
      </c>
      <c r="T214" s="120">
        <v>1010.7570000000001</v>
      </c>
      <c r="U214" s="139">
        <v>0</v>
      </c>
      <c r="V214" s="140"/>
      <c r="W214" s="120"/>
      <c r="X214" s="128"/>
    </row>
    <row r="215" spans="15:24">
      <c r="O215" s="119">
        <v>2009</v>
      </c>
      <c r="P215" s="203" t="s">
        <v>72</v>
      </c>
      <c r="Q215" s="125">
        <v>39995</v>
      </c>
      <c r="R215" s="139">
        <v>519.14999999999986</v>
      </c>
      <c r="S215" s="140">
        <v>561.50700000000006</v>
      </c>
      <c r="T215" s="120">
        <v>1080.6569999999999</v>
      </c>
      <c r="U215" s="139">
        <v>0</v>
      </c>
      <c r="V215" s="140"/>
      <c r="W215" s="120"/>
      <c r="X215" s="128"/>
    </row>
    <row r="216" spans="15:24">
      <c r="O216" s="119">
        <v>2009</v>
      </c>
      <c r="P216" s="203" t="s">
        <v>73</v>
      </c>
      <c r="Q216" s="125">
        <v>40026</v>
      </c>
      <c r="R216" s="139">
        <v>519.14999999999986</v>
      </c>
      <c r="S216" s="140">
        <v>561.50700000000006</v>
      </c>
      <c r="T216" s="120">
        <v>1080.6569999999999</v>
      </c>
      <c r="U216" s="139">
        <v>0</v>
      </c>
      <c r="V216" s="140"/>
      <c r="W216" s="120"/>
      <c r="X216" s="128"/>
    </row>
    <row r="217" spans="15:24">
      <c r="O217" s="119">
        <v>2009</v>
      </c>
      <c r="P217" s="203" t="s">
        <v>74</v>
      </c>
      <c r="Q217" s="125">
        <v>40057</v>
      </c>
      <c r="R217" s="139">
        <v>519.14999999999986</v>
      </c>
      <c r="S217" s="140">
        <v>585.90700000000004</v>
      </c>
      <c r="T217" s="120">
        <v>1105.0569999999998</v>
      </c>
      <c r="U217" s="139">
        <v>0</v>
      </c>
      <c r="V217" s="140"/>
      <c r="W217" s="120"/>
      <c r="X217" s="128"/>
    </row>
    <row r="218" spans="15:24">
      <c r="O218" s="119">
        <v>2009</v>
      </c>
      <c r="P218" s="203" t="s">
        <v>75</v>
      </c>
      <c r="Q218" s="125">
        <v>40087</v>
      </c>
      <c r="R218" s="139">
        <v>583.24999999999989</v>
      </c>
      <c r="S218" s="140">
        <v>585.90700000000004</v>
      </c>
      <c r="T218" s="120">
        <v>1169.1569999999999</v>
      </c>
      <c r="U218" s="139">
        <v>0</v>
      </c>
      <c r="V218" s="140"/>
      <c r="W218" s="120"/>
      <c r="X218" s="128"/>
    </row>
    <row r="219" spans="15:24">
      <c r="O219" s="119">
        <v>2009</v>
      </c>
      <c r="P219" s="203" t="s">
        <v>76</v>
      </c>
      <c r="Q219" s="125">
        <v>40118</v>
      </c>
      <c r="R219" s="139">
        <v>583.24999999999989</v>
      </c>
      <c r="S219" s="140">
        <v>597.80700000000002</v>
      </c>
      <c r="T219" s="120">
        <v>1181.0569999999998</v>
      </c>
      <c r="U219" s="139">
        <v>0</v>
      </c>
      <c r="V219" s="140"/>
      <c r="W219" s="120"/>
      <c r="X219" s="128"/>
    </row>
    <row r="220" spans="15:24">
      <c r="O220" s="119">
        <v>2009</v>
      </c>
      <c r="P220" s="203" t="s">
        <v>77</v>
      </c>
      <c r="Q220" s="125">
        <v>40148</v>
      </c>
      <c r="R220" s="139">
        <v>668.74999999999989</v>
      </c>
      <c r="S220" s="140">
        <v>602.05700000000002</v>
      </c>
      <c r="T220" s="120">
        <v>1270.8069999999998</v>
      </c>
      <c r="U220" s="139">
        <v>0</v>
      </c>
      <c r="V220" s="140"/>
      <c r="W220" s="120"/>
      <c r="X220" s="128"/>
    </row>
    <row r="221" spans="15:24">
      <c r="O221" s="119">
        <v>2010</v>
      </c>
      <c r="P221" s="203" t="s">
        <v>66</v>
      </c>
      <c r="Q221" s="125">
        <v>40179</v>
      </c>
      <c r="R221" s="139">
        <v>668.74999999999989</v>
      </c>
      <c r="S221" s="140">
        <v>602.05700000000002</v>
      </c>
      <c r="T221" s="120">
        <v>1270.8069999999998</v>
      </c>
      <c r="U221" s="139">
        <v>0</v>
      </c>
      <c r="V221" s="140"/>
      <c r="W221" s="120"/>
      <c r="X221" s="128"/>
    </row>
    <row r="222" spans="15:24">
      <c r="O222" s="119">
        <v>2010</v>
      </c>
      <c r="P222" s="203" t="s">
        <v>67</v>
      </c>
      <c r="Q222" s="125">
        <v>40210</v>
      </c>
      <c r="R222" s="139">
        <v>668.74999999999989</v>
      </c>
      <c r="S222" s="140">
        <v>617.35699999999997</v>
      </c>
      <c r="T222" s="120">
        <v>1286.107</v>
      </c>
      <c r="U222" s="139">
        <v>0</v>
      </c>
      <c r="V222" s="140"/>
      <c r="W222" s="120"/>
      <c r="X222" s="128"/>
    </row>
    <row r="223" spans="15:24">
      <c r="O223" s="119">
        <v>2010</v>
      </c>
      <c r="P223" s="203" t="s">
        <v>68</v>
      </c>
      <c r="Q223" s="125">
        <v>40238</v>
      </c>
      <c r="R223" s="139">
        <v>668.74999999999989</v>
      </c>
      <c r="S223" s="140">
        <v>634.90699999999993</v>
      </c>
      <c r="T223" s="120">
        <v>1303.6569999999997</v>
      </c>
      <c r="U223" s="139">
        <v>0</v>
      </c>
      <c r="V223" s="140"/>
      <c r="W223" s="120"/>
      <c r="X223" s="128"/>
    </row>
    <row r="224" spans="15:24">
      <c r="O224" s="119">
        <v>2010</v>
      </c>
      <c r="P224" s="203" t="s">
        <v>69</v>
      </c>
      <c r="Q224" s="125">
        <v>40269</v>
      </c>
      <c r="R224" s="139">
        <v>668.74999999999989</v>
      </c>
      <c r="S224" s="140">
        <v>644.89699999999993</v>
      </c>
      <c r="T224" s="120">
        <v>1313.6469999999999</v>
      </c>
      <c r="U224" s="139">
        <v>0</v>
      </c>
      <c r="V224" s="140"/>
      <c r="W224" s="120"/>
      <c r="X224" s="128"/>
    </row>
    <row r="225" spans="15:24">
      <c r="O225" s="119">
        <v>2010</v>
      </c>
      <c r="P225" s="203" t="s">
        <v>70</v>
      </c>
      <c r="Q225" s="125">
        <v>40299</v>
      </c>
      <c r="R225" s="139">
        <v>668.74999999999989</v>
      </c>
      <c r="S225" s="140">
        <v>644.89699999999993</v>
      </c>
      <c r="T225" s="120">
        <v>1313.6469999999999</v>
      </c>
      <c r="U225" s="139">
        <v>0</v>
      </c>
      <c r="V225" s="140"/>
      <c r="W225" s="120"/>
      <c r="X225" s="128"/>
    </row>
    <row r="226" spans="15:24">
      <c r="O226" s="119">
        <v>2010</v>
      </c>
      <c r="P226" s="203" t="s">
        <v>71</v>
      </c>
      <c r="Q226" s="125">
        <v>40330</v>
      </c>
      <c r="R226" s="139">
        <v>727.79999999999984</v>
      </c>
      <c r="S226" s="140">
        <v>665.89699999999993</v>
      </c>
      <c r="T226" s="120">
        <v>1393.6969999999997</v>
      </c>
      <c r="U226" s="139">
        <v>0</v>
      </c>
      <c r="V226" s="140"/>
      <c r="W226" s="120"/>
      <c r="X226" s="128"/>
    </row>
    <row r="227" spans="15:24">
      <c r="O227" s="119">
        <v>2010</v>
      </c>
      <c r="P227" s="203" t="s">
        <v>72</v>
      </c>
      <c r="Q227" s="125">
        <v>40360</v>
      </c>
      <c r="R227" s="139">
        <v>727.79999999999984</v>
      </c>
      <c r="S227" s="140">
        <v>665.89699999999993</v>
      </c>
      <c r="T227" s="120">
        <v>1393.6969999999997</v>
      </c>
      <c r="U227" s="139">
        <v>0</v>
      </c>
      <c r="V227" s="140"/>
      <c r="W227" s="120"/>
      <c r="X227" s="128"/>
    </row>
    <row r="228" spans="15:24">
      <c r="O228" s="119">
        <v>2010</v>
      </c>
      <c r="P228" s="203" t="s">
        <v>73</v>
      </c>
      <c r="Q228" s="125">
        <v>40391</v>
      </c>
      <c r="R228" s="139">
        <v>727.79999999999984</v>
      </c>
      <c r="S228" s="140">
        <v>665.89699999999993</v>
      </c>
      <c r="T228" s="120">
        <v>1393.6969999999997</v>
      </c>
      <c r="U228" s="139">
        <v>0</v>
      </c>
      <c r="V228" s="140"/>
      <c r="W228" s="120"/>
      <c r="X228" s="128"/>
    </row>
    <row r="229" spans="15:24">
      <c r="O229" s="119">
        <v>2010</v>
      </c>
      <c r="P229" s="203" t="s">
        <v>74</v>
      </c>
      <c r="Q229" s="125">
        <v>40422</v>
      </c>
      <c r="R229" s="139">
        <v>727.79999999999984</v>
      </c>
      <c r="S229" s="140">
        <v>667.48699999999997</v>
      </c>
      <c r="T229" s="120">
        <v>1395.2869999999998</v>
      </c>
      <c r="U229" s="139">
        <v>0</v>
      </c>
      <c r="V229" s="140"/>
      <c r="W229" s="120"/>
      <c r="X229" s="128"/>
    </row>
    <row r="230" spans="15:24">
      <c r="O230" s="119">
        <v>2010</v>
      </c>
      <c r="P230" s="203" t="s">
        <v>75</v>
      </c>
      <c r="Q230" s="125">
        <v>40452</v>
      </c>
      <c r="R230" s="139">
        <v>727.79999999999984</v>
      </c>
      <c r="S230" s="140">
        <v>667.48699999999997</v>
      </c>
      <c r="T230" s="120">
        <v>1395.2869999999998</v>
      </c>
      <c r="U230" s="139">
        <v>0</v>
      </c>
      <c r="V230" s="140"/>
      <c r="W230" s="120"/>
      <c r="X230" s="128"/>
    </row>
    <row r="231" spans="15:24">
      <c r="O231" s="119">
        <v>2010</v>
      </c>
      <c r="P231" s="203" t="s">
        <v>76</v>
      </c>
      <c r="Q231" s="125">
        <v>40483</v>
      </c>
      <c r="R231" s="139">
        <v>727.79999999999984</v>
      </c>
      <c r="S231" s="140">
        <v>672.61</v>
      </c>
      <c r="T231" s="120">
        <v>1400.4099999999999</v>
      </c>
      <c r="U231" s="139">
        <v>0</v>
      </c>
      <c r="V231" s="140"/>
      <c r="W231" s="120"/>
      <c r="X231" s="128"/>
    </row>
    <row r="232" spans="15:24">
      <c r="O232" s="119">
        <v>2010</v>
      </c>
      <c r="P232" s="203" t="s">
        <v>77</v>
      </c>
      <c r="Q232" s="125">
        <v>40513</v>
      </c>
      <c r="R232" s="139">
        <v>727.79999999999984</v>
      </c>
      <c r="S232" s="140">
        <v>672.62800000000004</v>
      </c>
      <c r="T232" s="120">
        <v>1400.4279999999999</v>
      </c>
      <c r="U232" s="139">
        <v>0</v>
      </c>
      <c r="V232" s="140"/>
      <c r="W232" s="120"/>
      <c r="X232" s="128"/>
    </row>
    <row r="233" spans="15:24">
      <c r="O233" s="119">
        <v>2011</v>
      </c>
      <c r="P233" s="203" t="s">
        <v>66</v>
      </c>
      <c r="Q233" s="125">
        <v>40544</v>
      </c>
      <c r="R233" s="139">
        <v>769.19999999999982</v>
      </c>
      <c r="S233" s="140">
        <v>674.32800000000009</v>
      </c>
      <c r="T233" s="120">
        <v>1443.5279999999998</v>
      </c>
      <c r="U233" s="139">
        <v>0</v>
      </c>
      <c r="V233" s="140"/>
      <c r="W233" s="120"/>
      <c r="X233" s="128"/>
    </row>
    <row r="234" spans="15:24">
      <c r="O234" s="119">
        <v>2011</v>
      </c>
      <c r="P234" s="203" t="s">
        <v>67</v>
      </c>
      <c r="Q234" s="125">
        <v>40575</v>
      </c>
      <c r="R234" s="139">
        <v>769.19999999999982</v>
      </c>
      <c r="S234" s="140">
        <v>678.97800000000007</v>
      </c>
      <c r="T234" s="120">
        <v>1448.1779999999999</v>
      </c>
      <c r="U234" s="139">
        <v>0</v>
      </c>
      <c r="V234" s="140"/>
      <c r="W234" s="120"/>
      <c r="X234" s="128"/>
    </row>
    <row r="235" spans="15:24">
      <c r="O235" s="119">
        <v>2011</v>
      </c>
      <c r="P235" s="203" t="s">
        <v>68</v>
      </c>
      <c r="Q235" s="125">
        <v>40603</v>
      </c>
      <c r="R235" s="139">
        <v>769.19999999999982</v>
      </c>
      <c r="S235" s="140">
        <v>684.07800000000009</v>
      </c>
      <c r="T235" s="120">
        <v>1453.2779999999998</v>
      </c>
      <c r="U235" s="139">
        <v>0</v>
      </c>
      <c r="V235" s="140"/>
      <c r="W235" s="120"/>
      <c r="X235" s="128"/>
    </row>
    <row r="236" spans="15:24">
      <c r="O236" s="119">
        <v>2011</v>
      </c>
      <c r="P236" s="203" t="s">
        <v>69</v>
      </c>
      <c r="Q236" s="125">
        <v>40634</v>
      </c>
      <c r="R236" s="139">
        <v>769.19999999999982</v>
      </c>
      <c r="S236" s="140">
        <v>703.67800000000011</v>
      </c>
      <c r="T236" s="120">
        <v>1472.8779999999999</v>
      </c>
      <c r="U236" s="139">
        <v>0</v>
      </c>
      <c r="V236" s="140"/>
      <c r="W236" s="120"/>
      <c r="X236" s="128"/>
    </row>
    <row r="237" spans="15:24">
      <c r="O237" s="119">
        <v>2011</v>
      </c>
      <c r="P237" s="203" t="s">
        <v>70</v>
      </c>
      <c r="Q237" s="125">
        <v>40664</v>
      </c>
      <c r="R237" s="139">
        <v>769.19999999999982</v>
      </c>
      <c r="S237" s="140">
        <v>716.17800000000011</v>
      </c>
      <c r="T237" s="120">
        <v>1485.3779999999999</v>
      </c>
      <c r="U237" s="139">
        <v>0</v>
      </c>
      <c r="V237" s="140"/>
      <c r="W237" s="120"/>
      <c r="X237" s="128"/>
    </row>
    <row r="238" spans="15:24">
      <c r="O238" s="119">
        <v>2011</v>
      </c>
      <c r="P238" s="203" t="s">
        <v>71</v>
      </c>
      <c r="Q238" s="125">
        <v>40695</v>
      </c>
      <c r="R238" s="139">
        <v>769.19999999999982</v>
      </c>
      <c r="S238" s="140">
        <v>742.17800000000011</v>
      </c>
      <c r="T238" s="120">
        <v>1511.3779999999999</v>
      </c>
      <c r="U238" s="139">
        <v>0</v>
      </c>
      <c r="V238" s="140"/>
      <c r="W238" s="120"/>
      <c r="X238" s="128"/>
    </row>
    <row r="239" spans="15:24">
      <c r="O239" s="119">
        <v>2011</v>
      </c>
      <c r="P239" s="203" t="s">
        <v>72</v>
      </c>
      <c r="Q239" s="125">
        <v>40725</v>
      </c>
      <c r="R239" s="139">
        <v>769.19999999999982</v>
      </c>
      <c r="S239" s="140">
        <v>761.16800000000012</v>
      </c>
      <c r="T239" s="120">
        <v>1530.3679999999999</v>
      </c>
      <c r="U239" s="139">
        <v>0</v>
      </c>
      <c r="V239" s="140"/>
      <c r="W239" s="120"/>
      <c r="X239" s="128"/>
    </row>
    <row r="240" spans="15:24">
      <c r="O240" s="119">
        <v>2011</v>
      </c>
      <c r="P240" s="203" t="s">
        <v>73</v>
      </c>
      <c r="Q240" s="125">
        <v>40756</v>
      </c>
      <c r="R240" s="139">
        <v>769.19999999999982</v>
      </c>
      <c r="S240" s="140">
        <v>823.60800000000017</v>
      </c>
      <c r="T240" s="120">
        <v>1592.808</v>
      </c>
      <c r="U240" s="139">
        <v>0</v>
      </c>
      <c r="V240" s="140"/>
      <c r="W240" s="120"/>
      <c r="X240" s="128"/>
    </row>
    <row r="241" spans="15:24">
      <c r="O241" s="119">
        <v>2011</v>
      </c>
      <c r="P241" s="203" t="s">
        <v>74</v>
      </c>
      <c r="Q241" s="125">
        <v>40787</v>
      </c>
      <c r="R241" s="139">
        <v>769.19999999999982</v>
      </c>
      <c r="S241" s="140">
        <v>823.60800000000017</v>
      </c>
      <c r="T241" s="120">
        <v>1592.808</v>
      </c>
      <c r="U241" s="139">
        <v>73.599999999999994</v>
      </c>
      <c r="V241" s="140"/>
      <c r="W241" s="120"/>
      <c r="X241" s="128"/>
    </row>
    <row r="242" spans="15:24">
      <c r="O242" s="119">
        <v>2011</v>
      </c>
      <c r="P242" s="203" t="s">
        <v>75</v>
      </c>
      <c r="Q242" s="125">
        <v>40817</v>
      </c>
      <c r="R242" s="139">
        <v>769.19999999999982</v>
      </c>
      <c r="S242" s="140">
        <v>847.89800000000014</v>
      </c>
      <c r="T242" s="120">
        <v>1617.098</v>
      </c>
      <c r="U242" s="139">
        <v>73.599999999999994</v>
      </c>
      <c r="V242" s="140"/>
      <c r="W242" s="120"/>
      <c r="X242" s="128"/>
    </row>
    <row r="243" spans="15:24">
      <c r="O243" s="119">
        <v>2011</v>
      </c>
      <c r="P243" s="203" t="s">
        <v>76</v>
      </c>
      <c r="Q243" s="125">
        <v>40848</v>
      </c>
      <c r="R243" s="139">
        <v>769.19999999999982</v>
      </c>
      <c r="S243" s="140">
        <v>848.39800000000014</v>
      </c>
      <c r="T243" s="120">
        <v>1617.598</v>
      </c>
      <c r="U243" s="139">
        <v>73.599999999999994</v>
      </c>
      <c r="V243" s="140"/>
      <c r="W243" s="120"/>
      <c r="X243" s="128"/>
    </row>
    <row r="244" spans="15:24">
      <c r="O244" s="119">
        <v>2011</v>
      </c>
      <c r="P244" s="203" t="s">
        <v>77</v>
      </c>
      <c r="Q244" s="125">
        <v>40878</v>
      </c>
      <c r="R244" s="139">
        <v>769.19999999999982</v>
      </c>
      <c r="S244" s="140">
        <v>851.79800000000012</v>
      </c>
      <c r="T244" s="120">
        <v>1620.998</v>
      </c>
      <c r="U244" s="139">
        <v>73.599999999999994</v>
      </c>
      <c r="V244" s="140"/>
      <c r="W244" s="120"/>
      <c r="X244" s="128"/>
    </row>
    <row r="245" spans="15:24">
      <c r="O245" s="119">
        <v>2012</v>
      </c>
      <c r="P245" s="203" t="s">
        <v>66</v>
      </c>
      <c r="Q245" s="125">
        <v>40909</v>
      </c>
      <c r="R245" s="139">
        <v>769.19999999999982</v>
      </c>
      <c r="S245" s="140">
        <v>851.79800000000012</v>
      </c>
      <c r="T245" s="120">
        <v>1620.998</v>
      </c>
      <c r="U245" s="139">
        <v>73.599999999999994</v>
      </c>
      <c r="V245" s="140"/>
      <c r="W245" s="120"/>
      <c r="X245" s="128"/>
    </row>
    <row r="246" spans="15:24">
      <c r="O246" s="119">
        <v>2012</v>
      </c>
      <c r="P246" s="203" t="s">
        <v>67</v>
      </c>
      <c r="Q246" s="125">
        <v>40940</v>
      </c>
      <c r="R246" s="139">
        <v>769.19999999999982</v>
      </c>
      <c r="S246" s="140">
        <v>851.79800000000012</v>
      </c>
      <c r="T246" s="120">
        <v>1620.998</v>
      </c>
      <c r="U246" s="139">
        <v>73.599999999999994</v>
      </c>
      <c r="V246" s="140"/>
      <c r="W246" s="120"/>
      <c r="X246" s="128"/>
    </row>
    <row r="247" spans="15:24">
      <c r="O247" s="119">
        <v>2012</v>
      </c>
      <c r="P247" s="203" t="s">
        <v>68</v>
      </c>
      <c r="Q247" s="125">
        <v>40969</v>
      </c>
      <c r="R247" s="139">
        <v>769.19999999999982</v>
      </c>
      <c r="S247" s="140">
        <v>851.79800000000012</v>
      </c>
      <c r="T247" s="120">
        <v>1620.998</v>
      </c>
      <c r="U247" s="139">
        <v>73.599999999999994</v>
      </c>
      <c r="V247" s="140"/>
      <c r="W247" s="120"/>
      <c r="X247" s="128"/>
    </row>
    <row r="248" spans="15:24">
      <c r="O248" s="119">
        <v>2012</v>
      </c>
      <c r="P248" s="203" t="s">
        <v>69</v>
      </c>
      <c r="Q248" s="125">
        <v>41000</v>
      </c>
      <c r="R248" s="139">
        <v>769.19999999999982</v>
      </c>
      <c r="S248" s="140">
        <v>866.78800000000012</v>
      </c>
      <c r="T248" s="120">
        <v>1635.9879999999998</v>
      </c>
      <c r="U248" s="139">
        <v>73.599999999999994</v>
      </c>
      <c r="V248" s="140"/>
      <c r="W248" s="120"/>
      <c r="X248" s="128"/>
    </row>
    <row r="249" spans="15:24">
      <c r="O249" s="119">
        <v>2012</v>
      </c>
      <c r="P249" s="203" t="s">
        <v>70</v>
      </c>
      <c r="Q249" s="125">
        <v>41030</v>
      </c>
      <c r="R249" s="139">
        <v>769.19999999999982</v>
      </c>
      <c r="S249" s="140">
        <v>866.78800000000012</v>
      </c>
      <c r="T249" s="120">
        <v>1635.9879999999998</v>
      </c>
      <c r="U249" s="139">
        <v>73.599999999999994</v>
      </c>
      <c r="V249" s="140"/>
      <c r="W249" s="120"/>
      <c r="X249" s="128"/>
    </row>
    <row r="250" spans="15:24">
      <c r="O250" s="119">
        <v>2012</v>
      </c>
      <c r="P250" s="203" t="s">
        <v>71</v>
      </c>
      <c r="Q250" s="125">
        <v>41061</v>
      </c>
      <c r="R250" s="139">
        <v>769.19999999999982</v>
      </c>
      <c r="S250" s="140">
        <v>901.0680000000001</v>
      </c>
      <c r="T250" s="120">
        <v>1670.268</v>
      </c>
      <c r="U250" s="139">
        <v>73.599999999999994</v>
      </c>
      <c r="V250" s="140"/>
      <c r="W250" s="120"/>
      <c r="X250" s="128"/>
    </row>
    <row r="251" spans="15:24">
      <c r="O251" s="119">
        <v>2012</v>
      </c>
      <c r="P251" s="203" t="s">
        <v>72</v>
      </c>
      <c r="Q251" s="125">
        <v>41091</v>
      </c>
      <c r="R251" s="139">
        <v>769.19999999999982</v>
      </c>
      <c r="S251" s="140">
        <v>901.07800000000009</v>
      </c>
      <c r="T251" s="120">
        <v>1670.2779999999998</v>
      </c>
      <c r="U251" s="139">
        <v>73.599999999999994</v>
      </c>
      <c r="V251" s="140"/>
      <c r="W251" s="120"/>
      <c r="X251" s="128"/>
    </row>
    <row r="252" spans="15:24">
      <c r="O252" s="119">
        <v>2012</v>
      </c>
      <c r="P252" s="203" t="s">
        <v>73</v>
      </c>
      <c r="Q252" s="125">
        <v>41122</v>
      </c>
      <c r="R252" s="139">
        <v>769.19999999999982</v>
      </c>
      <c r="S252" s="140">
        <v>901.07800000000009</v>
      </c>
      <c r="T252" s="120">
        <v>1670.2779999999998</v>
      </c>
      <c r="U252" s="139">
        <v>73.599999999999994</v>
      </c>
      <c r="V252" s="140"/>
      <c r="W252" s="120"/>
      <c r="X252" s="128"/>
    </row>
    <row r="253" spans="15:24">
      <c r="O253" s="119">
        <v>2012</v>
      </c>
      <c r="P253" s="203" t="s">
        <v>74</v>
      </c>
      <c r="Q253" s="125">
        <v>41153</v>
      </c>
      <c r="R253" s="139">
        <v>769.19999999999982</v>
      </c>
      <c r="S253" s="140">
        <v>913.67800000000011</v>
      </c>
      <c r="T253" s="120">
        <v>1682.8779999999999</v>
      </c>
      <c r="U253" s="139">
        <v>73.599999999999994</v>
      </c>
      <c r="V253" s="140"/>
      <c r="W253" s="120"/>
      <c r="X253" s="128"/>
    </row>
    <row r="254" spans="15:24">
      <c r="O254" s="119">
        <v>2012</v>
      </c>
      <c r="P254" s="203" t="s">
        <v>75</v>
      </c>
      <c r="Q254" s="125">
        <v>41183</v>
      </c>
      <c r="R254" s="139">
        <v>769.19999999999982</v>
      </c>
      <c r="S254" s="140">
        <v>937.8900000000001</v>
      </c>
      <c r="T254" s="120">
        <v>1707.09</v>
      </c>
      <c r="U254" s="139">
        <v>73.599999999999994</v>
      </c>
      <c r="V254" s="140"/>
      <c r="W254" s="120"/>
      <c r="X254" s="128"/>
    </row>
    <row r="255" spans="15:24">
      <c r="O255" s="119">
        <v>2012</v>
      </c>
      <c r="P255" s="203" t="s">
        <v>76</v>
      </c>
      <c r="Q255" s="125">
        <v>41214</v>
      </c>
      <c r="R255" s="139">
        <v>769.19999999999982</v>
      </c>
      <c r="S255" s="140">
        <v>941.79000000000008</v>
      </c>
      <c r="T255" s="120">
        <v>1710.9899999999998</v>
      </c>
      <c r="U255" s="139">
        <v>73.599999999999994</v>
      </c>
      <c r="V255" s="140"/>
      <c r="W255" s="120"/>
      <c r="X255" s="128"/>
    </row>
    <row r="256" spans="15:24">
      <c r="O256" s="119">
        <v>2012</v>
      </c>
      <c r="P256" s="203" t="s">
        <v>77</v>
      </c>
      <c r="Q256" s="125">
        <v>41244</v>
      </c>
      <c r="R256" s="139">
        <v>769.19999999999982</v>
      </c>
      <c r="S256" s="140">
        <v>979.69</v>
      </c>
      <c r="T256" s="120">
        <v>1748.8899999999999</v>
      </c>
      <c r="U256" s="139">
        <v>73.599999999999994</v>
      </c>
      <c r="V256" s="140"/>
      <c r="W256" s="120"/>
      <c r="X256" s="128"/>
    </row>
    <row r="257" spans="15:24">
      <c r="O257" s="119">
        <v>2013</v>
      </c>
      <c r="P257" s="203" t="s">
        <v>66</v>
      </c>
      <c r="Q257" s="125">
        <v>41275</v>
      </c>
      <c r="R257" s="139">
        <v>769.19999999999982</v>
      </c>
      <c r="S257" s="140">
        <v>979.69</v>
      </c>
      <c r="T257" s="120">
        <v>1748.8899999999999</v>
      </c>
      <c r="U257" s="139">
        <v>73.599999999999994</v>
      </c>
      <c r="V257" s="140"/>
      <c r="W257" s="120"/>
      <c r="X257" s="128"/>
    </row>
    <row r="258" spans="15:24">
      <c r="O258" s="119">
        <v>2013</v>
      </c>
      <c r="P258" s="203" t="s">
        <v>67</v>
      </c>
      <c r="Q258" s="125">
        <v>41306</v>
      </c>
      <c r="R258" s="139">
        <v>769.19999999999982</v>
      </c>
      <c r="S258" s="140">
        <v>994.50700000000006</v>
      </c>
      <c r="T258" s="120">
        <v>1763.7069999999999</v>
      </c>
      <c r="U258" s="139">
        <v>73.599999999999994</v>
      </c>
      <c r="V258" s="140"/>
      <c r="W258" s="120"/>
      <c r="X258" s="128"/>
    </row>
    <row r="259" spans="15:24">
      <c r="O259" s="119">
        <v>2013</v>
      </c>
      <c r="P259" s="203" t="s">
        <v>68</v>
      </c>
      <c r="Q259" s="125">
        <v>41334</v>
      </c>
      <c r="R259" s="139">
        <v>769.19999999999982</v>
      </c>
      <c r="S259" s="140">
        <v>1002.787</v>
      </c>
      <c r="T259" s="120">
        <v>1771.9869999999999</v>
      </c>
      <c r="U259" s="139">
        <v>73.599999999999994</v>
      </c>
      <c r="V259" s="140"/>
      <c r="W259" s="120"/>
      <c r="X259" s="128"/>
    </row>
    <row r="260" spans="15:24">
      <c r="O260" s="119">
        <v>2013</v>
      </c>
      <c r="P260" s="203" t="s">
        <v>69</v>
      </c>
      <c r="Q260" s="125">
        <v>41365</v>
      </c>
      <c r="R260" s="139">
        <v>774.19999999999982</v>
      </c>
      <c r="S260" s="140">
        <v>1011.937</v>
      </c>
      <c r="T260" s="120">
        <v>1786.1369999999997</v>
      </c>
      <c r="U260" s="139">
        <v>73.599999999999994</v>
      </c>
      <c r="V260" s="140"/>
      <c r="W260" s="120"/>
      <c r="X260" s="128"/>
    </row>
    <row r="261" spans="15:24">
      <c r="O261" s="119">
        <v>2013</v>
      </c>
      <c r="P261" s="203" t="s">
        <v>70</v>
      </c>
      <c r="Q261" s="125">
        <v>41395</v>
      </c>
      <c r="R261" s="139">
        <v>793.19999999999982</v>
      </c>
      <c r="S261" s="140">
        <v>1011.937</v>
      </c>
      <c r="T261" s="120">
        <v>1805.1369999999997</v>
      </c>
      <c r="U261" s="139">
        <v>73.599999999999994</v>
      </c>
      <c r="V261" s="140"/>
      <c r="W261" s="120"/>
      <c r="X261" s="128"/>
    </row>
    <row r="262" spans="15:24">
      <c r="O262" s="119">
        <v>2013</v>
      </c>
      <c r="P262" s="203" t="s">
        <v>71</v>
      </c>
      <c r="Q262" s="125">
        <v>41426</v>
      </c>
      <c r="R262" s="139">
        <v>793.19999999999982</v>
      </c>
      <c r="S262" s="140">
        <v>1011.937</v>
      </c>
      <c r="T262" s="120">
        <v>1805.1369999999997</v>
      </c>
      <c r="U262" s="139">
        <v>73.599999999999994</v>
      </c>
      <c r="V262" s="140"/>
      <c r="W262" s="120"/>
      <c r="X262" s="128"/>
    </row>
    <row r="263" spans="15:24">
      <c r="O263" s="119">
        <v>2013</v>
      </c>
      <c r="P263" s="203" t="s">
        <v>72</v>
      </c>
      <c r="Q263" s="125">
        <v>41456</v>
      </c>
      <c r="R263" s="139">
        <v>793.19999999999982</v>
      </c>
      <c r="S263" s="140">
        <v>1024.8869999999999</v>
      </c>
      <c r="T263" s="120">
        <v>1818.0869999999998</v>
      </c>
      <c r="U263" s="139">
        <v>73.599999999999994</v>
      </c>
      <c r="V263" s="140"/>
      <c r="W263" s="120"/>
      <c r="X263" s="128"/>
    </row>
    <row r="264" spans="15:24">
      <c r="O264" s="119">
        <v>2013</v>
      </c>
      <c r="P264" s="203" t="s">
        <v>73</v>
      </c>
      <c r="Q264" s="125">
        <v>41487</v>
      </c>
      <c r="R264" s="139">
        <v>793.19999999999982</v>
      </c>
      <c r="S264" s="140">
        <v>1024.8869999999999</v>
      </c>
      <c r="T264" s="120">
        <v>1818.0869999999998</v>
      </c>
      <c r="U264" s="139">
        <v>73.599999999999994</v>
      </c>
      <c r="V264" s="140"/>
      <c r="W264" s="120"/>
      <c r="X264" s="128"/>
    </row>
    <row r="265" spans="15:24">
      <c r="O265" s="119">
        <v>2013</v>
      </c>
      <c r="P265" s="203" t="s">
        <v>74</v>
      </c>
      <c r="Q265" s="125">
        <v>41518</v>
      </c>
      <c r="R265" s="139">
        <v>805.19999999999982</v>
      </c>
      <c r="S265" s="140">
        <v>1070.087</v>
      </c>
      <c r="T265" s="120">
        <v>1875.2869999999998</v>
      </c>
      <c r="U265" s="139">
        <v>73.599999999999994</v>
      </c>
      <c r="V265" s="140"/>
      <c r="W265" s="120"/>
      <c r="X265" s="128"/>
    </row>
    <row r="266" spans="15:24">
      <c r="O266" s="119">
        <v>2013</v>
      </c>
      <c r="P266" s="203" t="s">
        <v>75</v>
      </c>
      <c r="Q266" s="125">
        <v>41548</v>
      </c>
      <c r="R266" s="139">
        <v>810.19999999999982</v>
      </c>
      <c r="S266" s="140">
        <v>1070.087</v>
      </c>
      <c r="T266" s="120">
        <v>1880.2869999999998</v>
      </c>
      <c r="U266" s="139">
        <v>73.599999999999994</v>
      </c>
      <c r="V266" s="140"/>
      <c r="W266" s="120"/>
      <c r="X266" s="128"/>
    </row>
    <row r="267" spans="15:24">
      <c r="O267" s="119">
        <v>2013</v>
      </c>
      <c r="P267" s="203" t="s">
        <v>76</v>
      </c>
      <c r="Q267" s="125">
        <v>41579</v>
      </c>
      <c r="R267" s="139">
        <v>815.19999999999982</v>
      </c>
      <c r="S267" s="140">
        <v>1070.1969999999999</v>
      </c>
      <c r="T267" s="120">
        <v>1885.3969999999997</v>
      </c>
      <c r="U267" s="139">
        <v>73.599999999999994</v>
      </c>
      <c r="V267" s="140"/>
      <c r="W267" s="120"/>
      <c r="X267" s="128"/>
    </row>
    <row r="268" spans="15:24">
      <c r="O268" s="119">
        <v>2013</v>
      </c>
      <c r="P268" s="203" t="s">
        <v>77</v>
      </c>
      <c r="Q268" s="125">
        <v>41609</v>
      </c>
      <c r="R268" s="139">
        <v>845.19999999999982</v>
      </c>
      <c r="S268" s="140">
        <v>1079.1969999999999</v>
      </c>
      <c r="T268" s="120">
        <v>1924.3969999999997</v>
      </c>
      <c r="U268" s="139">
        <v>73.599999999999994</v>
      </c>
      <c r="V268" s="140"/>
      <c r="W268" s="120"/>
      <c r="X268" s="128"/>
    </row>
    <row r="269" spans="15:24">
      <c r="O269" s="119">
        <v>2014</v>
      </c>
      <c r="P269" s="203" t="s">
        <v>66</v>
      </c>
      <c r="Q269" s="125">
        <v>41640</v>
      </c>
      <c r="R269" s="139">
        <v>855.19999999999982</v>
      </c>
      <c r="S269" s="140">
        <v>1115.1469999999999</v>
      </c>
      <c r="T269" s="120">
        <v>1970.3469999999998</v>
      </c>
      <c r="U269" s="139">
        <v>73.599999999999994</v>
      </c>
      <c r="V269" s="140"/>
      <c r="W269" s="120"/>
      <c r="X269" s="128"/>
    </row>
    <row r="270" spans="15:24">
      <c r="O270" s="119">
        <v>2014</v>
      </c>
      <c r="P270" s="203" t="s">
        <v>67</v>
      </c>
      <c r="Q270" s="125">
        <v>41671</v>
      </c>
      <c r="R270" s="139">
        <v>864.54999999999984</v>
      </c>
      <c r="S270" s="140">
        <v>1163.6969999999999</v>
      </c>
      <c r="T270" s="120">
        <v>2028.2469999999998</v>
      </c>
      <c r="U270" s="139">
        <v>73.599999999999994</v>
      </c>
      <c r="V270" s="140"/>
      <c r="W270" s="120"/>
      <c r="X270" s="128"/>
    </row>
    <row r="271" spans="15:24">
      <c r="O271" s="119">
        <v>2014</v>
      </c>
      <c r="P271" s="203" t="s">
        <v>68</v>
      </c>
      <c r="Q271" s="125">
        <v>41699</v>
      </c>
      <c r="R271" s="139">
        <v>874.54999999999984</v>
      </c>
      <c r="S271" s="140">
        <v>1168.6869999999999</v>
      </c>
      <c r="T271" s="120">
        <v>2043.2369999999996</v>
      </c>
      <c r="U271" s="139">
        <v>73.599999999999994</v>
      </c>
      <c r="V271" s="140"/>
      <c r="W271" s="120"/>
      <c r="X271" s="128"/>
    </row>
    <row r="272" spans="15:24">
      <c r="O272" s="119">
        <v>2014</v>
      </c>
      <c r="P272" s="203" t="s">
        <v>69</v>
      </c>
      <c r="Q272" s="125">
        <v>41730</v>
      </c>
      <c r="R272" s="139">
        <v>874.54999999999984</v>
      </c>
      <c r="S272" s="140">
        <v>1168.6869999999999</v>
      </c>
      <c r="T272" s="120">
        <v>2043.2369999999996</v>
      </c>
      <c r="U272" s="139">
        <v>73.599999999999994</v>
      </c>
      <c r="V272" s="140"/>
      <c r="W272" s="120"/>
      <c r="X272" s="128"/>
    </row>
    <row r="273" spans="15:24">
      <c r="O273" s="119">
        <v>2014</v>
      </c>
      <c r="P273" s="203" t="s">
        <v>70</v>
      </c>
      <c r="Q273" s="125">
        <v>41760</v>
      </c>
      <c r="R273" s="139">
        <v>912.54999999999984</v>
      </c>
      <c r="S273" s="140">
        <v>1168.9869999999999</v>
      </c>
      <c r="T273" s="120">
        <v>2081.5369999999998</v>
      </c>
      <c r="U273" s="139">
        <v>73.599999999999994</v>
      </c>
      <c r="V273" s="140"/>
      <c r="W273" s="120"/>
      <c r="X273" s="128"/>
    </row>
    <row r="274" spans="15:24">
      <c r="O274" s="119">
        <v>2014</v>
      </c>
      <c r="P274" s="203" t="s">
        <v>71</v>
      </c>
      <c r="Q274" s="125">
        <v>41791</v>
      </c>
      <c r="R274" s="139">
        <v>912.54999999999984</v>
      </c>
      <c r="S274" s="140">
        <v>1169.2869999999998</v>
      </c>
      <c r="T274" s="120">
        <v>2081.8369999999995</v>
      </c>
      <c r="U274" s="139">
        <v>73.599999999999994</v>
      </c>
      <c r="V274" s="140"/>
      <c r="W274" s="120"/>
      <c r="X274" s="128"/>
    </row>
    <row r="275" spans="15:24">
      <c r="O275" s="119">
        <v>2014</v>
      </c>
      <c r="P275" s="203" t="s">
        <v>72</v>
      </c>
      <c r="Q275" s="125">
        <v>41821</v>
      </c>
      <c r="R275" s="139">
        <v>939.54999999999984</v>
      </c>
      <c r="S275" s="140">
        <v>1213.3869999999997</v>
      </c>
      <c r="T275" s="120">
        <v>2152.9369999999994</v>
      </c>
      <c r="U275" s="139">
        <v>73.599999999999994</v>
      </c>
      <c r="V275" s="140"/>
      <c r="W275" s="120"/>
      <c r="X275" s="128"/>
    </row>
    <row r="276" spans="15:24">
      <c r="O276" s="119">
        <v>2014</v>
      </c>
      <c r="P276" s="203" t="s">
        <v>73</v>
      </c>
      <c r="Q276" s="125">
        <v>41852</v>
      </c>
      <c r="R276" s="139">
        <v>951.54999999999984</v>
      </c>
      <c r="S276" s="140">
        <v>1213.3869999999997</v>
      </c>
      <c r="T276" s="120">
        <v>2164.9369999999994</v>
      </c>
      <c r="U276" s="139">
        <v>73.599999999999994</v>
      </c>
      <c r="V276" s="140"/>
      <c r="W276" s="120"/>
      <c r="X276" s="128"/>
    </row>
    <row r="277" spans="15:24">
      <c r="O277" s="119">
        <v>2014</v>
      </c>
      <c r="P277" s="203" t="s">
        <v>74</v>
      </c>
      <c r="Q277" s="125">
        <v>41883</v>
      </c>
      <c r="R277" s="139">
        <v>963.54999999999984</v>
      </c>
      <c r="S277" s="140">
        <v>1213.4069999999997</v>
      </c>
      <c r="T277" s="120">
        <v>2176.9569999999994</v>
      </c>
      <c r="U277" s="139">
        <v>73.599999999999994</v>
      </c>
      <c r="V277" s="140"/>
      <c r="W277" s="120"/>
      <c r="X277" s="128"/>
    </row>
    <row r="278" spans="15:24">
      <c r="O278" s="119">
        <v>2014</v>
      </c>
      <c r="P278" s="203" t="s">
        <v>75</v>
      </c>
      <c r="Q278" s="125">
        <v>41913</v>
      </c>
      <c r="R278" s="139">
        <v>1000.5499999999998</v>
      </c>
      <c r="S278" s="140">
        <v>1213.4069999999997</v>
      </c>
      <c r="T278" s="120">
        <v>2213.9569999999994</v>
      </c>
      <c r="U278" s="139">
        <v>73.599999999999994</v>
      </c>
      <c r="V278" s="140"/>
      <c r="W278" s="120"/>
      <c r="X278" s="128"/>
    </row>
    <row r="279" spans="15:24">
      <c r="O279" s="119">
        <v>2014</v>
      </c>
      <c r="P279" s="203" t="s">
        <v>76</v>
      </c>
      <c r="Q279" s="125">
        <v>41944</v>
      </c>
      <c r="R279" s="139">
        <v>1015.5499999999998</v>
      </c>
      <c r="S279" s="140">
        <v>1213.4069999999997</v>
      </c>
      <c r="T279" s="120">
        <v>2228.9569999999994</v>
      </c>
      <c r="U279" s="139">
        <v>73.599999999999994</v>
      </c>
      <c r="V279" s="140"/>
      <c r="W279" s="120"/>
      <c r="X279" s="128"/>
    </row>
    <row r="280" spans="15:24">
      <c r="O280" s="119">
        <v>2014</v>
      </c>
      <c r="P280" s="203" t="s">
        <v>77</v>
      </c>
      <c r="Q280" s="125">
        <v>41974</v>
      </c>
      <c r="R280" s="139">
        <v>1046.5499999999997</v>
      </c>
      <c r="S280" s="140">
        <v>1221.0069999999996</v>
      </c>
      <c r="T280" s="120">
        <v>2267.5569999999993</v>
      </c>
      <c r="U280" s="139">
        <v>73.599999999999994</v>
      </c>
      <c r="V280" s="140"/>
      <c r="W280" s="120"/>
      <c r="X280" s="128"/>
    </row>
    <row r="281" spans="15:24">
      <c r="O281" s="119">
        <v>2015</v>
      </c>
      <c r="P281" s="203" t="s">
        <v>66</v>
      </c>
      <c r="Q281" s="125">
        <v>42005</v>
      </c>
      <c r="R281" s="139">
        <v>1046.5499999999997</v>
      </c>
      <c r="S281" s="140">
        <v>1221.0069999999996</v>
      </c>
      <c r="T281" s="120">
        <v>2267.5569999999993</v>
      </c>
      <c r="U281" s="139">
        <v>73.599999999999994</v>
      </c>
      <c r="V281" s="140"/>
      <c r="W281" s="120"/>
      <c r="X281" s="128"/>
    </row>
    <row r="282" spans="15:24">
      <c r="O282" s="119">
        <v>2015</v>
      </c>
      <c r="P282" s="203" t="s">
        <v>67</v>
      </c>
      <c r="Q282" s="125">
        <v>42036</v>
      </c>
      <c r="R282" s="139">
        <v>1046.5499999999997</v>
      </c>
      <c r="S282" s="140">
        <v>1221.0069999999996</v>
      </c>
      <c r="T282" s="120">
        <v>2267.5569999999993</v>
      </c>
      <c r="U282" s="139">
        <v>73.599999999999994</v>
      </c>
      <c r="V282" s="140"/>
      <c r="W282" s="120"/>
      <c r="X282" s="128"/>
    </row>
    <row r="283" spans="15:24">
      <c r="O283" s="119">
        <v>2015</v>
      </c>
      <c r="P283" s="203" t="s">
        <v>68</v>
      </c>
      <c r="Q283" s="125">
        <v>42064</v>
      </c>
      <c r="R283" s="139">
        <v>1046.5499999999997</v>
      </c>
      <c r="S283" s="140">
        <v>1221.0069999999996</v>
      </c>
      <c r="T283" s="120">
        <v>2267.5569999999993</v>
      </c>
      <c r="U283" s="139">
        <v>73.599999999999994</v>
      </c>
      <c r="V283" s="140"/>
      <c r="W283" s="120"/>
      <c r="X283" s="128"/>
    </row>
    <row r="284" spans="15:24">
      <c r="O284" s="119">
        <v>2015</v>
      </c>
      <c r="P284" s="203" t="s">
        <v>69</v>
      </c>
      <c r="Q284" s="125">
        <v>42095</v>
      </c>
      <c r="R284" s="139">
        <v>1046.5499999999997</v>
      </c>
      <c r="S284" s="140">
        <v>1221.0069999999996</v>
      </c>
      <c r="T284" s="120">
        <v>2267.5569999999993</v>
      </c>
      <c r="U284" s="139">
        <v>73.599999999999994</v>
      </c>
      <c r="V284" s="140"/>
      <c r="W284" s="120"/>
      <c r="X284" s="128"/>
    </row>
    <row r="285" spans="15:24">
      <c r="O285" s="119">
        <v>2015</v>
      </c>
      <c r="P285" s="203" t="s">
        <v>70</v>
      </c>
      <c r="Q285" s="125">
        <v>42125</v>
      </c>
      <c r="R285" s="139">
        <v>1051.5499999999997</v>
      </c>
      <c r="S285" s="140">
        <v>1270.9069999999997</v>
      </c>
      <c r="T285" s="120">
        <v>2322.4569999999994</v>
      </c>
      <c r="U285" s="139">
        <v>73.599999999999994</v>
      </c>
      <c r="V285" s="140"/>
      <c r="W285" s="120"/>
      <c r="X285" s="128"/>
    </row>
    <row r="286" spans="15:24">
      <c r="O286" s="119">
        <v>2015</v>
      </c>
      <c r="P286" s="203" t="s">
        <v>71</v>
      </c>
      <c r="Q286" s="125">
        <v>42156</v>
      </c>
      <c r="R286" s="139">
        <v>1066.5499999999997</v>
      </c>
      <c r="S286" s="140">
        <v>1287.0069999999996</v>
      </c>
      <c r="T286" s="120">
        <v>2353.5569999999993</v>
      </c>
      <c r="U286" s="139">
        <v>73.599999999999994</v>
      </c>
      <c r="V286" s="140"/>
      <c r="W286" s="120"/>
      <c r="X286" s="128"/>
    </row>
    <row r="287" spans="15:24">
      <c r="O287" s="119">
        <v>2015</v>
      </c>
      <c r="P287" s="203" t="s">
        <v>72</v>
      </c>
      <c r="Q287" s="125">
        <v>42186</v>
      </c>
      <c r="R287" s="139">
        <v>1084.5499999999997</v>
      </c>
      <c r="S287" s="140">
        <v>1287.0069999999996</v>
      </c>
      <c r="T287" s="120">
        <v>2371.5569999999993</v>
      </c>
      <c r="U287" s="139">
        <v>73.599999999999994</v>
      </c>
      <c r="V287" s="140"/>
      <c r="W287" s="120"/>
      <c r="X287" s="128"/>
    </row>
    <row r="288" spans="15:24">
      <c r="O288" s="119">
        <v>2015</v>
      </c>
      <c r="P288" s="203" t="s">
        <v>73</v>
      </c>
      <c r="Q288" s="125">
        <v>42217</v>
      </c>
      <c r="R288" s="139">
        <v>1084.5499999999997</v>
      </c>
      <c r="S288" s="140">
        <v>1287.0569999999996</v>
      </c>
      <c r="T288" s="120">
        <v>2371.6069999999991</v>
      </c>
      <c r="U288" s="139">
        <v>73.599999999999994</v>
      </c>
      <c r="V288" s="140"/>
      <c r="W288" s="120"/>
      <c r="X288" s="128"/>
    </row>
    <row r="289" spans="15:24">
      <c r="O289" s="119">
        <v>2015</v>
      </c>
      <c r="P289" s="203" t="s">
        <v>74</v>
      </c>
      <c r="Q289" s="125">
        <v>42248</v>
      </c>
      <c r="R289" s="139">
        <v>1103.5499999999997</v>
      </c>
      <c r="S289" s="140">
        <v>1294.9069999999995</v>
      </c>
      <c r="T289" s="120">
        <v>2398.4569999999994</v>
      </c>
      <c r="U289" s="139">
        <v>73.599999999999994</v>
      </c>
      <c r="V289" s="140"/>
      <c r="W289" s="120"/>
      <c r="X289" s="128"/>
    </row>
    <row r="290" spans="15:24">
      <c r="O290" s="119">
        <v>2015</v>
      </c>
      <c r="P290" s="203" t="s">
        <v>75</v>
      </c>
      <c r="Q290" s="125">
        <v>42278</v>
      </c>
      <c r="R290" s="139">
        <v>1127.5499999999997</v>
      </c>
      <c r="S290" s="140">
        <v>1294.9069999999995</v>
      </c>
      <c r="T290" s="120">
        <v>2422.4569999999994</v>
      </c>
      <c r="U290" s="139">
        <v>73.599999999999994</v>
      </c>
      <c r="V290" s="140"/>
      <c r="W290" s="120"/>
      <c r="X290" s="128"/>
    </row>
    <row r="291" spans="15:24">
      <c r="O291" s="119">
        <v>2015</v>
      </c>
      <c r="P291" s="203" t="s">
        <v>76</v>
      </c>
      <c r="Q291" s="125">
        <v>42309</v>
      </c>
      <c r="R291" s="139">
        <v>1132.5499999999997</v>
      </c>
      <c r="S291" s="140">
        <v>1294.9069999999995</v>
      </c>
      <c r="T291" s="120">
        <v>2427.4569999999994</v>
      </c>
      <c r="U291" s="139">
        <v>73.599999999999994</v>
      </c>
      <c r="V291" s="140"/>
      <c r="W291" s="120"/>
      <c r="X291" s="128"/>
    </row>
    <row r="292" spans="15:24">
      <c r="O292" s="119">
        <v>2015</v>
      </c>
      <c r="P292" s="203" t="s">
        <v>77</v>
      </c>
      <c r="Q292" s="125">
        <v>42339</v>
      </c>
      <c r="R292" s="139">
        <v>1152.5499999999997</v>
      </c>
      <c r="S292" s="140">
        <v>1294.9069999999995</v>
      </c>
      <c r="T292" s="120">
        <v>2447.4569999999994</v>
      </c>
      <c r="U292" s="139">
        <v>73.599999999999994</v>
      </c>
      <c r="V292" s="140"/>
      <c r="W292" s="120"/>
      <c r="X292" s="128"/>
    </row>
    <row r="293" spans="15:24">
      <c r="O293" s="119">
        <v>2016</v>
      </c>
      <c r="P293" s="203" t="s">
        <v>66</v>
      </c>
      <c r="Q293" s="125">
        <v>42370</v>
      </c>
      <c r="R293" s="139">
        <v>1162.5499999999997</v>
      </c>
      <c r="S293" s="140">
        <v>1294.9069999999995</v>
      </c>
      <c r="T293" s="120">
        <v>2457.4569999999994</v>
      </c>
      <c r="U293" s="139">
        <v>73.599999999999994</v>
      </c>
      <c r="V293" s="140"/>
      <c r="W293" s="120"/>
      <c r="X293" s="128"/>
    </row>
    <row r="294" spans="15:24">
      <c r="O294" s="119">
        <v>2016</v>
      </c>
      <c r="P294" s="203" t="s">
        <v>67</v>
      </c>
      <c r="Q294" s="125">
        <v>42401</v>
      </c>
      <c r="R294" s="139">
        <v>1172.5499999999997</v>
      </c>
      <c r="S294" s="140">
        <v>1294.9069999999995</v>
      </c>
      <c r="T294" s="120">
        <v>2467.4569999999994</v>
      </c>
      <c r="U294" s="139">
        <v>73.599999999999994</v>
      </c>
      <c r="V294" s="140"/>
      <c r="W294" s="120"/>
      <c r="X294" s="128"/>
    </row>
    <row r="295" spans="15:24">
      <c r="O295" s="119">
        <v>2016</v>
      </c>
      <c r="P295" s="203" t="s">
        <v>68</v>
      </c>
      <c r="Q295" s="125">
        <v>42430</v>
      </c>
      <c r="R295" s="139">
        <v>1172.5499999999997</v>
      </c>
      <c r="S295" s="140">
        <v>1294.9069999999995</v>
      </c>
      <c r="T295" s="120">
        <v>2467.4569999999994</v>
      </c>
      <c r="U295" s="139">
        <v>73.599999999999994</v>
      </c>
      <c r="V295" s="140"/>
      <c r="W295" s="120"/>
      <c r="X295" s="128"/>
    </row>
    <row r="296" spans="15:24">
      <c r="O296" s="119">
        <v>2016</v>
      </c>
      <c r="P296" s="203" t="s">
        <v>69</v>
      </c>
      <c r="Q296" s="125">
        <v>42461</v>
      </c>
      <c r="R296" s="139">
        <v>1182.5499999999997</v>
      </c>
      <c r="S296" s="140">
        <v>1297.9069999999995</v>
      </c>
      <c r="T296" s="120">
        <v>2480.4569999999994</v>
      </c>
      <c r="U296" s="139">
        <v>73.599999999999994</v>
      </c>
      <c r="V296" s="140"/>
      <c r="W296" s="120"/>
      <c r="X296" s="128"/>
    </row>
    <row r="297" spans="15:24">
      <c r="O297" s="119">
        <v>2016</v>
      </c>
      <c r="P297" s="203" t="s">
        <v>70</v>
      </c>
      <c r="Q297" s="125">
        <v>42491</v>
      </c>
      <c r="R297" s="139">
        <v>1182.5499999999997</v>
      </c>
      <c r="S297" s="140">
        <v>1297.9069999999995</v>
      </c>
      <c r="T297" s="120">
        <v>2480.4569999999994</v>
      </c>
      <c r="U297" s="139">
        <v>73.599999999999994</v>
      </c>
      <c r="V297" s="140"/>
      <c r="W297" s="120"/>
      <c r="X297" s="128"/>
    </row>
    <row r="298" spans="15:24">
      <c r="O298" s="119">
        <v>2016</v>
      </c>
      <c r="P298" s="203" t="s">
        <v>71</v>
      </c>
      <c r="Q298" s="125">
        <v>42522</v>
      </c>
      <c r="R298" s="139">
        <v>1193.2499999999998</v>
      </c>
      <c r="S298" s="140">
        <v>1297.9069999999995</v>
      </c>
      <c r="T298" s="120">
        <v>2491.1569999999992</v>
      </c>
      <c r="U298" s="139">
        <v>73.599999999999994</v>
      </c>
      <c r="V298" s="140"/>
      <c r="W298" s="120"/>
      <c r="X298" s="128"/>
    </row>
    <row r="299" spans="15:24">
      <c r="O299" s="119">
        <v>2016</v>
      </c>
      <c r="P299" s="203" t="s">
        <v>72</v>
      </c>
      <c r="Q299" s="125">
        <v>42552</v>
      </c>
      <c r="R299" s="139">
        <v>1193.2499999999998</v>
      </c>
      <c r="S299" s="140">
        <v>1297.9069999999995</v>
      </c>
      <c r="T299" s="120">
        <v>2491.1569999999992</v>
      </c>
      <c r="U299" s="139">
        <v>73.599999999999994</v>
      </c>
      <c r="V299" s="140"/>
      <c r="W299" s="120"/>
      <c r="X299" s="128"/>
    </row>
    <row r="300" spans="15:24">
      <c r="O300" s="119">
        <v>2016</v>
      </c>
      <c r="P300" s="203" t="s">
        <v>73</v>
      </c>
      <c r="Q300" s="125">
        <v>42583</v>
      </c>
      <c r="R300" s="139">
        <v>1193.2499999999998</v>
      </c>
      <c r="S300" s="140">
        <v>1333.1069999999995</v>
      </c>
      <c r="T300" s="120">
        <v>2526.3569999999991</v>
      </c>
      <c r="U300" s="139">
        <v>73.599999999999994</v>
      </c>
      <c r="V300" s="140"/>
      <c r="W300" s="120"/>
      <c r="X300" s="128"/>
    </row>
    <row r="301" spans="15:24">
      <c r="O301" s="119">
        <v>2016</v>
      </c>
      <c r="P301" s="203" t="s">
        <v>74</v>
      </c>
      <c r="Q301" s="125">
        <v>42614</v>
      </c>
      <c r="R301" s="139">
        <v>1198.2499999999998</v>
      </c>
      <c r="S301" s="140">
        <v>1350.2059999999994</v>
      </c>
      <c r="T301" s="120">
        <v>2548.4559999999992</v>
      </c>
      <c r="U301" s="139">
        <v>73.599999999999994</v>
      </c>
      <c r="V301" s="140"/>
      <c r="W301" s="120"/>
      <c r="X301" s="128"/>
    </row>
    <row r="302" spans="15:24">
      <c r="O302" s="119">
        <v>2016</v>
      </c>
      <c r="P302" s="203" t="s">
        <v>75</v>
      </c>
      <c r="Q302" s="125">
        <v>42644</v>
      </c>
      <c r="R302" s="139">
        <v>1228.2499999999998</v>
      </c>
      <c r="S302" s="140">
        <v>1392.5659999999993</v>
      </c>
      <c r="T302" s="120">
        <v>2620.8159999999989</v>
      </c>
      <c r="U302" s="139">
        <v>73.599999999999994</v>
      </c>
      <c r="V302" s="140"/>
      <c r="W302" s="120"/>
      <c r="X302" s="128"/>
    </row>
    <row r="303" spans="15:24">
      <c r="O303" s="119">
        <v>2016</v>
      </c>
      <c r="P303" s="203" t="s">
        <v>76</v>
      </c>
      <c r="Q303" s="125">
        <v>42675</v>
      </c>
      <c r="R303" s="139">
        <v>1265.6499999999999</v>
      </c>
      <c r="S303" s="140">
        <v>1393.8659999999993</v>
      </c>
      <c r="T303" s="120">
        <v>2659.5159999999992</v>
      </c>
      <c r="U303" s="139">
        <v>73.599999999999994</v>
      </c>
      <c r="V303" s="140"/>
      <c r="W303" s="120"/>
      <c r="X303" s="128"/>
    </row>
    <row r="304" spans="15:24">
      <c r="O304" s="119">
        <v>2016</v>
      </c>
      <c r="P304" s="203" t="s">
        <v>77</v>
      </c>
      <c r="Q304" s="125">
        <v>42705</v>
      </c>
      <c r="R304" s="139">
        <v>1371.2499999999998</v>
      </c>
      <c r="S304" s="140">
        <v>1423.8559999999993</v>
      </c>
      <c r="T304" s="120">
        <v>2795.1059999999989</v>
      </c>
      <c r="U304" s="139">
        <v>73.599999999999994</v>
      </c>
      <c r="V304" s="140"/>
      <c r="W304" s="120"/>
      <c r="X304" s="128"/>
    </row>
    <row r="305" spans="15:24">
      <c r="O305" s="119">
        <v>2017</v>
      </c>
      <c r="P305" s="203" t="s">
        <v>66</v>
      </c>
      <c r="Q305" s="125">
        <v>42736</v>
      </c>
      <c r="R305" s="139">
        <v>1371.2499999999998</v>
      </c>
      <c r="S305" s="140">
        <v>1428.4559999999992</v>
      </c>
      <c r="T305" s="120">
        <v>2799.7059999999992</v>
      </c>
      <c r="U305" s="139">
        <v>73.599999999999994</v>
      </c>
      <c r="V305" s="140"/>
      <c r="W305" s="120"/>
      <c r="X305" s="128"/>
    </row>
    <row r="306" spans="15:24">
      <c r="O306" s="119">
        <v>2017</v>
      </c>
      <c r="P306" s="203" t="s">
        <v>67</v>
      </c>
      <c r="Q306" s="125">
        <v>42767</v>
      </c>
      <c r="R306" s="139">
        <v>1416.2499999999998</v>
      </c>
      <c r="S306" s="140">
        <v>1428.9549999999992</v>
      </c>
      <c r="T306" s="120">
        <v>2845.204999999999</v>
      </c>
      <c r="U306" s="139">
        <v>73.599999999999994</v>
      </c>
      <c r="V306" s="140"/>
      <c r="W306" s="120"/>
      <c r="X306" s="128"/>
    </row>
    <row r="307" spans="15:24">
      <c r="O307" s="119">
        <v>2017</v>
      </c>
      <c r="P307" s="203" t="s">
        <v>68</v>
      </c>
      <c r="Q307" s="125">
        <v>42795</v>
      </c>
      <c r="R307" s="139">
        <v>1416.2499999999998</v>
      </c>
      <c r="S307" s="140">
        <v>1443.7539999999992</v>
      </c>
      <c r="T307" s="120">
        <v>2860.003999999999</v>
      </c>
      <c r="U307" s="139">
        <v>73.599999999999994</v>
      </c>
      <c r="V307" s="140"/>
      <c r="W307" s="120"/>
      <c r="X307" s="128"/>
    </row>
    <row r="308" spans="15:24">
      <c r="O308" s="119">
        <v>2017</v>
      </c>
      <c r="P308" s="203" t="s">
        <v>69</v>
      </c>
      <c r="Q308" s="125">
        <v>42826</v>
      </c>
      <c r="R308" s="139">
        <v>1421.2499999999998</v>
      </c>
      <c r="S308" s="140">
        <v>1443.9039999999993</v>
      </c>
      <c r="T308" s="120">
        <v>2865.1539999999991</v>
      </c>
      <c r="U308" s="139">
        <v>73.599999999999994</v>
      </c>
      <c r="V308" s="140"/>
      <c r="W308" s="120"/>
      <c r="X308" s="128"/>
    </row>
    <row r="309" spans="15:24">
      <c r="O309" s="119">
        <v>2017</v>
      </c>
      <c r="P309" s="203" t="s">
        <v>70</v>
      </c>
      <c r="Q309" s="125">
        <v>42856</v>
      </c>
      <c r="R309" s="139">
        <v>1469.2499999999998</v>
      </c>
      <c r="S309" s="140">
        <v>1457.7039999999993</v>
      </c>
      <c r="T309" s="120">
        <v>2926.9539999999988</v>
      </c>
      <c r="U309" s="139">
        <v>73.599999999999994</v>
      </c>
      <c r="V309" s="140"/>
      <c r="W309" s="120"/>
      <c r="X309" s="128"/>
    </row>
    <row r="310" spans="15:24">
      <c r="O310" s="119">
        <v>2017</v>
      </c>
      <c r="P310" s="203" t="s">
        <v>71</v>
      </c>
      <c r="Q310" s="125">
        <v>42887</v>
      </c>
      <c r="R310" s="139">
        <v>1505.4999999999998</v>
      </c>
      <c r="S310" s="140">
        <v>1512.7839999999992</v>
      </c>
      <c r="T310" s="120">
        <v>3018.2839999999987</v>
      </c>
      <c r="U310" s="139">
        <v>73.599999999999994</v>
      </c>
      <c r="V310" s="140"/>
      <c r="W310" s="120"/>
      <c r="X310" s="128"/>
    </row>
    <row r="311" spans="15:24">
      <c r="O311" s="119">
        <v>2017</v>
      </c>
      <c r="P311" s="203" t="s">
        <v>72</v>
      </c>
      <c r="Q311" s="125">
        <v>42917</v>
      </c>
      <c r="R311" s="139">
        <v>1529.4999999999998</v>
      </c>
      <c r="S311" s="140">
        <v>1536.1839999999993</v>
      </c>
      <c r="T311" s="120">
        <v>3065.6839999999993</v>
      </c>
      <c r="U311" s="139">
        <v>73.599999999999994</v>
      </c>
      <c r="V311" s="140"/>
      <c r="W311" s="120"/>
      <c r="X311" s="128"/>
    </row>
    <row r="312" spans="15:24">
      <c r="O312" s="119">
        <v>2017</v>
      </c>
      <c r="P312" s="203" t="s">
        <v>73</v>
      </c>
      <c r="Q312" s="125">
        <v>42948</v>
      </c>
      <c r="R312" s="139">
        <v>1541.4999999999998</v>
      </c>
      <c r="S312" s="140">
        <v>1543.9039999999993</v>
      </c>
      <c r="T312" s="120">
        <v>3085.4039999999991</v>
      </c>
      <c r="U312" s="139">
        <v>121.1</v>
      </c>
      <c r="V312" s="140"/>
      <c r="W312" s="120"/>
      <c r="X312" s="128"/>
    </row>
    <row r="313" spans="15:24">
      <c r="O313" s="119">
        <v>2017</v>
      </c>
      <c r="P313" s="203" t="s">
        <v>74</v>
      </c>
      <c r="Q313" s="125">
        <v>42979</v>
      </c>
      <c r="R313" s="139">
        <v>1541.4999999999998</v>
      </c>
      <c r="S313" s="140">
        <v>1555.4039999999993</v>
      </c>
      <c r="T313" s="120">
        <v>3096.9039999999991</v>
      </c>
      <c r="U313" s="139">
        <v>121.1</v>
      </c>
      <c r="V313" s="140"/>
      <c r="W313" s="120"/>
      <c r="X313" s="128"/>
    </row>
    <row r="314" spans="15:24">
      <c r="O314" s="119">
        <v>2017</v>
      </c>
      <c r="P314" s="203" t="s">
        <v>75</v>
      </c>
      <c r="Q314" s="125">
        <v>43009</v>
      </c>
      <c r="R314" s="139">
        <v>1541.4999999999998</v>
      </c>
      <c r="S314" s="140">
        <v>1568.9819999999993</v>
      </c>
      <c r="T314" s="120">
        <v>3110.4819999999991</v>
      </c>
      <c r="U314" s="139">
        <v>121.1</v>
      </c>
      <c r="V314" s="140"/>
      <c r="W314" s="120"/>
      <c r="X314" s="128"/>
    </row>
    <row r="315" spans="15:24">
      <c r="O315" s="119">
        <v>2017</v>
      </c>
      <c r="P315" s="203" t="s">
        <v>76</v>
      </c>
      <c r="Q315" s="125">
        <v>43040</v>
      </c>
      <c r="R315" s="139">
        <v>1541.4999999999998</v>
      </c>
      <c r="S315" s="140">
        <v>1630.6069999999993</v>
      </c>
      <c r="T315" s="120">
        <v>3172.1069999999991</v>
      </c>
      <c r="U315" s="139">
        <v>121.1</v>
      </c>
      <c r="V315" s="140"/>
      <c r="W315" s="120"/>
      <c r="X315" s="128"/>
    </row>
    <row r="316" spans="15:24">
      <c r="O316" s="119">
        <v>2017</v>
      </c>
      <c r="P316" s="203" t="s">
        <v>77</v>
      </c>
      <c r="Q316" s="125">
        <v>43070</v>
      </c>
      <c r="R316" s="139">
        <v>1591.4999999999998</v>
      </c>
      <c r="S316" s="140">
        <v>1711.2739999999992</v>
      </c>
      <c r="T316" s="120">
        <v>3302.773999999999</v>
      </c>
      <c r="U316" s="139">
        <v>121.1</v>
      </c>
      <c r="V316" s="140"/>
      <c r="W316" s="120"/>
      <c r="X316" s="128"/>
    </row>
    <row r="317" spans="15:24">
      <c r="O317" s="119">
        <v>2018</v>
      </c>
      <c r="P317" s="203" t="s">
        <v>66</v>
      </c>
      <c r="Q317" s="125">
        <v>43101</v>
      </c>
      <c r="R317" s="139">
        <v>1591.4999999999998</v>
      </c>
      <c r="S317" s="140">
        <v>1743.0239999999992</v>
      </c>
      <c r="T317" s="120">
        <v>3334.523999999999</v>
      </c>
      <c r="U317" s="139">
        <v>121.1</v>
      </c>
      <c r="V317" s="140"/>
      <c r="W317" s="120"/>
      <c r="X317" s="128"/>
    </row>
    <row r="318" spans="15:24">
      <c r="O318" s="119">
        <v>2018</v>
      </c>
      <c r="P318" s="203" t="s">
        <v>67</v>
      </c>
      <c r="Q318" s="125">
        <v>43132</v>
      </c>
      <c r="R318" s="139">
        <v>1591.4999999999998</v>
      </c>
      <c r="S318" s="140">
        <v>1785.0139999999992</v>
      </c>
      <c r="T318" s="120">
        <v>3376.5139999999992</v>
      </c>
      <c r="U318" s="139">
        <v>121.1</v>
      </c>
      <c r="V318" s="140"/>
      <c r="W318" s="120"/>
      <c r="X318" s="128"/>
    </row>
    <row r="319" spans="15:24">
      <c r="O319" s="119">
        <v>2018</v>
      </c>
      <c r="P319" s="203" t="s">
        <v>68</v>
      </c>
      <c r="Q319" s="125">
        <v>43160</v>
      </c>
      <c r="R319" s="139">
        <v>1631.1</v>
      </c>
      <c r="S319" s="140">
        <v>1785.0139999999992</v>
      </c>
      <c r="T319" s="120">
        <v>3416.1139999999991</v>
      </c>
      <c r="U319" s="139">
        <v>121.1</v>
      </c>
      <c r="V319" s="140"/>
      <c r="W319" s="120"/>
      <c r="X319" s="128"/>
    </row>
    <row r="320" spans="15:24">
      <c r="O320" s="119">
        <v>2018</v>
      </c>
      <c r="P320" s="203" t="s">
        <v>69</v>
      </c>
      <c r="Q320" s="125">
        <v>43191</v>
      </c>
      <c r="R320" s="139">
        <v>1631.1</v>
      </c>
      <c r="S320" s="140">
        <v>1797.5639999999992</v>
      </c>
      <c r="T320" s="120">
        <v>3428.6639999999989</v>
      </c>
      <c r="U320" s="139">
        <v>121.1</v>
      </c>
      <c r="V320" s="140"/>
      <c r="W320" s="120"/>
      <c r="X320" s="128"/>
    </row>
    <row r="321" spans="15:24">
      <c r="O321" s="119">
        <v>2018</v>
      </c>
      <c r="P321" s="203" t="s">
        <v>70</v>
      </c>
      <c r="Q321" s="125">
        <v>43221</v>
      </c>
      <c r="R321" s="139">
        <v>1631.1</v>
      </c>
      <c r="S321" s="140">
        <v>1797.5639999999992</v>
      </c>
      <c r="T321" s="120">
        <v>3428.6639999999989</v>
      </c>
      <c r="U321" s="139">
        <v>121.1</v>
      </c>
      <c r="V321" s="140"/>
      <c r="W321" s="120"/>
      <c r="X321" s="128"/>
    </row>
    <row r="322" spans="15:24">
      <c r="O322" s="119">
        <v>2018</v>
      </c>
      <c r="P322" s="203" t="s">
        <v>71</v>
      </c>
      <c r="Q322" s="125">
        <v>43252</v>
      </c>
      <c r="R322" s="139">
        <v>1636.1</v>
      </c>
      <c r="S322" s="140">
        <v>1810.7439999999992</v>
      </c>
      <c r="T322" s="120">
        <v>3446.8439999999991</v>
      </c>
      <c r="U322" s="139">
        <v>121.1</v>
      </c>
      <c r="V322" s="140"/>
      <c r="W322" s="120"/>
      <c r="X322" s="128"/>
    </row>
    <row r="323" spans="15:24">
      <c r="O323" s="119">
        <v>2018</v>
      </c>
      <c r="P323" s="203" t="s">
        <v>72</v>
      </c>
      <c r="Q323" s="125">
        <v>43282</v>
      </c>
      <c r="R323" s="139">
        <v>1641.1</v>
      </c>
      <c r="S323" s="140">
        <v>1815.1939999999993</v>
      </c>
      <c r="T323" s="120">
        <v>3456.293999999999</v>
      </c>
      <c r="U323" s="139">
        <v>121.1</v>
      </c>
      <c r="V323" s="140"/>
      <c r="W323" s="120"/>
      <c r="X323" s="128"/>
    </row>
    <row r="324" spans="15:24">
      <c r="O324" s="119">
        <v>2018</v>
      </c>
      <c r="P324" s="203" t="s">
        <v>73</v>
      </c>
      <c r="Q324" s="125">
        <v>43313</v>
      </c>
      <c r="R324" s="139">
        <v>1679.8999999999999</v>
      </c>
      <c r="S324" s="140">
        <v>1815.1939999999993</v>
      </c>
      <c r="T324" s="120">
        <v>3495.0939999999991</v>
      </c>
      <c r="U324" s="139">
        <v>121.1</v>
      </c>
      <c r="V324" s="140"/>
      <c r="W324" s="120"/>
      <c r="X324" s="128"/>
    </row>
    <row r="325" spans="15:24">
      <c r="O325" s="119">
        <v>2018</v>
      </c>
      <c r="P325" s="203" t="s">
        <v>74</v>
      </c>
      <c r="Q325" s="125">
        <v>43344</v>
      </c>
      <c r="R325" s="139">
        <v>1691.9499999999998</v>
      </c>
      <c r="S325" s="140">
        <v>1825.1929999999993</v>
      </c>
      <c r="T325" s="120">
        <v>3517.1429999999991</v>
      </c>
      <c r="U325" s="139">
        <v>121.1</v>
      </c>
      <c r="V325" s="140"/>
      <c r="W325" s="120"/>
      <c r="X325" s="128"/>
    </row>
    <row r="326" spans="15:24">
      <c r="O326" s="119">
        <v>2018</v>
      </c>
      <c r="P326" s="203" t="s">
        <v>75</v>
      </c>
      <c r="Q326" s="125">
        <v>43374</v>
      </c>
      <c r="R326" s="139">
        <v>1754.4499999999998</v>
      </c>
      <c r="S326" s="140">
        <v>1849.6929999999993</v>
      </c>
      <c r="T326" s="120">
        <v>3604.1429999999991</v>
      </c>
      <c r="U326" s="139">
        <v>121.1</v>
      </c>
      <c r="V326" s="140"/>
      <c r="W326" s="120"/>
      <c r="X326" s="128"/>
    </row>
    <row r="327" spans="15:24">
      <c r="O327" s="143">
        <v>2018</v>
      </c>
      <c r="P327" s="204" t="s">
        <v>76</v>
      </c>
      <c r="Q327" s="144">
        <v>43405</v>
      </c>
      <c r="R327" s="145">
        <v>1759.4499999999998</v>
      </c>
      <c r="S327" s="146">
        <v>1849.6929999999993</v>
      </c>
      <c r="T327" s="147">
        <v>3609.1429999999991</v>
      </c>
      <c r="U327" s="145">
        <v>121.1</v>
      </c>
      <c r="V327" s="146"/>
      <c r="W327" s="147"/>
      <c r="X327" s="148"/>
    </row>
    <row r="328" spans="15:24">
      <c r="O328" s="143">
        <v>2018</v>
      </c>
      <c r="P328" s="204" t="s">
        <v>77</v>
      </c>
      <c r="Q328" s="144">
        <v>43435</v>
      </c>
      <c r="R328" s="145">
        <v>1774.4499999999998</v>
      </c>
      <c r="S328" s="146">
        <v>1893.0879999999993</v>
      </c>
      <c r="T328" s="147">
        <v>3667.5379999999991</v>
      </c>
      <c r="U328" s="145">
        <v>121.1</v>
      </c>
      <c r="V328" s="146"/>
      <c r="W328" s="147"/>
      <c r="X328" s="148"/>
    </row>
    <row r="329" spans="15:24">
      <c r="O329" s="143">
        <v>2019</v>
      </c>
      <c r="P329" s="204" t="s">
        <v>66</v>
      </c>
      <c r="Q329" s="144">
        <v>43466</v>
      </c>
      <c r="R329" s="145">
        <v>1789.6499999999999</v>
      </c>
      <c r="S329" s="146">
        <v>1893.5879999999993</v>
      </c>
      <c r="T329" s="147">
        <v>3683.2379999999994</v>
      </c>
      <c r="U329" s="145">
        <v>121.1</v>
      </c>
      <c r="V329" s="146"/>
      <c r="W329" s="147"/>
      <c r="X329" s="148"/>
    </row>
    <row r="330" spans="15:24">
      <c r="O330" s="143">
        <v>2019</v>
      </c>
      <c r="P330" s="204" t="s">
        <v>67</v>
      </c>
      <c r="Q330" s="144">
        <v>43497</v>
      </c>
      <c r="R330" s="145">
        <v>1789.6499999999999</v>
      </c>
      <c r="S330" s="146">
        <v>1893.5879999999993</v>
      </c>
      <c r="T330" s="147">
        <v>3683.2379999999994</v>
      </c>
      <c r="U330" s="145">
        <v>121.1</v>
      </c>
      <c r="V330" s="146"/>
      <c r="W330" s="147"/>
      <c r="X330" s="148"/>
    </row>
    <row r="331" spans="15:24">
      <c r="O331" s="143">
        <v>2019</v>
      </c>
      <c r="P331" s="204" t="s">
        <v>68</v>
      </c>
      <c r="Q331" s="144">
        <v>43525</v>
      </c>
      <c r="R331" s="145">
        <v>1789.6499999999999</v>
      </c>
      <c r="S331" s="146">
        <v>1911.5879999999993</v>
      </c>
      <c r="T331" s="147">
        <v>3701.2379999999994</v>
      </c>
      <c r="U331" s="145">
        <v>121.1</v>
      </c>
      <c r="V331" s="146"/>
      <c r="W331" s="147"/>
      <c r="X331" s="148"/>
    </row>
    <row r="332" spans="15:24">
      <c r="O332" s="143">
        <v>2019</v>
      </c>
      <c r="P332" s="204" t="s">
        <v>69</v>
      </c>
      <c r="Q332" s="144">
        <v>43556</v>
      </c>
      <c r="R332" s="145">
        <v>1789.6499999999999</v>
      </c>
      <c r="S332" s="146">
        <v>1914.2259999999992</v>
      </c>
      <c r="T332" s="147">
        <v>3703.8759999999993</v>
      </c>
      <c r="U332" s="145">
        <v>121.1</v>
      </c>
      <c r="V332" s="146"/>
      <c r="W332" s="147"/>
      <c r="X332" s="148"/>
    </row>
    <row r="333" spans="15:24">
      <c r="O333" s="143">
        <v>2019</v>
      </c>
      <c r="P333" s="204" t="s">
        <v>70</v>
      </c>
      <c r="Q333" s="144">
        <v>43586</v>
      </c>
      <c r="R333" s="145">
        <v>1789.6499999999999</v>
      </c>
      <c r="S333" s="146">
        <v>1940.6759999999992</v>
      </c>
      <c r="T333" s="147">
        <v>3730.3259999999991</v>
      </c>
      <c r="U333" s="145">
        <v>121.1</v>
      </c>
      <c r="V333" s="146"/>
      <c r="W333" s="147"/>
      <c r="X333" s="148"/>
    </row>
    <row r="334" spans="15:24">
      <c r="O334" s="143">
        <v>2019</v>
      </c>
      <c r="P334" s="204" t="s">
        <v>71</v>
      </c>
      <c r="Q334" s="144">
        <v>43617</v>
      </c>
      <c r="R334" s="145">
        <v>1794.6499999999999</v>
      </c>
      <c r="S334" s="146">
        <v>1944.1749999999993</v>
      </c>
      <c r="T334" s="147">
        <v>3738.8249999999989</v>
      </c>
      <c r="U334" s="145">
        <v>121.1</v>
      </c>
      <c r="V334" s="146"/>
      <c r="W334" s="147"/>
      <c r="X334" s="148"/>
    </row>
    <row r="335" spans="15:24">
      <c r="O335" s="143">
        <v>2019</v>
      </c>
      <c r="P335" s="204" t="s">
        <v>72</v>
      </c>
      <c r="Q335" s="144">
        <v>43647</v>
      </c>
      <c r="R335" s="145">
        <v>1794.6499999999999</v>
      </c>
      <c r="S335" s="146">
        <v>1944.1749999999993</v>
      </c>
      <c r="T335" s="147">
        <v>3738.8249999999989</v>
      </c>
      <c r="U335" s="145">
        <v>121.1</v>
      </c>
      <c r="V335" s="146"/>
      <c r="W335" s="147"/>
      <c r="X335" s="148"/>
    </row>
    <row r="336" spans="15:24">
      <c r="O336" s="143">
        <v>2019</v>
      </c>
      <c r="P336" s="204" t="s">
        <v>73</v>
      </c>
      <c r="Q336" s="144">
        <v>43678</v>
      </c>
      <c r="R336" s="145">
        <v>1814.6499999999999</v>
      </c>
      <c r="S336" s="146">
        <v>1962.1349999999993</v>
      </c>
      <c r="T336" s="147">
        <v>3776.7849999999989</v>
      </c>
      <c r="U336" s="145">
        <v>121.1</v>
      </c>
      <c r="V336" s="146"/>
      <c r="W336" s="147"/>
      <c r="X336" s="148"/>
    </row>
    <row r="337" spans="15:24">
      <c r="O337" s="143">
        <v>2019</v>
      </c>
      <c r="P337" s="204" t="s">
        <v>74</v>
      </c>
      <c r="Q337" s="144">
        <v>43709</v>
      </c>
      <c r="R337" s="145">
        <v>1878.6499999999999</v>
      </c>
      <c r="S337" s="146">
        <v>2023.1149999999993</v>
      </c>
      <c r="T337" s="147">
        <v>3901.7649999999994</v>
      </c>
      <c r="U337" s="145">
        <v>121.1</v>
      </c>
      <c r="V337" s="146"/>
      <c r="W337" s="147"/>
      <c r="X337" s="148"/>
    </row>
    <row r="338" spans="15:24">
      <c r="O338" s="143">
        <v>2019</v>
      </c>
      <c r="P338" s="204" t="s">
        <v>75</v>
      </c>
      <c r="Q338" s="144">
        <v>43739</v>
      </c>
      <c r="R338" s="145">
        <v>1882.4499999999998</v>
      </c>
      <c r="S338" s="146">
        <v>2079.1539999999995</v>
      </c>
      <c r="T338" s="147">
        <v>3961.6039999999994</v>
      </c>
      <c r="U338" s="145">
        <v>121.1</v>
      </c>
      <c r="V338" s="146"/>
      <c r="W338" s="147"/>
      <c r="X338" s="148"/>
    </row>
    <row r="339" spans="15:24">
      <c r="O339" s="143">
        <v>2019</v>
      </c>
      <c r="P339" s="204" t="s">
        <v>76</v>
      </c>
      <c r="Q339" s="144">
        <v>43770</v>
      </c>
      <c r="R339" s="145">
        <v>1887.4499999999998</v>
      </c>
      <c r="S339" s="146">
        <v>2124.6539999999995</v>
      </c>
      <c r="T339" s="147">
        <v>4012.1039999999994</v>
      </c>
      <c r="U339" s="145">
        <v>121.1</v>
      </c>
      <c r="V339" s="146"/>
      <c r="W339" s="147"/>
      <c r="X339" s="148"/>
    </row>
    <row r="340" spans="15:24">
      <c r="O340" s="143">
        <v>2019</v>
      </c>
      <c r="P340" s="204" t="s">
        <v>77</v>
      </c>
      <c r="Q340" s="144">
        <v>43800</v>
      </c>
      <c r="R340" s="145">
        <v>1932.4499999999998</v>
      </c>
      <c r="S340" s="146">
        <v>2180.8429999999994</v>
      </c>
      <c r="T340" s="147">
        <v>4113.2929999999997</v>
      </c>
      <c r="U340" s="145">
        <v>121.1</v>
      </c>
      <c r="V340" s="146"/>
      <c r="W340" s="147"/>
      <c r="X340" s="148"/>
    </row>
    <row r="341" spans="15:24">
      <c r="O341" s="143">
        <v>2020</v>
      </c>
      <c r="P341" s="204" t="s">
        <v>66</v>
      </c>
      <c r="Q341" s="144">
        <v>43831</v>
      </c>
      <c r="R341" s="145">
        <v>1962.4499999999998</v>
      </c>
      <c r="S341" s="146">
        <v>2187.3419999999992</v>
      </c>
      <c r="T341" s="147">
        <v>4149.7919999999995</v>
      </c>
      <c r="U341" s="145">
        <v>121.1</v>
      </c>
      <c r="V341" s="146"/>
      <c r="W341" s="147"/>
      <c r="X341" s="148"/>
    </row>
    <row r="342" spans="15:24">
      <c r="O342" s="143">
        <v>2020</v>
      </c>
      <c r="P342" s="204" t="s">
        <v>67</v>
      </c>
      <c r="Q342" s="144">
        <v>43862</v>
      </c>
      <c r="R342" s="145">
        <v>1999.9499999999998</v>
      </c>
      <c r="S342" s="146">
        <v>2187.3419999999992</v>
      </c>
      <c r="T342" s="147">
        <v>4187.2919999999995</v>
      </c>
      <c r="U342" s="145">
        <v>121.1</v>
      </c>
      <c r="V342" s="146"/>
      <c r="W342" s="147"/>
      <c r="X342" s="148"/>
    </row>
    <row r="343" spans="15:24">
      <c r="O343" s="143">
        <v>2020</v>
      </c>
      <c r="P343" s="204" t="s">
        <v>68</v>
      </c>
      <c r="Q343" s="144">
        <v>43891</v>
      </c>
      <c r="R343" s="145">
        <v>1999.9499999999998</v>
      </c>
      <c r="S343" s="146">
        <v>2213.4909999999991</v>
      </c>
      <c r="T343" s="147">
        <v>4213.4409999999989</v>
      </c>
      <c r="U343" s="145">
        <v>121.1</v>
      </c>
      <c r="V343" s="146"/>
      <c r="W343" s="147"/>
      <c r="X343" s="148"/>
    </row>
    <row r="344" spans="15:24">
      <c r="O344" s="143">
        <v>2020</v>
      </c>
      <c r="P344" s="204" t="s">
        <v>69</v>
      </c>
      <c r="Q344" s="144">
        <v>43922</v>
      </c>
      <c r="R344" s="145">
        <v>2019.7499999999998</v>
      </c>
      <c r="S344" s="146">
        <v>2227.2909999999993</v>
      </c>
      <c r="T344" s="147">
        <v>4247.0409999999993</v>
      </c>
      <c r="U344" s="145">
        <v>121.1</v>
      </c>
      <c r="V344" s="146"/>
      <c r="W344" s="147"/>
      <c r="X344" s="148"/>
    </row>
    <row r="345" spans="15:24">
      <c r="O345" s="143">
        <v>2020</v>
      </c>
      <c r="P345" s="204" t="s">
        <v>70</v>
      </c>
      <c r="Q345" s="144">
        <v>43952</v>
      </c>
      <c r="R345" s="145">
        <v>2019.7499999999998</v>
      </c>
      <c r="S345" s="146">
        <v>2227.2909999999993</v>
      </c>
      <c r="T345" s="147">
        <v>4247.0409999999993</v>
      </c>
      <c r="U345" s="145">
        <v>121.1</v>
      </c>
      <c r="V345" s="146"/>
      <c r="W345" s="147"/>
      <c r="X345" s="148"/>
    </row>
    <row r="346" spans="15:24">
      <c r="O346" s="143">
        <v>2020</v>
      </c>
      <c r="P346" s="204" t="s">
        <v>71</v>
      </c>
      <c r="Q346" s="144">
        <v>43983</v>
      </c>
      <c r="R346" s="145">
        <v>2019.7499999999998</v>
      </c>
      <c r="S346" s="146">
        <v>2227.2909999999993</v>
      </c>
      <c r="T346" s="147">
        <v>4247.0409999999993</v>
      </c>
      <c r="U346" s="145">
        <v>121.1</v>
      </c>
      <c r="V346" s="146"/>
      <c r="W346" s="147"/>
      <c r="X346" s="148"/>
    </row>
    <row r="347" spans="15:24">
      <c r="O347" s="143">
        <v>2020</v>
      </c>
      <c r="P347" s="204" t="s">
        <v>72</v>
      </c>
      <c r="Q347" s="144">
        <v>44013</v>
      </c>
      <c r="R347" s="145">
        <v>2019.7499999999998</v>
      </c>
      <c r="S347" s="146">
        <v>2227.2909999999993</v>
      </c>
      <c r="T347" s="147">
        <v>4247.0409999999993</v>
      </c>
      <c r="U347" s="145">
        <v>121.1</v>
      </c>
      <c r="V347" s="146"/>
      <c r="W347" s="147"/>
      <c r="X347" s="148"/>
    </row>
    <row r="348" spans="15:24">
      <c r="O348" s="143">
        <v>2020</v>
      </c>
      <c r="P348" s="204" t="s">
        <v>73</v>
      </c>
      <c r="Q348" s="144">
        <v>44044</v>
      </c>
      <c r="R348" s="145">
        <v>2019.7499999999998</v>
      </c>
      <c r="S348" s="146">
        <v>2227.2909999999993</v>
      </c>
      <c r="T348" s="147">
        <v>4247.0409999999993</v>
      </c>
      <c r="U348" s="145">
        <v>121.1</v>
      </c>
      <c r="V348" s="146"/>
      <c r="W348" s="147"/>
      <c r="X348" s="148"/>
    </row>
    <row r="349" spans="15:24">
      <c r="O349" s="143">
        <v>2020</v>
      </c>
      <c r="P349" s="204" t="s">
        <v>74</v>
      </c>
      <c r="Q349" s="144">
        <v>44075</v>
      </c>
      <c r="R349" s="145">
        <v>2019.7499999999998</v>
      </c>
      <c r="S349" s="146">
        <v>2227.2909999999993</v>
      </c>
      <c r="T349" s="147">
        <v>4247.0409999999993</v>
      </c>
      <c r="U349" s="145">
        <v>121.1</v>
      </c>
      <c r="V349" s="146"/>
      <c r="W349" s="147"/>
      <c r="X349" s="148"/>
    </row>
    <row r="350" spans="15:24">
      <c r="O350" s="143">
        <v>2020</v>
      </c>
      <c r="P350" s="204" t="s">
        <v>75</v>
      </c>
      <c r="Q350" s="144">
        <v>44105</v>
      </c>
      <c r="R350" s="145">
        <v>2019.7499999999998</v>
      </c>
      <c r="S350" s="146">
        <v>2258.6409999999992</v>
      </c>
      <c r="T350" s="147">
        <v>4278.3909999999987</v>
      </c>
      <c r="U350" s="145">
        <v>121.1</v>
      </c>
      <c r="V350" s="146"/>
      <c r="W350" s="147"/>
      <c r="X350" s="148"/>
    </row>
    <row r="351" spans="15:24">
      <c r="O351" s="143">
        <v>2020</v>
      </c>
      <c r="P351" s="204" t="s">
        <v>76</v>
      </c>
      <c r="Q351" s="144">
        <v>44136</v>
      </c>
      <c r="R351" s="145">
        <v>2019.7499999999998</v>
      </c>
      <c r="S351" s="146">
        <v>2258.6409999999992</v>
      </c>
      <c r="T351" s="147">
        <v>4278.3909999999987</v>
      </c>
      <c r="U351" s="145">
        <v>121.1</v>
      </c>
      <c r="V351" s="146"/>
      <c r="W351" s="147"/>
      <c r="X351" s="148"/>
    </row>
    <row r="352" spans="15:24">
      <c r="O352" s="143">
        <v>2020</v>
      </c>
      <c r="P352" s="204" t="s">
        <v>77</v>
      </c>
      <c r="Q352" s="144">
        <v>44166</v>
      </c>
      <c r="R352" s="145">
        <v>2064.75</v>
      </c>
      <c r="S352" s="146">
        <v>2258.6409999999992</v>
      </c>
      <c r="T352" s="147">
        <v>4323.3909999999996</v>
      </c>
      <c r="U352" s="145">
        <v>121.1</v>
      </c>
      <c r="V352" s="146"/>
      <c r="W352" s="147"/>
      <c r="X352" s="148"/>
    </row>
    <row r="353" spans="15:24">
      <c r="O353" s="143">
        <v>2021</v>
      </c>
      <c r="P353" s="204" t="s">
        <v>66</v>
      </c>
      <c r="Q353" s="144">
        <v>44197</v>
      </c>
      <c r="R353" s="145">
        <v>2074.0499999999997</v>
      </c>
      <c r="S353" s="146">
        <v>2258.6409999999992</v>
      </c>
      <c r="T353" s="147">
        <v>4332.6909999999989</v>
      </c>
      <c r="U353" s="145">
        <v>121.1</v>
      </c>
      <c r="V353" s="146"/>
      <c r="W353" s="147"/>
      <c r="X353" s="148"/>
    </row>
    <row r="354" spans="15:24">
      <c r="O354" s="143">
        <v>2021</v>
      </c>
      <c r="P354" s="204" t="s">
        <v>67</v>
      </c>
      <c r="Q354" s="144">
        <v>44228</v>
      </c>
      <c r="R354" s="145">
        <v>2074.0499999999997</v>
      </c>
      <c r="S354" s="146">
        <v>2258.6409999999992</v>
      </c>
      <c r="T354" s="147">
        <v>4332.6909999999989</v>
      </c>
      <c r="U354" s="145">
        <v>121.1</v>
      </c>
      <c r="V354" s="146"/>
      <c r="W354" s="147"/>
      <c r="X354" s="148"/>
    </row>
    <row r="355" spans="15:24">
      <c r="O355" s="143">
        <v>2021</v>
      </c>
      <c r="P355" s="204" t="s">
        <v>68</v>
      </c>
      <c r="Q355" s="144">
        <v>44256</v>
      </c>
      <c r="R355" s="145">
        <v>2074.0499999999997</v>
      </c>
      <c r="S355" s="146">
        <v>2258.6409999999992</v>
      </c>
      <c r="T355" s="147">
        <v>4332.6909999999989</v>
      </c>
      <c r="U355" s="145">
        <v>121.1</v>
      </c>
      <c r="V355" s="146"/>
      <c r="W355" s="147"/>
      <c r="X355" s="148"/>
    </row>
    <row r="356" spans="15:24">
      <c r="O356" s="143">
        <v>2021</v>
      </c>
      <c r="P356" s="204" t="s">
        <v>69</v>
      </c>
      <c r="Q356" s="144">
        <v>44287</v>
      </c>
      <c r="R356" s="145">
        <v>2074.0499999999997</v>
      </c>
      <c r="S356" s="146">
        <v>2258.7609999999991</v>
      </c>
      <c r="T356" s="147">
        <v>4332.8109999999988</v>
      </c>
      <c r="U356" s="145">
        <v>121.1</v>
      </c>
      <c r="V356" s="146"/>
      <c r="W356" s="147"/>
      <c r="X356" s="148"/>
    </row>
    <row r="357" spans="15:24">
      <c r="O357" s="143">
        <v>2021</v>
      </c>
      <c r="P357" s="204" t="s">
        <v>70</v>
      </c>
      <c r="Q357" s="144">
        <v>44317</v>
      </c>
      <c r="R357" s="145">
        <v>2074.0499999999997</v>
      </c>
      <c r="S357" s="146">
        <v>2258.7609999999991</v>
      </c>
      <c r="T357" s="147">
        <v>4332.8109999999988</v>
      </c>
      <c r="U357" s="145">
        <v>121.1</v>
      </c>
      <c r="V357" s="146"/>
      <c r="W357" s="147"/>
      <c r="X357" s="148"/>
    </row>
    <row r="358" spans="15:24">
      <c r="O358" s="143">
        <v>2021</v>
      </c>
      <c r="P358" s="204" t="s">
        <v>71</v>
      </c>
      <c r="Q358" s="144">
        <v>44348</v>
      </c>
      <c r="R358" s="145">
        <v>2074.0499999999997</v>
      </c>
      <c r="S358" s="146">
        <v>2258.7609999999991</v>
      </c>
      <c r="T358" s="147">
        <v>4332.8109999999988</v>
      </c>
      <c r="U358" s="145">
        <v>121.1</v>
      </c>
      <c r="V358" s="146"/>
      <c r="W358" s="147"/>
      <c r="X358" s="148"/>
    </row>
    <row r="359" spans="15:24">
      <c r="O359" s="143">
        <v>2021</v>
      </c>
      <c r="P359" s="204" t="s">
        <v>72</v>
      </c>
      <c r="Q359" s="144">
        <v>44378</v>
      </c>
      <c r="R359" s="145">
        <v>2074.0499999999997</v>
      </c>
      <c r="S359" s="146">
        <v>2258.7609999999991</v>
      </c>
      <c r="T359" s="147">
        <v>4332.8109999999988</v>
      </c>
      <c r="U359" s="145">
        <v>121.1</v>
      </c>
      <c r="V359" s="146"/>
      <c r="W359" s="147"/>
      <c r="X359" s="148"/>
    </row>
    <row r="360" spans="15:24">
      <c r="O360" s="143">
        <v>2021</v>
      </c>
      <c r="P360" s="204" t="s">
        <v>73</v>
      </c>
      <c r="Q360" s="144">
        <v>44409</v>
      </c>
      <c r="R360" s="145">
        <v>2074.0499999999997</v>
      </c>
      <c r="S360" s="146">
        <v>2258.7609999999991</v>
      </c>
      <c r="T360" s="147">
        <v>4332.8109999999988</v>
      </c>
      <c r="U360" s="145">
        <v>121.1</v>
      </c>
      <c r="V360" s="146"/>
      <c r="W360" s="147"/>
      <c r="X360" s="148"/>
    </row>
    <row r="361" spans="15:24">
      <c r="O361" s="143">
        <v>2021</v>
      </c>
      <c r="P361" s="204" t="s">
        <v>74</v>
      </c>
      <c r="Q361" s="144">
        <v>44440</v>
      </c>
      <c r="R361" s="145">
        <v>2074.0499999999997</v>
      </c>
      <c r="S361" s="146">
        <v>2258.7609999999991</v>
      </c>
      <c r="T361" s="147">
        <v>4332.8109999999988</v>
      </c>
      <c r="U361" s="145">
        <v>121.1</v>
      </c>
      <c r="V361" s="146"/>
      <c r="W361" s="147"/>
      <c r="X361" s="148"/>
    </row>
    <row r="362" spans="15:24">
      <c r="O362" s="143">
        <v>2021</v>
      </c>
      <c r="P362" s="204" t="s">
        <v>75</v>
      </c>
      <c r="Q362" s="144">
        <v>44470</v>
      </c>
      <c r="R362" s="145">
        <v>2074.0499999999997</v>
      </c>
      <c r="S362" s="146">
        <v>2258.7609999999991</v>
      </c>
      <c r="T362" s="147">
        <v>4332.8109999999988</v>
      </c>
      <c r="U362" s="145">
        <v>121.1</v>
      </c>
      <c r="V362" s="146"/>
      <c r="W362" s="147"/>
      <c r="X362" s="148"/>
    </row>
    <row r="363" spans="15:24">
      <c r="O363" s="143">
        <v>2021</v>
      </c>
      <c r="P363" s="204" t="s">
        <v>76</v>
      </c>
      <c r="Q363" s="144">
        <v>44501</v>
      </c>
      <c r="R363" s="145">
        <v>2074.0499999999997</v>
      </c>
      <c r="S363" s="146">
        <v>2258.7609999999991</v>
      </c>
      <c r="T363" s="147">
        <v>4332.8109999999988</v>
      </c>
      <c r="U363" s="145">
        <v>121.1</v>
      </c>
      <c r="V363" s="146"/>
      <c r="W363" s="147"/>
      <c r="X363" s="148"/>
    </row>
    <row r="364" spans="15:24">
      <c r="O364" s="143">
        <v>2021</v>
      </c>
      <c r="P364" s="204" t="s">
        <v>77</v>
      </c>
      <c r="Q364" s="144">
        <v>44531</v>
      </c>
      <c r="R364" s="145">
        <v>2074.0499999999997</v>
      </c>
      <c r="S364" s="146">
        <v>2258.7609999999991</v>
      </c>
      <c r="T364" s="147">
        <v>4332.8109999999988</v>
      </c>
      <c r="U364" s="145">
        <v>121.1</v>
      </c>
      <c r="V364" s="146"/>
      <c r="W364" s="147"/>
      <c r="X364" s="148"/>
    </row>
    <row r="365" spans="15:24">
      <c r="O365" s="143">
        <v>2022</v>
      </c>
      <c r="P365" s="204" t="s">
        <v>66</v>
      </c>
      <c r="Q365" s="144">
        <v>44562</v>
      </c>
      <c r="R365" s="145">
        <v>2074.0499999999997</v>
      </c>
      <c r="S365" s="146">
        <v>2258.7609999999991</v>
      </c>
      <c r="T365" s="147">
        <v>4332.8109999999988</v>
      </c>
      <c r="U365" s="145">
        <v>121.1</v>
      </c>
      <c r="V365" s="146"/>
      <c r="W365" s="147"/>
      <c r="X365" s="148"/>
    </row>
    <row r="366" spans="15:24">
      <c r="O366" s="143">
        <v>2022</v>
      </c>
      <c r="P366" s="204" t="s">
        <v>67</v>
      </c>
      <c r="Q366" s="144">
        <v>44593</v>
      </c>
      <c r="R366" s="145">
        <v>2074.0499999999997</v>
      </c>
      <c r="S366" s="146">
        <v>2269.6909999999989</v>
      </c>
      <c r="T366" s="147">
        <v>4343.7409999999982</v>
      </c>
      <c r="U366" s="145">
        <v>121.1</v>
      </c>
      <c r="V366" s="146"/>
      <c r="W366" s="147"/>
      <c r="X366" s="148"/>
    </row>
    <row r="367" spans="15:24">
      <c r="O367" s="143">
        <v>2022</v>
      </c>
      <c r="P367" s="204" t="s">
        <v>68</v>
      </c>
      <c r="Q367" s="144">
        <v>44621</v>
      </c>
      <c r="R367" s="145">
        <v>2074.0499999999997</v>
      </c>
      <c r="S367" s="146">
        <v>2269.6909999999989</v>
      </c>
      <c r="T367" s="147">
        <v>4343.7409999999982</v>
      </c>
      <c r="U367" s="145">
        <v>121.1</v>
      </c>
      <c r="V367" s="146"/>
      <c r="W367" s="147"/>
      <c r="X367" s="148"/>
    </row>
    <row r="368" spans="15:24">
      <c r="O368" s="143">
        <v>2022</v>
      </c>
      <c r="P368" s="204" t="s">
        <v>69</v>
      </c>
      <c r="Q368" s="144">
        <v>44652</v>
      </c>
      <c r="R368" s="145">
        <v>2074.0499999999997</v>
      </c>
      <c r="S368" s="146">
        <v>2270.1909999999989</v>
      </c>
      <c r="T368" s="147">
        <v>4344.2409999999982</v>
      </c>
      <c r="U368" s="145">
        <v>121.1</v>
      </c>
      <c r="V368" s="146"/>
      <c r="W368" s="147"/>
      <c r="X368" s="148"/>
    </row>
    <row r="369" spans="15:24">
      <c r="O369" s="143">
        <v>2022</v>
      </c>
      <c r="P369" s="204" t="s">
        <v>70</v>
      </c>
      <c r="Q369" s="144">
        <v>44682</v>
      </c>
      <c r="R369" s="145">
        <v>2074.0499999999997</v>
      </c>
      <c r="S369" s="146">
        <v>2270.1909999999989</v>
      </c>
      <c r="T369" s="147">
        <v>4344.2409999999982</v>
      </c>
      <c r="U369" s="145">
        <v>121.1</v>
      </c>
      <c r="V369" s="146"/>
      <c r="W369" s="147"/>
      <c r="X369" s="148"/>
    </row>
    <row r="370" spans="15:24">
      <c r="O370" s="143">
        <v>2022</v>
      </c>
      <c r="P370" s="204" t="s">
        <v>71</v>
      </c>
      <c r="Q370" s="144">
        <v>44713</v>
      </c>
      <c r="R370" s="145">
        <v>2074.0499999999997</v>
      </c>
      <c r="S370" s="146">
        <v>2270.1909999999989</v>
      </c>
      <c r="T370" s="147">
        <v>4344.2409999999982</v>
      </c>
      <c r="U370" s="145">
        <v>121.1</v>
      </c>
      <c r="V370" s="146"/>
      <c r="W370" s="147"/>
      <c r="X370" s="148"/>
    </row>
    <row r="371" spans="15:24">
      <c r="O371" s="143">
        <v>2022</v>
      </c>
      <c r="P371" s="204" t="s">
        <v>72</v>
      </c>
      <c r="Q371" s="144">
        <v>44743</v>
      </c>
      <c r="R371" s="145">
        <v>2074.0499999999997</v>
      </c>
      <c r="S371" s="146">
        <v>2293.2509999999988</v>
      </c>
      <c r="T371" s="147">
        <v>4367.3009999999986</v>
      </c>
      <c r="U371" s="145">
        <v>121.1</v>
      </c>
      <c r="V371" s="146"/>
      <c r="W371" s="147"/>
      <c r="X371" s="148"/>
    </row>
    <row r="372" spans="15:24">
      <c r="O372" s="143">
        <v>2022</v>
      </c>
      <c r="P372" s="204" t="s">
        <v>73</v>
      </c>
      <c r="Q372" s="144">
        <v>44774</v>
      </c>
      <c r="R372" s="145">
        <v>2074.0499999999997</v>
      </c>
      <c r="S372" s="146">
        <v>2293.2509999999988</v>
      </c>
      <c r="T372" s="147">
        <v>4367.3009999999986</v>
      </c>
      <c r="U372" s="145">
        <v>121.1</v>
      </c>
      <c r="V372" s="146"/>
      <c r="W372" s="147"/>
      <c r="X372" s="148"/>
    </row>
    <row r="373" spans="15:24">
      <c r="O373" s="143">
        <v>2022</v>
      </c>
      <c r="P373" s="204" t="s">
        <v>74</v>
      </c>
      <c r="Q373" s="144">
        <v>44805</v>
      </c>
      <c r="R373" s="145">
        <v>2104.0499999999997</v>
      </c>
      <c r="S373" s="146">
        <v>2293.2509999999988</v>
      </c>
      <c r="T373" s="147">
        <v>4397.3009999999986</v>
      </c>
      <c r="U373" s="145">
        <v>121.1</v>
      </c>
      <c r="V373" s="146"/>
      <c r="W373" s="147"/>
      <c r="X373" s="148"/>
    </row>
    <row r="374" spans="15:24">
      <c r="O374" s="143">
        <v>2022</v>
      </c>
      <c r="P374" s="204" t="s">
        <v>75</v>
      </c>
      <c r="Q374" s="144">
        <v>44835</v>
      </c>
      <c r="R374" s="145">
        <v>2134.0499999999997</v>
      </c>
      <c r="S374" s="146">
        <v>2293.2509999999988</v>
      </c>
      <c r="T374" s="147">
        <v>4427.3009999999986</v>
      </c>
      <c r="U374" s="145">
        <v>121.1</v>
      </c>
      <c r="V374" s="146"/>
      <c r="W374" s="147"/>
      <c r="X374" s="148"/>
    </row>
    <row r="375" spans="15:24">
      <c r="O375" s="143">
        <v>2022</v>
      </c>
      <c r="P375" s="204" t="s">
        <v>76</v>
      </c>
      <c r="Q375" s="144">
        <v>44866</v>
      </c>
      <c r="R375" s="145">
        <v>2174.6499999999996</v>
      </c>
      <c r="S375" s="146">
        <v>2293.2509999999988</v>
      </c>
      <c r="T375" s="147">
        <v>4467.900999999998</v>
      </c>
      <c r="U375" s="145">
        <v>121.1</v>
      </c>
      <c r="V375" s="146"/>
      <c r="W375" s="147"/>
      <c r="X375" s="148"/>
    </row>
    <row r="376" spans="15:24">
      <c r="O376" s="143">
        <v>2022</v>
      </c>
      <c r="P376" s="204" t="s">
        <v>77</v>
      </c>
      <c r="Q376" s="144">
        <v>44896</v>
      </c>
      <c r="R376" s="145">
        <v>2234.6499999999996</v>
      </c>
      <c r="S376" s="146">
        <v>2293.2509999999988</v>
      </c>
      <c r="T376" s="147">
        <v>4527.900999999998</v>
      </c>
      <c r="U376" s="145">
        <v>121.1</v>
      </c>
      <c r="V376" s="146"/>
      <c r="W376" s="147"/>
      <c r="X376" s="148"/>
    </row>
    <row r="377" spans="15:24">
      <c r="O377" s="143">
        <v>2023</v>
      </c>
      <c r="P377" s="204" t="s">
        <v>66</v>
      </c>
      <c r="Q377" s="144">
        <v>44927</v>
      </c>
      <c r="R377" s="145">
        <v>2263.6499999999996</v>
      </c>
      <c r="S377" s="146">
        <v>2293.2509999999988</v>
      </c>
      <c r="T377" s="147">
        <v>4556.900999999998</v>
      </c>
      <c r="U377" s="145">
        <v>121.1</v>
      </c>
      <c r="V377" s="146"/>
      <c r="W377" s="147"/>
      <c r="X377" s="148"/>
    </row>
    <row r="378" spans="15:24">
      <c r="O378" s="143">
        <v>2023</v>
      </c>
      <c r="P378" s="204" t="s">
        <v>67</v>
      </c>
      <c r="Q378" s="144">
        <v>44958</v>
      </c>
      <c r="R378" s="145">
        <v>2277.4499999999998</v>
      </c>
      <c r="S378" s="146">
        <v>2293.2509999999988</v>
      </c>
      <c r="T378" s="147">
        <v>4570.7009999999991</v>
      </c>
      <c r="U378" s="145">
        <v>121.1</v>
      </c>
      <c r="V378" s="146"/>
      <c r="W378" s="147"/>
      <c r="X378" s="148"/>
    </row>
    <row r="379" spans="15:24">
      <c r="O379" s="143">
        <v>2023</v>
      </c>
      <c r="P379" s="204" t="s">
        <v>68</v>
      </c>
      <c r="Q379" s="144">
        <v>44986</v>
      </c>
      <c r="R379" s="145">
        <v>2277.4499999999998</v>
      </c>
      <c r="S379" s="146">
        <v>2293.2509999999988</v>
      </c>
      <c r="T379" s="147">
        <v>4570.7009999999991</v>
      </c>
      <c r="U379" s="145">
        <v>121.1</v>
      </c>
      <c r="V379" s="146"/>
      <c r="W379" s="147"/>
      <c r="X379" s="148"/>
    </row>
    <row r="380" spans="15:24">
      <c r="O380" s="143">
        <v>2023</v>
      </c>
      <c r="P380" s="204" t="s">
        <v>69</v>
      </c>
      <c r="Q380" s="144">
        <v>45017</v>
      </c>
      <c r="R380" s="145">
        <v>2295.4499999999998</v>
      </c>
      <c r="S380" s="146">
        <v>2293.2509999999988</v>
      </c>
      <c r="T380" s="147">
        <v>4588.7009999999991</v>
      </c>
      <c r="U380" s="145">
        <v>121.1</v>
      </c>
      <c r="V380" s="146"/>
      <c r="W380" s="147"/>
      <c r="X380" s="148"/>
    </row>
    <row r="381" spans="15:24">
      <c r="O381" s="143">
        <v>2023</v>
      </c>
      <c r="P381" s="204" t="s">
        <v>70</v>
      </c>
      <c r="Q381" s="144">
        <v>45047</v>
      </c>
      <c r="R381" s="145">
        <v>2295.4499999999998</v>
      </c>
      <c r="S381" s="146">
        <v>2293.2509999999988</v>
      </c>
      <c r="T381" s="147">
        <v>4588.7009999999991</v>
      </c>
      <c r="U381" s="145">
        <v>121.1</v>
      </c>
      <c r="V381" s="146"/>
      <c r="W381" s="147"/>
      <c r="X381" s="148"/>
    </row>
    <row r="382" spans="15:24">
      <c r="O382" s="143">
        <v>2023</v>
      </c>
      <c r="P382" s="204" t="s">
        <v>71</v>
      </c>
      <c r="Q382" s="144">
        <v>45078</v>
      </c>
      <c r="R382" s="145">
        <v>2345.6499999999996</v>
      </c>
      <c r="S382" s="146">
        <v>2293.2509999999988</v>
      </c>
      <c r="T382" s="147">
        <v>4638.900999999998</v>
      </c>
      <c r="U382" s="145">
        <v>121.1</v>
      </c>
      <c r="V382" s="146"/>
      <c r="W382" s="147"/>
      <c r="X382" s="148"/>
    </row>
    <row r="383" spans="15:24">
      <c r="O383" s="143">
        <v>2023</v>
      </c>
      <c r="P383" s="204" t="s">
        <v>72</v>
      </c>
      <c r="Q383" s="144">
        <v>45108</v>
      </c>
      <c r="R383" s="145">
        <v>2369.4499999999998</v>
      </c>
      <c r="S383" s="146">
        <v>2296.8509999999987</v>
      </c>
      <c r="T383" s="147">
        <v>4666.3009999999986</v>
      </c>
      <c r="U383" s="145">
        <v>121.1</v>
      </c>
      <c r="V383" s="146"/>
      <c r="W383" s="147"/>
      <c r="X383" s="148"/>
    </row>
    <row r="384" spans="15:24">
      <c r="O384" s="143">
        <v>2023</v>
      </c>
      <c r="P384" s="204" t="s">
        <v>73</v>
      </c>
      <c r="Q384" s="144">
        <v>45139</v>
      </c>
      <c r="R384" s="145">
        <v>2403.8499999999995</v>
      </c>
      <c r="S384" s="146">
        <v>2296.8509999999987</v>
      </c>
      <c r="T384" s="147">
        <v>4700.7009999999982</v>
      </c>
      <c r="U384" s="145">
        <v>121.1</v>
      </c>
      <c r="V384" s="146"/>
      <c r="W384" s="147"/>
      <c r="X384" s="148"/>
    </row>
    <row r="385" spans="15:24">
      <c r="O385" s="143">
        <v>2023</v>
      </c>
      <c r="P385" s="204" t="s">
        <v>74</v>
      </c>
      <c r="Q385" s="144">
        <v>45170</v>
      </c>
      <c r="R385" s="145">
        <v>2416.7499999999995</v>
      </c>
      <c r="S385" s="146">
        <v>2296.8509999999987</v>
      </c>
      <c r="T385" s="147">
        <v>4713.6009999999987</v>
      </c>
      <c r="U385" s="145">
        <v>121.1</v>
      </c>
      <c r="V385" s="146"/>
      <c r="W385" s="147"/>
      <c r="X385" s="148"/>
    </row>
    <row r="386" spans="15:24">
      <c r="O386" s="143">
        <v>2023</v>
      </c>
      <c r="P386" s="204" t="s">
        <v>75</v>
      </c>
      <c r="Q386" s="144">
        <v>45200</v>
      </c>
      <c r="R386" s="145">
        <v>2416.7499999999995</v>
      </c>
      <c r="S386" s="146">
        <v>2296.8509999999987</v>
      </c>
      <c r="T386" s="147">
        <v>4713.6009999999987</v>
      </c>
      <c r="U386" s="145">
        <v>121.1</v>
      </c>
      <c r="V386" s="146"/>
      <c r="W386" s="147"/>
      <c r="X386" s="148"/>
    </row>
    <row r="387" spans="15:24">
      <c r="O387" s="143">
        <v>2023</v>
      </c>
      <c r="P387" s="204" t="s">
        <v>76</v>
      </c>
      <c r="Q387" s="144">
        <v>45231</v>
      </c>
      <c r="R387" s="145">
        <v>2416.7499999999995</v>
      </c>
      <c r="S387" s="146">
        <v>2296.8509999999987</v>
      </c>
      <c r="T387" s="147">
        <v>4713.6009999999987</v>
      </c>
      <c r="U387" s="145">
        <v>121.1</v>
      </c>
      <c r="V387" s="146"/>
      <c r="W387" s="147"/>
      <c r="X387" s="148"/>
    </row>
    <row r="388" spans="15:24">
      <c r="O388" s="143">
        <v>2023</v>
      </c>
      <c r="P388" s="204" t="s">
        <v>77</v>
      </c>
      <c r="Q388" s="144">
        <v>45261</v>
      </c>
      <c r="R388" s="145">
        <v>2416.7499999999995</v>
      </c>
      <c r="S388" s="146">
        <v>2314.6409999999987</v>
      </c>
      <c r="T388" s="147">
        <v>4731.3909999999978</v>
      </c>
      <c r="U388" s="145">
        <v>121.1</v>
      </c>
      <c r="V388" s="146"/>
      <c r="W388" s="147"/>
      <c r="X388" s="148"/>
    </row>
    <row r="389" spans="15:24">
      <c r="O389" s="143">
        <v>2024</v>
      </c>
      <c r="P389" s="204" t="s">
        <v>66</v>
      </c>
      <c r="Q389" s="144">
        <v>45292</v>
      </c>
      <c r="R389" s="145">
        <v>2416.7499999999995</v>
      </c>
      <c r="S389" s="146">
        <v>2314.6409999999987</v>
      </c>
      <c r="T389" s="147">
        <v>4731.3909999999978</v>
      </c>
      <c r="U389" s="145">
        <v>121.1</v>
      </c>
      <c r="V389" s="146"/>
      <c r="W389" s="147"/>
      <c r="X389" s="148"/>
    </row>
    <row r="390" spans="15:24">
      <c r="O390" s="143">
        <v>2024</v>
      </c>
      <c r="P390" s="204" t="s">
        <v>67</v>
      </c>
      <c r="Q390" s="144">
        <v>45323</v>
      </c>
      <c r="R390" s="145">
        <v>2431.7499999999995</v>
      </c>
      <c r="S390" s="146">
        <v>2315.5409999999988</v>
      </c>
      <c r="T390" s="147">
        <v>4747.2909999999983</v>
      </c>
      <c r="U390" s="145">
        <v>121.1</v>
      </c>
      <c r="V390" s="146"/>
      <c r="W390" s="147"/>
      <c r="X390" s="148"/>
    </row>
    <row r="391" spans="15:24">
      <c r="O391" s="143">
        <v>2024</v>
      </c>
      <c r="P391" s="204" t="s">
        <v>68</v>
      </c>
      <c r="Q391" s="144">
        <v>45352</v>
      </c>
      <c r="R391" s="145">
        <v>2453.3499999999995</v>
      </c>
      <c r="S391" s="146">
        <v>2315.5409999999988</v>
      </c>
      <c r="T391" s="147">
        <v>4768.8909999999978</v>
      </c>
      <c r="U391" s="145">
        <v>121.1</v>
      </c>
      <c r="V391" s="146"/>
      <c r="W391" s="147"/>
      <c r="X391" s="148"/>
    </row>
    <row r="392" spans="15:24">
      <c r="O392" s="143">
        <v>2024</v>
      </c>
      <c r="P392" s="204" t="s">
        <v>69</v>
      </c>
      <c r="Q392" s="144">
        <v>45383</v>
      </c>
      <c r="R392" s="145">
        <v>2453.3499999999995</v>
      </c>
      <c r="S392" s="146">
        <v>2315.5409999999988</v>
      </c>
      <c r="T392" s="147">
        <v>4768.8909999999978</v>
      </c>
      <c r="U392" s="145">
        <v>121.1</v>
      </c>
      <c r="V392" s="146"/>
      <c r="W392" s="147"/>
      <c r="X392" s="148"/>
    </row>
    <row r="393" spans="15:24">
      <c r="O393" s="143">
        <v>2024</v>
      </c>
      <c r="P393" s="204" t="s">
        <v>70</v>
      </c>
      <c r="Q393" s="144">
        <v>45413</v>
      </c>
      <c r="R393" s="145">
        <v>2453.3499999999995</v>
      </c>
      <c r="S393" s="146">
        <v>2315.5409999999988</v>
      </c>
      <c r="T393" s="147">
        <v>4768.8909999999978</v>
      </c>
      <c r="U393" s="145">
        <v>121.1</v>
      </c>
      <c r="V393" s="146"/>
      <c r="W393" s="147"/>
      <c r="X393" s="148"/>
    </row>
    <row r="394" spans="15:24">
      <c r="O394" s="143">
        <v>2024</v>
      </c>
      <c r="P394" s="204" t="s">
        <v>71</v>
      </c>
      <c r="Q394" s="144">
        <v>45444</v>
      </c>
      <c r="R394" s="145">
        <v>2494.35</v>
      </c>
      <c r="S394" s="146">
        <v>2315.5409999999988</v>
      </c>
      <c r="T394" s="147">
        <v>4809.8909999999987</v>
      </c>
      <c r="U394" s="145">
        <v>121.1</v>
      </c>
      <c r="V394" s="146"/>
      <c r="W394" s="147"/>
      <c r="X394" s="148"/>
    </row>
    <row r="395" spans="15:24">
      <c r="O395" s="143">
        <v>2024</v>
      </c>
      <c r="P395" s="204" t="s">
        <v>72</v>
      </c>
      <c r="Q395" s="144">
        <v>45474</v>
      </c>
      <c r="R395" s="145">
        <v>2494.35</v>
      </c>
      <c r="S395" s="146">
        <v>2315.5409999999988</v>
      </c>
      <c r="T395" s="147">
        <v>4809.8909999999987</v>
      </c>
      <c r="U395" s="145">
        <v>121.1</v>
      </c>
      <c r="V395" s="146"/>
      <c r="W395" s="147"/>
      <c r="X395" s="148"/>
    </row>
    <row r="396" spans="15:24">
      <c r="O396" s="143">
        <v>2024</v>
      </c>
      <c r="P396" s="204" t="s">
        <v>73</v>
      </c>
      <c r="Q396" s="144">
        <v>45505</v>
      </c>
      <c r="R396" s="145">
        <v>2522.5499999999997</v>
      </c>
      <c r="S396" s="146">
        <v>2315.5409999999988</v>
      </c>
      <c r="T396" s="147">
        <v>4838.0909999999985</v>
      </c>
      <c r="U396" s="145">
        <v>121.1</v>
      </c>
      <c r="V396" s="146"/>
      <c r="W396" s="147"/>
      <c r="X396" s="148"/>
    </row>
    <row r="397" spans="15:24">
      <c r="O397" s="143">
        <v>2024</v>
      </c>
      <c r="P397" s="204" t="s">
        <v>74</v>
      </c>
      <c r="Q397" s="144">
        <v>45536</v>
      </c>
      <c r="R397" s="145">
        <v>2537.0499999999997</v>
      </c>
      <c r="S397" s="146">
        <v>2315.5409999999988</v>
      </c>
      <c r="T397" s="147">
        <v>4852.5909999999985</v>
      </c>
      <c r="U397" s="145">
        <v>121.1</v>
      </c>
      <c r="V397" s="146"/>
      <c r="W397" s="147"/>
      <c r="X397" s="148"/>
    </row>
    <row r="398" spans="15:24">
      <c r="O398" s="143">
        <v>2024</v>
      </c>
      <c r="P398" s="204" t="s">
        <v>75</v>
      </c>
      <c r="Q398" s="144">
        <v>45566</v>
      </c>
      <c r="R398" s="145">
        <v>2618.5499999999997</v>
      </c>
      <c r="S398" s="146">
        <v>2315.5409999999988</v>
      </c>
      <c r="T398" s="147">
        <v>4934.0909999999985</v>
      </c>
      <c r="U398" s="145">
        <v>121.1</v>
      </c>
      <c r="V398" s="146"/>
      <c r="W398" s="147"/>
      <c r="X398" s="148"/>
    </row>
    <row r="399" spans="15:24">
      <c r="O399" s="143">
        <v>2024</v>
      </c>
      <c r="P399" s="204" t="s">
        <v>76</v>
      </c>
      <c r="Q399" s="144">
        <v>45597</v>
      </c>
      <c r="R399" s="145">
        <v>2618.5499999999997</v>
      </c>
      <c r="S399" s="146">
        <v>2315.5409999999988</v>
      </c>
      <c r="T399" s="147">
        <v>4934.0909999999985</v>
      </c>
      <c r="U399" s="145">
        <v>121.1</v>
      </c>
      <c r="V399" s="146"/>
      <c r="W399" s="147"/>
      <c r="X399" s="148"/>
    </row>
    <row r="400" spans="15:24">
      <c r="O400" s="143">
        <v>2024</v>
      </c>
      <c r="P400" s="204" t="s">
        <v>77</v>
      </c>
      <c r="Q400" s="144">
        <v>45627</v>
      </c>
      <c r="R400" s="145">
        <v>2618.5499999999997</v>
      </c>
      <c r="S400" s="146">
        <v>2315.5409999999988</v>
      </c>
      <c r="T400" s="147">
        <v>4934.0909999999985</v>
      </c>
      <c r="U400" s="145">
        <v>121.1</v>
      </c>
      <c r="V400" s="146">
        <v>1265.8599999999997</v>
      </c>
      <c r="W400" s="147">
        <v>1386.96</v>
      </c>
      <c r="X400" s="148">
        <v>6321.0509999999986</v>
      </c>
    </row>
    <row r="401" spans="15:24">
      <c r="O401" s="143">
        <v>2025</v>
      </c>
      <c r="P401" s="204" t="s">
        <v>66</v>
      </c>
      <c r="Q401" s="144">
        <v>45658</v>
      </c>
      <c r="R401" s="145">
        <v>2656.35</v>
      </c>
      <c r="S401" s="146"/>
      <c r="T401" s="147"/>
      <c r="U401" s="145"/>
      <c r="V401" s="146"/>
      <c r="W401" s="147"/>
      <c r="X401" s="148"/>
    </row>
    <row r="402" spans="15:24">
      <c r="O402" s="143">
        <v>2025</v>
      </c>
      <c r="P402" s="204" t="s">
        <v>67</v>
      </c>
      <c r="Q402" s="144">
        <v>45689</v>
      </c>
      <c r="R402" s="145">
        <v>2713.95</v>
      </c>
      <c r="S402" s="146"/>
      <c r="T402" s="147"/>
      <c r="U402" s="145"/>
      <c r="V402" s="146"/>
      <c r="W402" s="147"/>
      <c r="X402" s="148"/>
    </row>
    <row r="403" spans="15:24">
      <c r="O403" s="143">
        <v>2025</v>
      </c>
      <c r="P403" s="204" t="s">
        <v>68</v>
      </c>
      <c r="Q403" s="144">
        <v>45717</v>
      </c>
      <c r="R403" s="145">
        <v>2713.95</v>
      </c>
      <c r="S403" s="146"/>
      <c r="T403" s="147"/>
      <c r="U403" s="145"/>
      <c r="V403" s="146"/>
      <c r="W403" s="147"/>
      <c r="X403" s="148"/>
    </row>
    <row r="404" spans="15:24">
      <c r="O404" s="143">
        <v>2025</v>
      </c>
      <c r="P404" s="204" t="s">
        <v>69</v>
      </c>
      <c r="Q404" s="144">
        <v>45748</v>
      </c>
      <c r="R404" s="145">
        <v>2713.95</v>
      </c>
      <c r="S404" s="146"/>
      <c r="T404" s="147"/>
      <c r="U404" s="145"/>
      <c r="V404" s="146"/>
      <c r="W404" s="147"/>
      <c r="X404" s="148"/>
    </row>
    <row r="405" spans="15:24">
      <c r="O405" s="143">
        <v>2025</v>
      </c>
      <c r="P405" s="204" t="s">
        <v>70</v>
      </c>
      <c r="Q405" s="144">
        <v>45778</v>
      </c>
      <c r="R405" s="145">
        <v>2728.5499999999997</v>
      </c>
      <c r="S405" s="146"/>
      <c r="T405" s="147"/>
      <c r="U405" s="145"/>
      <c r="V405" s="146"/>
      <c r="W405" s="147"/>
      <c r="X405" s="148"/>
    </row>
    <row r="406" spans="15:24">
      <c r="O406" s="143">
        <v>2025</v>
      </c>
      <c r="P406" s="204" t="s">
        <v>71</v>
      </c>
      <c r="Q406" s="144">
        <v>45809</v>
      </c>
      <c r="R406" s="145">
        <v>2728.5499999999997</v>
      </c>
      <c r="S406" s="146"/>
      <c r="T406" s="147"/>
      <c r="U406" s="145"/>
      <c r="V406" s="146"/>
      <c r="W406" s="147"/>
      <c r="X406" s="148"/>
    </row>
    <row r="407" spans="15:24">
      <c r="O407" s="143">
        <v>2025</v>
      </c>
      <c r="P407" s="204" t="s">
        <v>72</v>
      </c>
      <c r="Q407" s="144">
        <v>45839</v>
      </c>
      <c r="R407" s="145">
        <v>2728.5499999999997</v>
      </c>
      <c r="S407" s="146"/>
      <c r="T407" s="147"/>
      <c r="U407" s="145"/>
      <c r="V407" s="146"/>
      <c r="W407" s="147"/>
      <c r="X407" s="148"/>
    </row>
    <row r="408" spans="15:24">
      <c r="O408" s="143">
        <v>2025</v>
      </c>
      <c r="P408" s="204" t="s">
        <v>73</v>
      </c>
      <c r="Q408" s="144">
        <v>45870</v>
      </c>
      <c r="R408" s="145">
        <v>2753.35</v>
      </c>
      <c r="S408" s="146"/>
      <c r="T408" s="147"/>
      <c r="U408" s="145"/>
      <c r="V408" s="146"/>
      <c r="W408" s="147"/>
      <c r="X408" s="148"/>
    </row>
    <row r="409" spans="15:24">
      <c r="O409" s="143"/>
      <c r="P409" s="204"/>
      <c r="Q409" s="144"/>
      <c r="R409" s="145"/>
      <c r="S409" s="146"/>
      <c r="T409" s="147"/>
      <c r="U409" s="145"/>
      <c r="V409" s="146"/>
      <c r="W409" s="147"/>
      <c r="X409" s="148"/>
    </row>
    <row r="410" spans="15:24" ht="15.75" thickBot="1">
      <c r="O410" s="121"/>
      <c r="P410" s="205"/>
      <c r="Q410" s="126"/>
      <c r="R410" s="141"/>
      <c r="S410" s="142"/>
      <c r="T410" s="122"/>
      <c r="U410" s="141"/>
      <c r="V410" s="142"/>
      <c r="W410" s="122"/>
      <c r="X410" s="129"/>
    </row>
    <row r="411" spans="15:24" ht="15.7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5"/>
  <cols>
    <col min="1" max="1" width="23.42578125" bestFit="1" customWidth="1"/>
    <col min="2" max="2" width="16.5703125" bestFit="1" customWidth="1"/>
    <col min="3" max="3" width="11.28515625" bestFit="1" customWidth="1"/>
    <col min="4" max="4" width="6.7109375" bestFit="1" customWidth="1"/>
    <col min="5" max="5" width="11.140625" bestFit="1" customWidth="1"/>
    <col min="6" max="6" width="14.140625" bestFit="1" customWidth="1"/>
    <col min="7" max="7" width="20" customWidth="1"/>
    <col min="8" max="8" width="13.85546875" bestFit="1" customWidth="1"/>
    <col min="9" max="9" width="14.5703125" bestFit="1" customWidth="1"/>
    <col min="10" max="10" width="17.140625" bestFit="1" customWidth="1"/>
    <col min="11" max="11" width="17.140625" customWidth="1"/>
    <col min="12" max="12" width="17.5703125" bestFit="1" customWidth="1"/>
    <col min="14" max="14" width="38.140625" customWidth="1"/>
    <col min="15" max="15" width="16.5703125" bestFit="1" customWidth="1"/>
    <col min="16" max="16" width="8.42578125" bestFit="1" customWidth="1"/>
    <col min="17" max="17" width="6.7109375" bestFit="1" customWidth="1"/>
    <col min="18" max="18" width="11.140625" bestFit="1" customWidth="1"/>
    <col min="19" max="19" width="14.140625" bestFit="1" customWidth="1"/>
    <col min="20" max="20" width="18.85546875" bestFit="1" customWidth="1"/>
    <col min="21" max="21" width="14.140625" bestFit="1" customWidth="1"/>
    <col min="22" max="22" width="14.5703125" bestFit="1" customWidth="1"/>
    <col min="23" max="23" width="17.140625" bestFit="1" customWidth="1"/>
    <col min="24" max="24" width="17.140625" customWidth="1"/>
    <col min="25" max="25" width="17.5703125" bestFit="1" customWidth="1"/>
  </cols>
  <sheetData>
    <row r="1" spans="1:25" ht="28.5">
      <c r="A1" s="536" t="s">
        <v>1493</v>
      </c>
      <c r="B1" s="536"/>
      <c r="C1" s="536"/>
      <c r="D1" s="536"/>
      <c r="E1" s="536"/>
      <c r="F1" s="536"/>
      <c r="G1" s="536"/>
      <c r="H1" s="536"/>
      <c r="I1" s="536"/>
      <c r="J1" s="536"/>
      <c r="K1" s="536"/>
      <c r="L1" s="536"/>
      <c r="N1" s="536" t="s">
        <v>1492</v>
      </c>
      <c r="O1" s="536"/>
      <c r="P1" s="536"/>
      <c r="Q1" s="536"/>
      <c r="R1" s="536"/>
      <c r="S1" s="536"/>
      <c r="T1" s="536"/>
      <c r="U1" s="536"/>
      <c r="V1" s="536"/>
      <c r="W1" s="536"/>
      <c r="X1" s="536"/>
      <c r="Y1" s="536"/>
    </row>
    <row r="2" spans="1:25" ht="15.75" thickBot="1">
      <c r="A2" s="537" t="s">
        <v>1704</v>
      </c>
      <c r="B2" s="537"/>
      <c r="C2" s="537"/>
      <c r="D2" s="537"/>
      <c r="E2" s="537"/>
      <c r="F2" s="537"/>
      <c r="G2" s="537"/>
      <c r="H2" s="537"/>
      <c r="I2" s="537"/>
      <c r="J2" s="537"/>
      <c r="K2" s="537"/>
      <c r="L2" s="537"/>
      <c r="N2" s="538" t="s">
        <v>1704</v>
      </c>
      <c r="O2" s="538"/>
      <c r="P2" s="538"/>
      <c r="Q2" s="538"/>
      <c r="R2" s="538"/>
      <c r="S2" s="538"/>
      <c r="T2" s="538"/>
      <c r="U2" s="538"/>
      <c r="V2" s="538"/>
      <c r="W2" s="538"/>
      <c r="X2" s="538"/>
      <c r="Y2" s="538"/>
    </row>
    <row r="3" spans="1:25" ht="48" thickBot="1">
      <c r="A3" s="167" t="s">
        <v>722</v>
      </c>
      <c r="B3" s="168" t="s">
        <v>723</v>
      </c>
      <c r="C3" s="168" t="s">
        <v>229</v>
      </c>
      <c r="D3" s="168" t="s">
        <v>724</v>
      </c>
      <c r="E3" s="168" t="s">
        <v>233</v>
      </c>
      <c r="F3" s="168" t="s">
        <v>725</v>
      </c>
      <c r="G3" s="168" t="s">
        <v>893</v>
      </c>
      <c r="H3" s="168" t="s">
        <v>726</v>
      </c>
      <c r="I3" s="168" t="s">
        <v>894</v>
      </c>
      <c r="J3" s="168" t="s">
        <v>727</v>
      </c>
      <c r="K3" s="370" t="s">
        <v>728</v>
      </c>
      <c r="L3" s="169" t="s">
        <v>1695</v>
      </c>
      <c r="N3" s="167" t="s">
        <v>722</v>
      </c>
      <c r="O3" s="168" t="s">
        <v>723</v>
      </c>
      <c r="P3" s="168" t="s">
        <v>229</v>
      </c>
      <c r="Q3" s="168" t="s">
        <v>724</v>
      </c>
      <c r="R3" s="168" t="s">
        <v>233</v>
      </c>
      <c r="S3" s="168" t="s">
        <v>725</v>
      </c>
      <c r="T3" s="168" t="s">
        <v>893</v>
      </c>
      <c r="U3" s="168" t="s">
        <v>726</v>
      </c>
      <c r="V3" s="168" t="s">
        <v>894</v>
      </c>
      <c r="W3" s="168" t="s">
        <v>727</v>
      </c>
      <c r="X3" s="370" t="s">
        <v>728</v>
      </c>
      <c r="Y3" s="169" t="s">
        <v>1695</v>
      </c>
    </row>
    <row r="4" spans="1:25">
      <c r="A4" s="170" t="s">
        <v>729</v>
      </c>
      <c r="B4" s="171">
        <v>26</v>
      </c>
      <c r="C4" s="171">
        <v>26</v>
      </c>
      <c r="D4" s="171">
        <v>26</v>
      </c>
      <c r="E4" s="172" t="s">
        <v>247</v>
      </c>
      <c r="F4" s="173">
        <v>37715</v>
      </c>
      <c r="G4" s="173" t="s">
        <v>1569</v>
      </c>
      <c r="H4" s="172" t="s">
        <v>730</v>
      </c>
      <c r="I4" s="172">
        <v>33</v>
      </c>
      <c r="J4" s="171" t="s">
        <v>30</v>
      </c>
      <c r="K4" s="371" t="s">
        <v>731</v>
      </c>
      <c r="L4" s="174" t="s">
        <v>1696</v>
      </c>
      <c r="N4" s="170" t="s">
        <v>1597</v>
      </c>
      <c r="O4" s="171">
        <v>16.920000000000002</v>
      </c>
      <c r="P4" s="171">
        <v>16.920000000000002</v>
      </c>
      <c r="Q4" s="171">
        <v>9.9499999999999993</v>
      </c>
      <c r="R4" s="172" t="s">
        <v>247</v>
      </c>
      <c r="S4" s="173">
        <v>42793</v>
      </c>
      <c r="T4" s="173" t="s">
        <v>1599</v>
      </c>
      <c r="U4" s="172" t="s">
        <v>730</v>
      </c>
      <c r="V4" s="172">
        <v>33</v>
      </c>
      <c r="W4" s="171" t="s">
        <v>1601</v>
      </c>
      <c r="X4" s="371" t="s">
        <v>105</v>
      </c>
      <c r="Y4" s="174" t="s">
        <v>1696</v>
      </c>
    </row>
    <row r="5" spans="1:25">
      <c r="A5" s="175" t="s">
        <v>732</v>
      </c>
      <c r="B5" s="176">
        <v>11.7</v>
      </c>
      <c r="C5" s="176">
        <v>11.7</v>
      </c>
      <c r="D5" s="176">
        <v>11.7</v>
      </c>
      <c r="E5" s="177" t="s">
        <v>247</v>
      </c>
      <c r="F5" s="178">
        <v>39352</v>
      </c>
      <c r="G5" s="178" t="s">
        <v>1569</v>
      </c>
      <c r="H5" s="177" t="s">
        <v>730</v>
      </c>
      <c r="I5" s="177">
        <v>33</v>
      </c>
      <c r="J5" s="176" t="s">
        <v>30</v>
      </c>
      <c r="K5" s="372" t="s">
        <v>105</v>
      </c>
      <c r="L5" s="179" t="s">
        <v>1696</v>
      </c>
      <c r="N5" s="175" t="s">
        <v>1488</v>
      </c>
      <c r="O5" s="176">
        <v>4.99</v>
      </c>
      <c r="P5" s="176">
        <v>0.61699999999999999</v>
      </c>
      <c r="Q5" s="176" t="s">
        <v>218</v>
      </c>
      <c r="R5" s="177" t="s">
        <v>247</v>
      </c>
      <c r="S5" s="178">
        <v>42767</v>
      </c>
      <c r="T5" s="178" t="s">
        <v>1600</v>
      </c>
      <c r="U5" s="177" t="s">
        <v>730</v>
      </c>
      <c r="V5" s="177">
        <v>33</v>
      </c>
      <c r="W5" s="176" t="s">
        <v>1601</v>
      </c>
      <c r="X5" s="372" t="s">
        <v>731</v>
      </c>
      <c r="Y5" s="179" t="s">
        <v>1697</v>
      </c>
    </row>
    <row r="6" spans="1:25">
      <c r="A6" s="180" t="s">
        <v>733</v>
      </c>
      <c r="B6" s="177">
        <v>14.1</v>
      </c>
      <c r="C6" s="177">
        <v>14.1</v>
      </c>
      <c r="D6" s="177">
        <v>0</v>
      </c>
      <c r="E6" s="177" t="s">
        <v>247</v>
      </c>
      <c r="F6" s="181">
        <v>42774</v>
      </c>
      <c r="G6" s="181" t="s">
        <v>1570</v>
      </c>
      <c r="H6" s="177" t="s">
        <v>730</v>
      </c>
      <c r="I6" s="177">
        <v>33</v>
      </c>
      <c r="J6" s="177" t="s">
        <v>30</v>
      </c>
      <c r="K6" s="373" t="s">
        <v>105</v>
      </c>
      <c r="L6" s="182" t="s">
        <v>1696</v>
      </c>
      <c r="N6" s="180" t="s">
        <v>1598</v>
      </c>
      <c r="O6" s="177">
        <v>7.1059999999999999</v>
      </c>
      <c r="P6" s="177">
        <v>6</v>
      </c>
      <c r="Q6" s="177" t="s">
        <v>218</v>
      </c>
      <c r="R6" s="177" t="s">
        <v>247</v>
      </c>
      <c r="S6" s="181">
        <v>43182</v>
      </c>
      <c r="T6" s="181" t="s">
        <v>1577</v>
      </c>
      <c r="U6" s="177" t="s">
        <v>730</v>
      </c>
      <c r="V6" s="177">
        <v>33</v>
      </c>
      <c r="W6" s="177" t="s">
        <v>1601</v>
      </c>
      <c r="X6" s="373" t="s">
        <v>105</v>
      </c>
      <c r="Y6" s="182" t="s">
        <v>1696</v>
      </c>
    </row>
    <row r="7" spans="1:25">
      <c r="A7" s="180" t="s">
        <v>734</v>
      </c>
      <c r="B7" s="177">
        <v>21.15</v>
      </c>
      <c r="C7" s="177">
        <v>18</v>
      </c>
      <c r="D7" s="177">
        <v>0</v>
      </c>
      <c r="E7" s="177" t="s">
        <v>247</v>
      </c>
      <c r="F7" s="181">
        <v>42832</v>
      </c>
      <c r="G7" s="181" t="s">
        <v>1571</v>
      </c>
      <c r="H7" s="177" t="s">
        <v>730</v>
      </c>
      <c r="I7" s="177">
        <v>33</v>
      </c>
      <c r="J7" s="177" t="s">
        <v>30</v>
      </c>
      <c r="K7" s="373" t="s">
        <v>105</v>
      </c>
      <c r="L7" s="182" t="s">
        <v>1696</v>
      </c>
      <c r="N7" s="180" t="s">
        <v>1602</v>
      </c>
      <c r="O7" s="177">
        <v>35.712000000000003</v>
      </c>
      <c r="P7" s="177">
        <v>29.81</v>
      </c>
      <c r="Q7" s="177">
        <v>0</v>
      </c>
      <c r="R7" s="177" t="s">
        <v>247</v>
      </c>
      <c r="S7" s="181">
        <v>42809</v>
      </c>
      <c r="T7" s="181" t="s">
        <v>1571</v>
      </c>
      <c r="U7" s="177" t="s">
        <v>730</v>
      </c>
      <c r="V7" s="177">
        <v>33</v>
      </c>
      <c r="W7" s="177" t="s">
        <v>1601</v>
      </c>
      <c r="X7" s="373" t="s">
        <v>105</v>
      </c>
      <c r="Y7" s="182" t="s">
        <v>1696</v>
      </c>
    </row>
    <row r="8" spans="1:25">
      <c r="A8" s="180" t="s">
        <v>1593</v>
      </c>
      <c r="B8" s="177">
        <v>16.100000000000001</v>
      </c>
      <c r="C8" s="177">
        <v>16.100000000000001</v>
      </c>
      <c r="D8" s="177" t="s">
        <v>218</v>
      </c>
      <c r="E8" s="177" t="s">
        <v>247</v>
      </c>
      <c r="F8" s="181">
        <v>43954</v>
      </c>
      <c r="G8" s="181" t="s">
        <v>1572</v>
      </c>
      <c r="H8" s="177" t="s">
        <v>730</v>
      </c>
      <c r="I8" s="177">
        <v>33</v>
      </c>
      <c r="J8" s="177" t="s">
        <v>1573</v>
      </c>
      <c r="K8" s="373" t="s">
        <v>105</v>
      </c>
      <c r="L8" s="182" t="s">
        <v>1696</v>
      </c>
      <c r="N8" s="175" t="s">
        <v>1489</v>
      </c>
      <c r="O8" s="176">
        <v>4.9950000000000001</v>
      </c>
      <c r="P8" s="177">
        <v>4.9950000000000001</v>
      </c>
      <c r="Q8" s="176" t="s">
        <v>218</v>
      </c>
      <c r="R8" s="177" t="s">
        <v>247</v>
      </c>
      <c r="S8" s="178">
        <v>43166</v>
      </c>
      <c r="T8" s="178" t="s">
        <v>1603</v>
      </c>
      <c r="U8" s="177" t="s">
        <v>730</v>
      </c>
      <c r="V8" s="177">
        <v>33</v>
      </c>
      <c r="W8" s="176" t="s">
        <v>1601</v>
      </c>
      <c r="X8" s="372" t="s">
        <v>731</v>
      </c>
      <c r="Y8" s="179" t="s">
        <v>1697</v>
      </c>
    </row>
    <row r="9" spans="1:25">
      <c r="A9" s="175" t="s">
        <v>1574</v>
      </c>
      <c r="B9" s="176">
        <v>5</v>
      </c>
      <c r="C9" s="177">
        <v>4.2585100000000002</v>
      </c>
      <c r="D9" s="176">
        <v>5</v>
      </c>
      <c r="E9" s="177" t="s">
        <v>247</v>
      </c>
      <c r="F9" s="178">
        <v>34973</v>
      </c>
      <c r="G9" s="178" t="s">
        <v>1575</v>
      </c>
      <c r="H9" s="177" t="s">
        <v>730</v>
      </c>
      <c r="I9" s="177">
        <v>33</v>
      </c>
      <c r="J9" s="176" t="s">
        <v>30</v>
      </c>
      <c r="K9" s="372" t="s">
        <v>731</v>
      </c>
      <c r="L9" s="179" t="s">
        <v>1696</v>
      </c>
      <c r="N9" s="180" t="s">
        <v>1604</v>
      </c>
      <c r="O9" s="177">
        <v>5.3639999999999999</v>
      </c>
      <c r="P9" s="177">
        <v>5.2089999999999996</v>
      </c>
      <c r="Q9" s="177">
        <v>0</v>
      </c>
      <c r="R9" s="177" t="s">
        <v>247</v>
      </c>
      <c r="S9" s="181">
        <v>43056</v>
      </c>
      <c r="T9" s="181" t="s">
        <v>1571</v>
      </c>
      <c r="U9" s="177" t="s">
        <v>730</v>
      </c>
      <c r="V9" s="177">
        <v>33</v>
      </c>
      <c r="W9" s="177" t="s">
        <v>1601</v>
      </c>
      <c r="X9" s="373" t="s">
        <v>105</v>
      </c>
      <c r="Y9" s="182" t="s">
        <v>1696</v>
      </c>
    </row>
    <row r="10" spans="1:25">
      <c r="A10" s="180" t="s">
        <v>735</v>
      </c>
      <c r="B10" s="177">
        <v>9</v>
      </c>
      <c r="C10" s="177">
        <v>9</v>
      </c>
      <c r="D10" s="177">
        <v>9</v>
      </c>
      <c r="E10" s="177" t="s">
        <v>247</v>
      </c>
      <c r="F10" s="181">
        <v>39560</v>
      </c>
      <c r="G10" s="181" t="s">
        <v>1575</v>
      </c>
      <c r="H10" s="177" t="s">
        <v>730</v>
      </c>
      <c r="I10" s="177">
        <v>33</v>
      </c>
      <c r="J10" s="177" t="s">
        <v>30</v>
      </c>
      <c r="K10" s="373" t="s">
        <v>105</v>
      </c>
      <c r="L10" s="182" t="s">
        <v>1696</v>
      </c>
      <c r="N10" s="180" t="s">
        <v>1605</v>
      </c>
      <c r="O10" s="177">
        <v>6.4</v>
      </c>
      <c r="P10" s="177">
        <v>5.6</v>
      </c>
      <c r="Q10" s="177" t="s">
        <v>218</v>
      </c>
      <c r="R10" s="177" t="s">
        <v>247</v>
      </c>
      <c r="S10" s="181">
        <v>43160</v>
      </c>
      <c r="T10" s="181" t="s">
        <v>1606</v>
      </c>
      <c r="U10" s="177" t="s">
        <v>730</v>
      </c>
      <c r="V10" s="177">
        <v>33</v>
      </c>
      <c r="W10" s="177" t="s">
        <v>1601</v>
      </c>
      <c r="X10" s="373" t="s">
        <v>105</v>
      </c>
      <c r="Y10" s="182" t="s">
        <v>1696</v>
      </c>
    </row>
    <row r="11" spans="1:25">
      <c r="A11" s="180" t="s">
        <v>736</v>
      </c>
      <c r="B11" s="177">
        <v>9</v>
      </c>
      <c r="C11" s="177">
        <v>9</v>
      </c>
      <c r="D11" s="177">
        <v>9</v>
      </c>
      <c r="E11" s="177" t="s">
        <v>247</v>
      </c>
      <c r="F11" s="181">
        <v>39185</v>
      </c>
      <c r="G11" s="181" t="s">
        <v>1576</v>
      </c>
      <c r="H11" s="177" t="s">
        <v>730</v>
      </c>
      <c r="I11" s="177">
        <v>33</v>
      </c>
      <c r="J11" s="177" t="s">
        <v>30</v>
      </c>
      <c r="K11" s="373" t="s">
        <v>105</v>
      </c>
      <c r="L11" s="182" t="s">
        <v>1696</v>
      </c>
      <c r="N11" s="180" t="s">
        <v>1607</v>
      </c>
      <c r="O11" s="177">
        <v>9</v>
      </c>
      <c r="P11" s="177">
        <v>8.5</v>
      </c>
      <c r="Q11" s="177">
        <v>8.5</v>
      </c>
      <c r="R11" s="177" t="s">
        <v>247</v>
      </c>
      <c r="S11" s="181">
        <v>43147</v>
      </c>
      <c r="T11" s="181" t="s">
        <v>1608</v>
      </c>
      <c r="U11" s="177" t="s">
        <v>730</v>
      </c>
      <c r="V11" s="177">
        <v>33</v>
      </c>
      <c r="W11" s="177" t="s">
        <v>1601</v>
      </c>
      <c r="X11" s="373" t="s">
        <v>105</v>
      </c>
      <c r="Y11" s="182" t="s">
        <v>1696</v>
      </c>
    </row>
    <row r="12" spans="1:25">
      <c r="A12" s="180" t="s">
        <v>737</v>
      </c>
      <c r="B12" s="177">
        <v>4.9800000000000004</v>
      </c>
      <c r="C12" s="177">
        <v>4.9800000000000004</v>
      </c>
      <c r="D12" s="177" t="s">
        <v>218</v>
      </c>
      <c r="E12" s="177" t="s">
        <v>247</v>
      </c>
      <c r="F12" s="181">
        <v>42633</v>
      </c>
      <c r="G12" s="181" t="s">
        <v>1577</v>
      </c>
      <c r="H12" s="177" t="s">
        <v>730</v>
      </c>
      <c r="I12" s="177">
        <v>33</v>
      </c>
      <c r="J12" s="177" t="s">
        <v>30</v>
      </c>
      <c r="K12" s="373" t="s">
        <v>731</v>
      </c>
      <c r="L12" s="182" t="s">
        <v>1697</v>
      </c>
      <c r="N12" s="180" t="s">
        <v>1609</v>
      </c>
      <c r="O12" s="177">
        <v>25.2</v>
      </c>
      <c r="P12" s="177">
        <v>21</v>
      </c>
      <c r="Q12" s="177">
        <v>21</v>
      </c>
      <c r="R12" s="177" t="s">
        <v>247</v>
      </c>
      <c r="S12" s="181">
        <v>42797</v>
      </c>
      <c r="T12" s="181" t="s">
        <v>1599</v>
      </c>
      <c r="U12" s="177" t="s">
        <v>730</v>
      </c>
      <c r="V12" s="177">
        <v>33</v>
      </c>
      <c r="W12" s="177" t="s">
        <v>1601</v>
      </c>
      <c r="X12" s="373" t="s">
        <v>105</v>
      </c>
      <c r="Y12" s="182" t="s">
        <v>1696</v>
      </c>
    </row>
    <row r="13" spans="1:25">
      <c r="A13" s="180" t="s">
        <v>738</v>
      </c>
      <c r="B13" s="177">
        <v>2.2999999999999998</v>
      </c>
      <c r="C13" s="177">
        <v>0</v>
      </c>
      <c r="D13" s="177" t="s">
        <v>218</v>
      </c>
      <c r="E13" s="177" t="s">
        <v>247</v>
      </c>
      <c r="F13" s="181">
        <v>40724</v>
      </c>
      <c r="G13" s="181" t="s">
        <v>1578</v>
      </c>
      <c r="H13" s="177" t="s">
        <v>730</v>
      </c>
      <c r="I13" s="177">
        <v>33</v>
      </c>
      <c r="J13" s="177" t="s">
        <v>30</v>
      </c>
      <c r="K13" s="373" t="s">
        <v>731</v>
      </c>
      <c r="L13" s="182" t="s">
        <v>1697</v>
      </c>
      <c r="N13" s="180" t="s">
        <v>1610</v>
      </c>
      <c r="O13" s="177">
        <v>22.8</v>
      </c>
      <c r="P13" s="177">
        <v>20.43</v>
      </c>
      <c r="Q13" s="177">
        <v>22.44</v>
      </c>
      <c r="R13" s="177" t="s">
        <v>247</v>
      </c>
      <c r="S13" s="181">
        <v>43131</v>
      </c>
      <c r="T13" s="181" t="s">
        <v>1599</v>
      </c>
      <c r="U13" s="177" t="s">
        <v>730</v>
      </c>
      <c r="V13" s="177">
        <v>33</v>
      </c>
      <c r="W13" s="177" t="s">
        <v>1601</v>
      </c>
      <c r="X13" s="373" t="s">
        <v>105</v>
      </c>
      <c r="Y13" s="182" t="s">
        <v>1696</v>
      </c>
    </row>
    <row r="14" spans="1:25">
      <c r="A14" s="180" t="s">
        <v>739</v>
      </c>
      <c r="B14" s="177">
        <v>45</v>
      </c>
      <c r="C14" s="177">
        <v>45</v>
      </c>
      <c r="D14" s="177">
        <v>0</v>
      </c>
      <c r="E14" s="177" t="s">
        <v>247</v>
      </c>
      <c r="F14" s="181">
        <v>42976</v>
      </c>
      <c r="G14" s="181" t="s">
        <v>1579</v>
      </c>
      <c r="H14" s="177" t="s">
        <v>740</v>
      </c>
      <c r="I14" s="177">
        <v>110</v>
      </c>
      <c r="J14" s="177" t="s">
        <v>30</v>
      </c>
      <c r="K14" s="373" t="s">
        <v>105</v>
      </c>
      <c r="L14" s="182" t="s">
        <v>1696</v>
      </c>
      <c r="N14" s="175" t="s">
        <v>1611</v>
      </c>
      <c r="O14" s="176">
        <v>6.27</v>
      </c>
      <c r="P14" s="177">
        <v>6.27</v>
      </c>
      <c r="Q14" s="176">
        <v>7.62</v>
      </c>
      <c r="R14" s="177" t="s">
        <v>247</v>
      </c>
      <c r="S14" s="178">
        <v>42793</v>
      </c>
      <c r="T14" s="178" t="s">
        <v>1603</v>
      </c>
      <c r="U14" s="177" t="s">
        <v>730</v>
      </c>
      <c r="V14" s="177">
        <v>33</v>
      </c>
      <c r="W14" s="176" t="s">
        <v>1601</v>
      </c>
      <c r="X14" s="372" t="s">
        <v>105</v>
      </c>
      <c r="Y14" s="179" t="s">
        <v>1696</v>
      </c>
    </row>
    <row r="15" spans="1:25" ht="15.75" thickBot="1">
      <c r="A15" s="175" t="s">
        <v>739</v>
      </c>
      <c r="B15" s="176">
        <v>2.5</v>
      </c>
      <c r="C15" s="177">
        <v>2.5</v>
      </c>
      <c r="D15" s="176">
        <v>0</v>
      </c>
      <c r="E15" s="177" t="s">
        <v>247</v>
      </c>
      <c r="F15" s="178">
        <v>42976</v>
      </c>
      <c r="G15" s="178" t="s">
        <v>1579</v>
      </c>
      <c r="H15" s="177" t="s">
        <v>740</v>
      </c>
      <c r="I15" s="177">
        <v>110</v>
      </c>
      <c r="J15" s="176" t="s">
        <v>30</v>
      </c>
      <c r="K15" s="372" t="s">
        <v>105</v>
      </c>
      <c r="L15" s="179" t="s">
        <v>1696</v>
      </c>
      <c r="N15" s="188" t="s">
        <v>1491</v>
      </c>
      <c r="O15" s="189">
        <v>39.220500000000008</v>
      </c>
      <c r="P15" s="189">
        <v>32.099000000000004</v>
      </c>
      <c r="Q15" s="189"/>
      <c r="R15" s="189" t="s">
        <v>247</v>
      </c>
      <c r="S15" s="190"/>
      <c r="T15" s="190"/>
      <c r="U15" s="189" t="s">
        <v>730</v>
      </c>
      <c r="V15" s="189"/>
      <c r="W15" s="189" t="s">
        <v>862</v>
      </c>
      <c r="X15" s="375" t="s">
        <v>731</v>
      </c>
      <c r="Y15" s="191" t="s">
        <v>1701</v>
      </c>
    </row>
    <row r="16" spans="1:25">
      <c r="A16" s="180" t="s">
        <v>741</v>
      </c>
      <c r="B16" s="177">
        <v>16.899999999999999</v>
      </c>
      <c r="C16" s="177">
        <v>16.899999999999999</v>
      </c>
      <c r="D16" s="177">
        <v>16.899999999999999</v>
      </c>
      <c r="E16" s="177" t="s">
        <v>247</v>
      </c>
      <c r="F16" s="181">
        <v>38733</v>
      </c>
      <c r="G16" s="181" t="s">
        <v>1580</v>
      </c>
      <c r="H16" s="177" t="s">
        <v>730</v>
      </c>
      <c r="I16" s="177">
        <v>33</v>
      </c>
      <c r="J16" s="177" t="s">
        <v>30</v>
      </c>
      <c r="K16" s="373" t="s">
        <v>105</v>
      </c>
      <c r="L16" s="182" t="s">
        <v>1696</v>
      </c>
      <c r="N16" s="317" t="s">
        <v>34</v>
      </c>
      <c r="O16" s="318">
        <f>SUM(O4:O15)</f>
        <v>183.97750000000005</v>
      </c>
      <c r="P16" s="318">
        <f>SUM(P4:P15)</f>
        <v>157.44999999999999</v>
      </c>
    </row>
    <row r="17" spans="1:12">
      <c r="A17" s="175" t="s">
        <v>742</v>
      </c>
      <c r="B17" s="176">
        <v>13.8</v>
      </c>
      <c r="C17" s="177">
        <v>13.8</v>
      </c>
      <c r="D17" s="176">
        <v>13.8</v>
      </c>
      <c r="E17" s="177" t="s">
        <v>247</v>
      </c>
      <c r="F17" s="178">
        <v>41353</v>
      </c>
      <c r="G17" s="178" t="s">
        <v>1578</v>
      </c>
      <c r="H17" s="177" t="s">
        <v>730</v>
      </c>
      <c r="I17" s="177">
        <v>33</v>
      </c>
      <c r="J17" s="176" t="s">
        <v>30</v>
      </c>
      <c r="K17" s="372" t="s">
        <v>105</v>
      </c>
      <c r="L17" s="179" t="s">
        <v>1696</v>
      </c>
    </row>
    <row r="18" spans="1:12">
      <c r="A18" s="175" t="s">
        <v>743</v>
      </c>
      <c r="B18" s="176">
        <v>24.7</v>
      </c>
      <c r="C18" s="176">
        <v>20.7</v>
      </c>
      <c r="D18" s="176">
        <v>20.7</v>
      </c>
      <c r="E18" s="177" t="s">
        <v>247</v>
      </c>
      <c r="F18" s="178">
        <v>41255</v>
      </c>
      <c r="G18" s="178" t="s">
        <v>1581</v>
      </c>
      <c r="H18" s="177" t="s">
        <v>730</v>
      </c>
      <c r="I18" s="177">
        <v>33</v>
      </c>
      <c r="J18" s="176" t="s">
        <v>30</v>
      </c>
      <c r="K18" s="372" t="s">
        <v>105</v>
      </c>
      <c r="L18" s="179" t="s">
        <v>1696</v>
      </c>
    </row>
    <row r="19" spans="1:12">
      <c r="A19" s="175" t="s">
        <v>744</v>
      </c>
      <c r="B19" s="176">
        <v>25</v>
      </c>
      <c r="C19" s="176">
        <v>25</v>
      </c>
      <c r="D19" s="176">
        <v>4.125</v>
      </c>
      <c r="E19" s="177" t="s">
        <v>247</v>
      </c>
      <c r="F19" s="178">
        <v>43282</v>
      </c>
      <c r="G19" s="178" t="s">
        <v>1582</v>
      </c>
      <c r="H19" s="177" t="s">
        <v>730</v>
      </c>
      <c r="I19" s="177">
        <v>33</v>
      </c>
      <c r="J19" s="176" t="s">
        <v>30</v>
      </c>
      <c r="K19" s="372" t="s">
        <v>105</v>
      </c>
      <c r="L19" s="179" t="s">
        <v>1696</v>
      </c>
    </row>
    <row r="20" spans="1:12">
      <c r="A20" s="180" t="s">
        <v>745</v>
      </c>
      <c r="B20" s="177">
        <v>18.399999999999999</v>
      </c>
      <c r="C20" s="177">
        <v>18.399999999999999</v>
      </c>
      <c r="D20" s="177">
        <v>18.399999999999999</v>
      </c>
      <c r="E20" s="177" t="s">
        <v>247</v>
      </c>
      <c r="F20" s="181">
        <v>41004</v>
      </c>
      <c r="G20" s="181" t="s">
        <v>1583</v>
      </c>
      <c r="H20" s="177" t="s">
        <v>730</v>
      </c>
      <c r="I20" s="177">
        <v>33</v>
      </c>
      <c r="J20" s="177" t="s">
        <v>30</v>
      </c>
      <c r="K20" s="373" t="s">
        <v>105</v>
      </c>
      <c r="L20" s="182" t="s">
        <v>1696</v>
      </c>
    </row>
    <row r="21" spans="1:12">
      <c r="A21" s="180" t="s">
        <v>746</v>
      </c>
      <c r="B21" s="177">
        <v>9.1999999999999993</v>
      </c>
      <c r="C21" s="177">
        <v>9.1999999999999993</v>
      </c>
      <c r="D21" s="177">
        <v>0</v>
      </c>
      <c r="E21" s="177" t="s">
        <v>247</v>
      </c>
      <c r="F21" s="181">
        <v>42530</v>
      </c>
      <c r="G21" s="181" t="s">
        <v>1584</v>
      </c>
      <c r="H21" s="177" t="s">
        <v>730</v>
      </c>
      <c r="I21" s="177">
        <v>33</v>
      </c>
      <c r="J21" s="177" t="s">
        <v>30</v>
      </c>
      <c r="K21" s="373" t="s">
        <v>105</v>
      </c>
      <c r="L21" s="182" t="s">
        <v>1696</v>
      </c>
    </row>
    <row r="22" spans="1:12">
      <c r="A22" s="175" t="s">
        <v>747</v>
      </c>
      <c r="B22" s="176">
        <v>5</v>
      </c>
      <c r="C22" s="176">
        <v>5</v>
      </c>
      <c r="D22" s="176">
        <v>5</v>
      </c>
      <c r="E22" s="177" t="s">
        <v>247</v>
      </c>
      <c r="F22" s="178">
        <v>34688</v>
      </c>
      <c r="G22" s="178" t="s">
        <v>1577</v>
      </c>
      <c r="H22" s="177" t="s">
        <v>730</v>
      </c>
      <c r="I22" s="177">
        <v>33</v>
      </c>
      <c r="J22" s="176" t="s">
        <v>30</v>
      </c>
      <c r="K22" s="372" t="s">
        <v>731</v>
      </c>
      <c r="L22" s="179" t="s">
        <v>1696</v>
      </c>
    </row>
    <row r="23" spans="1:12">
      <c r="A23" s="180" t="s">
        <v>748</v>
      </c>
      <c r="B23" s="177">
        <v>38.4</v>
      </c>
      <c r="C23" s="177">
        <v>36</v>
      </c>
      <c r="D23" s="177">
        <v>0</v>
      </c>
      <c r="E23" s="177" t="s">
        <v>247</v>
      </c>
      <c r="F23" s="181">
        <v>43282</v>
      </c>
      <c r="G23" s="181" t="s">
        <v>1582</v>
      </c>
      <c r="H23" s="177" t="s">
        <v>730</v>
      </c>
      <c r="I23" s="177">
        <v>33</v>
      </c>
      <c r="J23" s="177" t="s">
        <v>30</v>
      </c>
      <c r="K23" s="373" t="s">
        <v>105</v>
      </c>
      <c r="L23" s="182" t="s">
        <v>1696</v>
      </c>
    </row>
    <row r="24" spans="1:12">
      <c r="A24" s="180" t="s">
        <v>895</v>
      </c>
      <c r="B24" s="177">
        <v>23.5</v>
      </c>
      <c r="C24" s="177">
        <v>23.5</v>
      </c>
      <c r="D24" s="177">
        <v>0</v>
      </c>
      <c r="E24" s="177" t="s">
        <v>247</v>
      </c>
      <c r="F24" s="181">
        <v>44317</v>
      </c>
      <c r="G24" s="181" t="s">
        <v>1585</v>
      </c>
      <c r="H24" s="177" t="s">
        <v>730</v>
      </c>
      <c r="I24" s="177">
        <v>33</v>
      </c>
      <c r="J24" s="177" t="s">
        <v>30</v>
      </c>
      <c r="K24" s="373" t="s">
        <v>105</v>
      </c>
      <c r="L24" s="182" t="s">
        <v>1696</v>
      </c>
    </row>
    <row r="25" spans="1:12">
      <c r="A25" s="180" t="s">
        <v>749</v>
      </c>
      <c r="B25" s="177">
        <v>13.8</v>
      </c>
      <c r="C25" s="177">
        <v>13.8</v>
      </c>
      <c r="D25" s="177">
        <v>0</v>
      </c>
      <c r="E25" s="177" t="s">
        <v>247</v>
      </c>
      <c r="F25" s="181">
        <v>42719</v>
      </c>
      <c r="G25" s="181" t="s">
        <v>1586</v>
      </c>
      <c r="H25" s="177" t="s">
        <v>730</v>
      </c>
      <c r="I25" s="177">
        <v>33</v>
      </c>
      <c r="J25" s="177" t="s">
        <v>30</v>
      </c>
      <c r="K25" s="373" t="s">
        <v>105</v>
      </c>
      <c r="L25" s="182" t="s">
        <v>1696</v>
      </c>
    </row>
    <row r="26" spans="1:12">
      <c r="A26" s="175" t="s">
        <v>750</v>
      </c>
      <c r="B26" s="183">
        <v>32.200000000000003</v>
      </c>
      <c r="C26" s="183">
        <v>32.200000000000003</v>
      </c>
      <c r="D26" s="177">
        <v>32.200000000000003</v>
      </c>
      <c r="E26" s="177" t="s">
        <v>247</v>
      </c>
      <c r="F26" s="181">
        <v>41011</v>
      </c>
      <c r="G26" s="181" t="s">
        <v>1583</v>
      </c>
      <c r="H26" s="177" t="s">
        <v>730</v>
      </c>
      <c r="I26" s="177">
        <v>33</v>
      </c>
      <c r="J26" s="177" t="s">
        <v>30</v>
      </c>
      <c r="K26" s="373" t="s">
        <v>105</v>
      </c>
      <c r="L26" s="182" t="s">
        <v>1696</v>
      </c>
    </row>
    <row r="27" spans="1:12">
      <c r="A27" s="175" t="s">
        <v>751</v>
      </c>
      <c r="B27" s="176">
        <v>17.5</v>
      </c>
      <c r="C27" s="177">
        <v>18</v>
      </c>
      <c r="D27" s="176">
        <v>17.5</v>
      </c>
      <c r="E27" s="177" t="s">
        <v>247</v>
      </c>
      <c r="F27" s="178">
        <v>40423</v>
      </c>
      <c r="G27" s="178" t="s">
        <v>1587</v>
      </c>
      <c r="H27" s="177" t="s">
        <v>730</v>
      </c>
      <c r="I27" s="177">
        <v>33</v>
      </c>
      <c r="J27" s="176" t="s">
        <v>30</v>
      </c>
      <c r="K27" s="372" t="s">
        <v>105</v>
      </c>
      <c r="L27" s="179" t="s">
        <v>1696</v>
      </c>
    </row>
    <row r="28" spans="1:12">
      <c r="A28" s="180" t="s">
        <v>752</v>
      </c>
      <c r="B28" s="177">
        <v>15</v>
      </c>
      <c r="C28" s="177">
        <v>15</v>
      </c>
      <c r="D28" s="177">
        <v>0</v>
      </c>
      <c r="E28" s="177" t="s">
        <v>247</v>
      </c>
      <c r="F28" s="181">
        <v>42793</v>
      </c>
      <c r="G28" s="181" t="s">
        <v>1586</v>
      </c>
      <c r="H28" s="177" t="s">
        <v>730</v>
      </c>
      <c r="I28" s="177">
        <v>33</v>
      </c>
      <c r="J28" s="177" t="s">
        <v>30</v>
      </c>
      <c r="K28" s="373" t="s">
        <v>105</v>
      </c>
      <c r="L28" s="182" t="s">
        <v>1696</v>
      </c>
    </row>
    <row r="29" spans="1:12">
      <c r="A29" s="180" t="s">
        <v>753</v>
      </c>
      <c r="B29" s="177">
        <v>7.5</v>
      </c>
      <c r="C29" s="177">
        <v>7.5</v>
      </c>
      <c r="D29" s="177">
        <v>0</v>
      </c>
      <c r="E29" s="177" t="s">
        <v>247</v>
      </c>
      <c r="F29" s="181">
        <v>42783</v>
      </c>
      <c r="G29" s="181" t="s">
        <v>1570</v>
      </c>
      <c r="H29" s="177" t="s">
        <v>730</v>
      </c>
      <c r="I29" s="177">
        <v>33</v>
      </c>
      <c r="J29" s="177" t="s">
        <v>30</v>
      </c>
      <c r="K29" s="373" t="s">
        <v>105</v>
      </c>
      <c r="L29" s="182" t="s">
        <v>1696</v>
      </c>
    </row>
    <row r="30" spans="1:12">
      <c r="A30" s="180" t="s">
        <v>754</v>
      </c>
      <c r="B30" s="177">
        <v>12.5</v>
      </c>
      <c r="C30" s="177">
        <v>12.5</v>
      </c>
      <c r="D30" s="177">
        <v>0</v>
      </c>
      <c r="E30" s="177" t="s">
        <v>247</v>
      </c>
      <c r="F30" s="181">
        <v>42912</v>
      </c>
      <c r="G30" s="181" t="s">
        <v>1586</v>
      </c>
      <c r="H30" s="177" t="s">
        <v>730</v>
      </c>
      <c r="I30" s="177">
        <v>33</v>
      </c>
      <c r="J30" s="177" t="s">
        <v>30</v>
      </c>
      <c r="K30" s="373" t="s">
        <v>105</v>
      </c>
      <c r="L30" s="182" t="s">
        <v>1696</v>
      </c>
    </row>
    <row r="31" spans="1:12">
      <c r="A31" s="175" t="s">
        <v>755</v>
      </c>
      <c r="B31" s="176">
        <v>18</v>
      </c>
      <c r="C31" s="177">
        <v>15</v>
      </c>
      <c r="D31" s="176">
        <v>15</v>
      </c>
      <c r="E31" s="177" t="s">
        <v>247</v>
      </c>
      <c r="F31" s="178">
        <v>40756</v>
      </c>
      <c r="G31" s="178" t="s">
        <v>1588</v>
      </c>
      <c r="H31" s="177" t="s">
        <v>730</v>
      </c>
      <c r="I31" s="177">
        <v>33</v>
      </c>
      <c r="J31" s="176" t="s">
        <v>30</v>
      </c>
      <c r="K31" s="372" t="s">
        <v>105</v>
      </c>
      <c r="L31" s="179" t="s">
        <v>1696</v>
      </c>
    </row>
    <row r="32" spans="1:12">
      <c r="A32" s="180" t="s">
        <v>756</v>
      </c>
      <c r="B32" s="177">
        <v>42</v>
      </c>
      <c r="C32" s="177">
        <v>42</v>
      </c>
      <c r="D32" s="177">
        <v>0</v>
      </c>
      <c r="E32" s="177" t="s">
        <v>247</v>
      </c>
      <c r="F32" s="181">
        <v>41876</v>
      </c>
      <c r="G32" s="181" t="s">
        <v>1589</v>
      </c>
      <c r="H32" s="177" t="s">
        <v>730</v>
      </c>
      <c r="I32" s="177">
        <v>33</v>
      </c>
      <c r="J32" s="177" t="s">
        <v>30</v>
      </c>
      <c r="K32" s="373" t="s">
        <v>105</v>
      </c>
      <c r="L32" s="182" t="s">
        <v>1696</v>
      </c>
    </row>
    <row r="33" spans="1:12">
      <c r="A33" s="180" t="s">
        <v>757</v>
      </c>
      <c r="B33" s="177">
        <v>21</v>
      </c>
      <c r="C33" s="177">
        <v>21</v>
      </c>
      <c r="D33" s="177">
        <v>0</v>
      </c>
      <c r="E33" s="177" t="s">
        <v>247</v>
      </c>
      <c r="F33" s="181">
        <v>41291</v>
      </c>
      <c r="G33" s="181" t="s">
        <v>1589</v>
      </c>
      <c r="H33" s="177" t="s">
        <v>730</v>
      </c>
      <c r="I33" s="177">
        <v>33</v>
      </c>
      <c r="J33" s="177" t="s">
        <v>30</v>
      </c>
      <c r="K33" s="373" t="s">
        <v>105</v>
      </c>
      <c r="L33" s="182" t="s">
        <v>1696</v>
      </c>
    </row>
    <row r="34" spans="1:12">
      <c r="A34" s="180" t="s">
        <v>758</v>
      </c>
      <c r="B34" s="177">
        <v>15</v>
      </c>
      <c r="C34" s="177">
        <v>15</v>
      </c>
      <c r="D34" s="177">
        <v>0</v>
      </c>
      <c r="E34" s="177" t="s">
        <v>247</v>
      </c>
      <c r="F34" s="181">
        <v>42716</v>
      </c>
      <c r="G34" s="181" t="s">
        <v>1581</v>
      </c>
      <c r="H34" s="177" t="s">
        <v>730</v>
      </c>
      <c r="I34" s="177">
        <v>33</v>
      </c>
      <c r="J34" s="177" t="s">
        <v>30</v>
      </c>
      <c r="K34" s="373" t="s">
        <v>105</v>
      </c>
      <c r="L34" s="182" t="s">
        <v>1696</v>
      </c>
    </row>
    <row r="35" spans="1:12">
      <c r="A35" s="175" t="s">
        <v>759</v>
      </c>
      <c r="B35" s="183">
        <v>23</v>
      </c>
      <c r="C35" s="183">
        <v>23</v>
      </c>
      <c r="D35" s="177">
        <v>23</v>
      </c>
      <c r="E35" s="177" t="s">
        <v>247</v>
      </c>
      <c r="F35" s="181">
        <v>43147</v>
      </c>
      <c r="G35" s="181" t="s">
        <v>1577</v>
      </c>
      <c r="H35" s="177" t="s">
        <v>730</v>
      </c>
      <c r="I35" s="177">
        <v>33</v>
      </c>
      <c r="J35" s="177" t="s">
        <v>30</v>
      </c>
      <c r="K35" s="373" t="s">
        <v>105</v>
      </c>
      <c r="L35" s="182" t="s">
        <v>1696</v>
      </c>
    </row>
    <row r="36" spans="1:12">
      <c r="A36" s="180" t="s">
        <v>760</v>
      </c>
      <c r="B36" s="177">
        <v>5</v>
      </c>
      <c r="C36" s="177">
        <v>5</v>
      </c>
      <c r="D36" s="177">
        <v>5</v>
      </c>
      <c r="E36" s="177" t="s">
        <v>247</v>
      </c>
      <c r="F36" s="181">
        <v>34743</v>
      </c>
      <c r="G36" s="181" t="s">
        <v>1572</v>
      </c>
      <c r="H36" s="177" t="s">
        <v>730</v>
      </c>
      <c r="I36" s="177">
        <v>33</v>
      </c>
      <c r="J36" s="177" t="s">
        <v>30</v>
      </c>
      <c r="K36" s="373" t="s">
        <v>731</v>
      </c>
      <c r="L36" s="182" t="s">
        <v>1696</v>
      </c>
    </row>
    <row r="37" spans="1:12">
      <c r="A37" s="180" t="s">
        <v>1698</v>
      </c>
      <c r="B37" s="177">
        <v>22.5</v>
      </c>
      <c r="C37" s="177">
        <v>22.5</v>
      </c>
      <c r="D37" s="177" t="s">
        <v>218</v>
      </c>
      <c r="E37" s="177" t="s">
        <v>247</v>
      </c>
      <c r="F37" s="181">
        <v>44572</v>
      </c>
      <c r="G37" s="181" t="s">
        <v>1570</v>
      </c>
      <c r="H37" s="177" t="s">
        <v>730</v>
      </c>
      <c r="I37" s="177">
        <v>33</v>
      </c>
      <c r="J37" s="177" t="s">
        <v>30</v>
      </c>
      <c r="K37" s="373" t="s">
        <v>105</v>
      </c>
      <c r="L37" s="182" t="s">
        <v>1696</v>
      </c>
    </row>
    <row r="38" spans="1:12">
      <c r="A38" s="180" t="s">
        <v>761</v>
      </c>
      <c r="B38" s="177">
        <v>7.05</v>
      </c>
      <c r="C38" s="177">
        <v>7.05</v>
      </c>
      <c r="D38" s="177">
        <v>0</v>
      </c>
      <c r="E38" s="177" t="s">
        <v>247</v>
      </c>
      <c r="F38" s="181">
        <v>42719</v>
      </c>
      <c r="G38" s="181" t="s">
        <v>1586</v>
      </c>
      <c r="H38" s="177" t="s">
        <v>730</v>
      </c>
      <c r="I38" s="177">
        <v>33</v>
      </c>
      <c r="J38" s="177" t="s">
        <v>30</v>
      </c>
      <c r="K38" s="373" t="s">
        <v>105</v>
      </c>
      <c r="L38" s="182" t="s">
        <v>1696</v>
      </c>
    </row>
    <row r="39" spans="1:12">
      <c r="A39" s="180" t="s">
        <v>1594</v>
      </c>
      <c r="B39" s="177">
        <v>46.8</v>
      </c>
      <c r="C39" s="177">
        <v>46.8</v>
      </c>
      <c r="D39" s="177" t="s">
        <v>218</v>
      </c>
      <c r="E39" s="177" t="s">
        <v>247</v>
      </c>
      <c r="F39" s="181">
        <v>44317</v>
      </c>
      <c r="G39" s="181" t="s">
        <v>1585</v>
      </c>
      <c r="H39" s="177" t="s">
        <v>730</v>
      </c>
      <c r="I39" s="177">
        <v>33</v>
      </c>
      <c r="J39" s="177" t="s">
        <v>30</v>
      </c>
      <c r="K39" s="373" t="s">
        <v>105</v>
      </c>
      <c r="L39" s="182" t="s">
        <v>1696</v>
      </c>
    </row>
    <row r="40" spans="1:12">
      <c r="A40" s="180" t="s">
        <v>762</v>
      </c>
      <c r="B40" s="177">
        <v>15</v>
      </c>
      <c r="C40" s="177">
        <v>15</v>
      </c>
      <c r="D40" s="177">
        <v>15</v>
      </c>
      <c r="E40" s="177" t="s">
        <v>247</v>
      </c>
      <c r="F40" s="181">
        <v>39840</v>
      </c>
      <c r="G40" s="181" t="s">
        <v>1589</v>
      </c>
      <c r="H40" s="177" t="s">
        <v>730</v>
      </c>
      <c r="I40" s="177">
        <v>33</v>
      </c>
      <c r="J40" s="177" t="s">
        <v>30</v>
      </c>
      <c r="K40" s="373" t="s">
        <v>105</v>
      </c>
      <c r="L40" s="182" t="s">
        <v>1696</v>
      </c>
    </row>
    <row r="41" spans="1:12">
      <c r="A41" s="180" t="s">
        <v>763</v>
      </c>
      <c r="B41" s="177">
        <v>9.1999999999999993</v>
      </c>
      <c r="C41" s="177">
        <v>9.1999999999999993</v>
      </c>
      <c r="D41" s="177">
        <v>0</v>
      </c>
      <c r="E41" s="177" t="s">
        <v>247</v>
      </c>
      <c r="F41" s="181">
        <v>42717</v>
      </c>
      <c r="G41" s="181" t="s">
        <v>1571</v>
      </c>
      <c r="H41" s="177" t="s">
        <v>730</v>
      </c>
      <c r="I41" s="177">
        <v>33</v>
      </c>
      <c r="J41" s="177" t="s">
        <v>30</v>
      </c>
      <c r="K41" s="373" t="s">
        <v>105</v>
      </c>
      <c r="L41" s="182" t="s">
        <v>1696</v>
      </c>
    </row>
    <row r="42" spans="1:12">
      <c r="A42" s="180" t="s">
        <v>764</v>
      </c>
      <c r="B42" s="177">
        <v>15</v>
      </c>
      <c r="C42" s="177">
        <v>15</v>
      </c>
      <c r="D42" s="177">
        <v>0</v>
      </c>
      <c r="E42" s="177" t="s">
        <v>247</v>
      </c>
      <c r="F42" s="181" t="s">
        <v>1699</v>
      </c>
      <c r="G42" s="181" t="s">
        <v>1586</v>
      </c>
      <c r="H42" s="177" t="s">
        <v>730</v>
      </c>
      <c r="I42" s="177">
        <v>33</v>
      </c>
      <c r="J42" s="177" t="s">
        <v>30</v>
      </c>
      <c r="K42" s="373" t="s">
        <v>105</v>
      </c>
      <c r="L42" s="182" t="s">
        <v>1696</v>
      </c>
    </row>
    <row r="43" spans="1:12">
      <c r="A43" s="175" t="s">
        <v>765</v>
      </c>
      <c r="B43" s="176">
        <v>25</v>
      </c>
      <c r="C43" s="177">
        <v>25</v>
      </c>
      <c r="D43" s="176">
        <v>25</v>
      </c>
      <c r="E43" s="177" t="s">
        <v>247</v>
      </c>
      <c r="F43" s="178">
        <v>39840</v>
      </c>
      <c r="G43" s="178" t="s">
        <v>1589</v>
      </c>
      <c r="H43" s="177" t="s">
        <v>730</v>
      </c>
      <c r="I43" s="177">
        <v>33</v>
      </c>
      <c r="J43" s="176" t="s">
        <v>30</v>
      </c>
      <c r="K43" s="372" t="s">
        <v>105</v>
      </c>
      <c r="L43" s="179" t="s">
        <v>1696</v>
      </c>
    </row>
    <row r="44" spans="1:12">
      <c r="A44" s="180" t="s">
        <v>766</v>
      </c>
      <c r="B44" s="177">
        <v>20</v>
      </c>
      <c r="C44" s="177">
        <v>20</v>
      </c>
      <c r="D44" s="177">
        <v>20</v>
      </c>
      <c r="E44" s="177" t="s">
        <v>247</v>
      </c>
      <c r="F44" s="181">
        <v>40311</v>
      </c>
      <c r="G44" s="181" t="s">
        <v>1575</v>
      </c>
      <c r="H44" s="177" t="s">
        <v>730</v>
      </c>
      <c r="I44" s="177">
        <v>33</v>
      </c>
      <c r="J44" s="177" t="s">
        <v>30</v>
      </c>
      <c r="K44" s="373" t="s">
        <v>105</v>
      </c>
      <c r="L44" s="182" t="s">
        <v>1696</v>
      </c>
    </row>
    <row r="45" spans="1:12">
      <c r="A45" s="180" t="s">
        <v>767</v>
      </c>
      <c r="B45" s="177">
        <v>13.8</v>
      </c>
      <c r="C45" s="177">
        <v>13.8</v>
      </c>
      <c r="D45" s="177">
        <v>0</v>
      </c>
      <c r="E45" s="177" t="s">
        <v>247</v>
      </c>
      <c r="F45" s="181">
        <v>42797</v>
      </c>
      <c r="G45" s="181" t="s">
        <v>1586</v>
      </c>
      <c r="H45" s="177" t="s">
        <v>730</v>
      </c>
      <c r="I45" s="177">
        <v>33</v>
      </c>
      <c r="J45" s="177" t="s">
        <v>30</v>
      </c>
      <c r="K45" s="373" t="s">
        <v>105</v>
      </c>
      <c r="L45" s="182" t="s">
        <v>1696</v>
      </c>
    </row>
    <row r="46" spans="1:12">
      <c r="A46" s="180" t="s">
        <v>1703</v>
      </c>
      <c r="B46" s="177">
        <v>13.2</v>
      </c>
      <c r="C46" s="177">
        <v>13.2</v>
      </c>
      <c r="D46" s="177">
        <v>13.2</v>
      </c>
      <c r="E46" s="177" t="s">
        <v>247</v>
      </c>
      <c r="F46" s="181">
        <v>37712</v>
      </c>
      <c r="G46" s="181" t="s">
        <v>1575</v>
      </c>
      <c r="H46" s="177" t="s">
        <v>730</v>
      </c>
      <c r="I46" s="177">
        <v>33</v>
      </c>
      <c r="J46" s="177" t="s">
        <v>30</v>
      </c>
      <c r="K46" s="373" t="s">
        <v>731</v>
      </c>
      <c r="L46" s="182" t="s">
        <v>1696</v>
      </c>
    </row>
    <row r="47" spans="1:12">
      <c r="A47" s="180" t="s">
        <v>768</v>
      </c>
      <c r="B47" s="177">
        <v>2.2999999999999998</v>
      </c>
      <c r="C47" s="177">
        <v>2.2999999999999998</v>
      </c>
      <c r="D47" s="177" t="s">
        <v>218</v>
      </c>
      <c r="E47" s="177" t="s">
        <v>247</v>
      </c>
      <c r="F47" s="181">
        <v>42072</v>
      </c>
      <c r="G47" s="181" t="s">
        <v>1590</v>
      </c>
      <c r="H47" s="177" t="s">
        <v>730</v>
      </c>
      <c r="I47" s="177">
        <v>33</v>
      </c>
      <c r="J47" s="177" t="s">
        <v>30</v>
      </c>
      <c r="K47" s="373" t="s">
        <v>731</v>
      </c>
      <c r="L47" s="182" t="s">
        <v>1697</v>
      </c>
    </row>
    <row r="48" spans="1:12">
      <c r="A48" s="180" t="s">
        <v>769</v>
      </c>
      <c r="B48" s="177">
        <v>27.6</v>
      </c>
      <c r="C48" s="177">
        <v>27.6</v>
      </c>
      <c r="D48" s="177">
        <v>24</v>
      </c>
      <c r="E48" s="177" t="s">
        <v>247</v>
      </c>
      <c r="F48" s="181">
        <v>42717</v>
      </c>
      <c r="G48" s="181" t="s">
        <v>1571</v>
      </c>
      <c r="H48" s="177" t="s">
        <v>730</v>
      </c>
      <c r="I48" s="177">
        <v>33</v>
      </c>
      <c r="J48" s="177" t="s">
        <v>30</v>
      </c>
      <c r="K48" s="373" t="s">
        <v>105</v>
      </c>
      <c r="L48" s="182" t="s">
        <v>1696</v>
      </c>
    </row>
    <row r="49" spans="1:12">
      <c r="A49" s="180" t="s">
        <v>770</v>
      </c>
      <c r="B49" s="177">
        <v>7.8</v>
      </c>
      <c r="C49" s="177">
        <v>7.8</v>
      </c>
      <c r="D49" s="177">
        <v>7.8</v>
      </c>
      <c r="E49" s="177" t="s">
        <v>247</v>
      </c>
      <c r="F49" s="181">
        <v>39227</v>
      </c>
      <c r="G49" s="181" t="s">
        <v>1576</v>
      </c>
      <c r="H49" s="177" t="s">
        <v>730</v>
      </c>
      <c r="I49" s="177">
        <v>33</v>
      </c>
      <c r="J49" s="177" t="s">
        <v>30</v>
      </c>
      <c r="K49" s="373" t="s">
        <v>105</v>
      </c>
      <c r="L49" s="182" t="s">
        <v>1696</v>
      </c>
    </row>
    <row r="50" spans="1:12">
      <c r="A50" s="180" t="s">
        <v>771</v>
      </c>
      <c r="B50" s="177">
        <v>4.5999999999999996</v>
      </c>
      <c r="C50" s="177">
        <v>4.5999999999999996</v>
      </c>
      <c r="D50" s="177" t="s">
        <v>218</v>
      </c>
      <c r="E50" s="177" t="s">
        <v>247</v>
      </c>
      <c r="F50" s="181">
        <v>42361</v>
      </c>
      <c r="G50" s="181" t="s">
        <v>1577</v>
      </c>
      <c r="H50" s="177" t="s">
        <v>730</v>
      </c>
      <c r="I50" s="177">
        <v>33</v>
      </c>
      <c r="J50" s="177" t="s">
        <v>30</v>
      </c>
      <c r="K50" s="373" t="s">
        <v>731</v>
      </c>
      <c r="L50" s="182" t="s">
        <v>1697</v>
      </c>
    </row>
    <row r="51" spans="1:12">
      <c r="A51" s="175" t="s">
        <v>772</v>
      </c>
      <c r="B51" s="176">
        <v>15</v>
      </c>
      <c r="C51" s="177">
        <v>15</v>
      </c>
      <c r="D51" s="176">
        <v>0</v>
      </c>
      <c r="E51" s="177" t="s">
        <v>247</v>
      </c>
      <c r="F51" s="178">
        <v>41970</v>
      </c>
      <c r="G51" s="178" t="s">
        <v>1591</v>
      </c>
      <c r="H51" s="177" t="s">
        <v>730</v>
      </c>
      <c r="I51" s="177">
        <v>33</v>
      </c>
      <c r="J51" s="176" t="s">
        <v>30</v>
      </c>
      <c r="K51" s="372" t="s">
        <v>105</v>
      </c>
      <c r="L51" s="179" t="s">
        <v>1696</v>
      </c>
    </row>
    <row r="52" spans="1:12">
      <c r="A52" s="180" t="s">
        <v>773</v>
      </c>
      <c r="B52" s="177">
        <v>12</v>
      </c>
      <c r="C52" s="177">
        <v>12</v>
      </c>
      <c r="D52" s="177">
        <v>0</v>
      </c>
      <c r="E52" s="177" t="s">
        <v>247</v>
      </c>
      <c r="F52" s="181">
        <v>42348</v>
      </c>
      <c r="G52" s="181" t="s">
        <v>1592</v>
      </c>
      <c r="H52" s="177" t="s">
        <v>730</v>
      </c>
      <c r="I52" s="177">
        <v>33</v>
      </c>
      <c r="J52" s="177" t="s">
        <v>30</v>
      </c>
      <c r="K52" s="373" t="s">
        <v>105</v>
      </c>
      <c r="L52" s="182" t="s">
        <v>1696</v>
      </c>
    </row>
    <row r="53" spans="1:12">
      <c r="A53" s="180" t="s">
        <v>774</v>
      </c>
      <c r="B53" s="177">
        <v>15</v>
      </c>
      <c r="C53" s="177">
        <v>15</v>
      </c>
      <c r="D53" s="177">
        <v>0</v>
      </c>
      <c r="E53" s="177" t="s">
        <v>247</v>
      </c>
      <c r="F53" s="181">
        <v>42677</v>
      </c>
      <c r="G53" s="181" t="s">
        <v>1580</v>
      </c>
      <c r="H53" s="177" t="s">
        <v>730</v>
      </c>
      <c r="I53" s="177">
        <v>33</v>
      </c>
      <c r="J53" s="177" t="s">
        <v>30</v>
      </c>
      <c r="K53" s="373" t="s">
        <v>105</v>
      </c>
      <c r="L53" s="182" t="s">
        <v>1696</v>
      </c>
    </row>
    <row r="54" spans="1:12">
      <c r="A54" s="180" t="s">
        <v>775</v>
      </c>
      <c r="B54" s="177">
        <v>5.5</v>
      </c>
      <c r="C54" s="177">
        <v>5.5</v>
      </c>
      <c r="D54" s="177">
        <v>5.5</v>
      </c>
      <c r="E54" s="177" t="s">
        <v>247</v>
      </c>
      <c r="F54" s="181">
        <v>35499</v>
      </c>
      <c r="G54" s="181" t="s">
        <v>1576</v>
      </c>
      <c r="H54" s="177" t="s">
        <v>730</v>
      </c>
      <c r="I54" s="177">
        <v>33</v>
      </c>
      <c r="J54" s="177" t="s">
        <v>30</v>
      </c>
      <c r="K54" s="373" t="s">
        <v>731</v>
      </c>
      <c r="L54" s="182" t="s">
        <v>1696</v>
      </c>
    </row>
    <row r="55" spans="1:12">
      <c r="A55" s="175" t="s">
        <v>776</v>
      </c>
      <c r="B55" s="176">
        <v>5.0999999999999996</v>
      </c>
      <c r="C55" s="177">
        <v>5.0999999999999996</v>
      </c>
      <c r="D55" s="176">
        <v>5.0999999999999996</v>
      </c>
      <c r="E55" s="177" t="s">
        <v>247</v>
      </c>
      <c r="F55" s="178">
        <v>39666</v>
      </c>
      <c r="G55" s="178" t="s">
        <v>1576</v>
      </c>
      <c r="H55" s="177" t="s">
        <v>730</v>
      </c>
      <c r="I55" s="177">
        <v>33</v>
      </c>
      <c r="J55" s="176" t="s">
        <v>30</v>
      </c>
      <c r="K55" s="372" t="s">
        <v>105</v>
      </c>
      <c r="L55" s="179" t="s">
        <v>1696</v>
      </c>
    </row>
    <row r="56" spans="1:12">
      <c r="A56" s="180" t="s">
        <v>777</v>
      </c>
      <c r="B56" s="177">
        <v>22.3</v>
      </c>
      <c r="C56" s="177">
        <v>21.15</v>
      </c>
      <c r="D56" s="177">
        <v>21.2</v>
      </c>
      <c r="E56" s="177" t="s">
        <v>247</v>
      </c>
      <c r="F56" s="181">
        <v>43070</v>
      </c>
      <c r="G56" s="181" t="s">
        <v>1577</v>
      </c>
      <c r="H56" s="177" t="s">
        <v>730</v>
      </c>
      <c r="I56" s="177">
        <v>33</v>
      </c>
      <c r="J56" s="177" t="s">
        <v>30</v>
      </c>
      <c r="K56" s="373" t="s">
        <v>105</v>
      </c>
      <c r="L56" s="182" t="s">
        <v>1696</v>
      </c>
    </row>
    <row r="57" spans="1:12">
      <c r="A57" s="180" t="s">
        <v>778</v>
      </c>
      <c r="B57" s="177">
        <v>5</v>
      </c>
      <c r="C57" s="177">
        <v>5</v>
      </c>
      <c r="D57" s="177">
        <v>5</v>
      </c>
      <c r="E57" s="177" t="s">
        <v>247</v>
      </c>
      <c r="F57" s="181">
        <v>35025</v>
      </c>
      <c r="G57" s="181" t="s">
        <v>1589</v>
      </c>
      <c r="H57" s="177" t="s">
        <v>730</v>
      </c>
      <c r="I57" s="177">
        <v>33</v>
      </c>
      <c r="J57" s="177" t="s">
        <v>30</v>
      </c>
      <c r="K57" s="373" t="s">
        <v>731</v>
      </c>
      <c r="L57" s="182" t="s">
        <v>1696</v>
      </c>
    </row>
    <row r="58" spans="1:12">
      <c r="A58" s="180" t="s">
        <v>779</v>
      </c>
      <c r="B58" s="177">
        <v>20</v>
      </c>
      <c r="C58" s="177">
        <v>20</v>
      </c>
      <c r="D58" s="177">
        <v>20</v>
      </c>
      <c r="E58" s="177" t="s">
        <v>247</v>
      </c>
      <c r="F58" s="181">
        <v>40556</v>
      </c>
      <c r="G58" s="181" t="s">
        <v>1575</v>
      </c>
      <c r="H58" s="177" t="s">
        <v>730</v>
      </c>
      <c r="I58" s="177">
        <v>33</v>
      </c>
      <c r="J58" s="177" t="s">
        <v>30</v>
      </c>
      <c r="K58" s="373" t="s">
        <v>105</v>
      </c>
      <c r="L58" s="182" t="s">
        <v>1696</v>
      </c>
    </row>
    <row r="59" spans="1:12">
      <c r="A59" s="180" t="s">
        <v>780</v>
      </c>
      <c r="B59" s="177">
        <v>14.1</v>
      </c>
      <c r="C59" s="177">
        <v>14.1</v>
      </c>
      <c r="D59" s="177">
        <v>0</v>
      </c>
      <c r="E59" s="177" t="s">
        <v>247</v>
      </c>
      <c r="F59" s="181">
        <v>42475</v>
      </c>
      <c r="G59" s="181" t="s">
        <v>1583</v>
      </c>
      <c r="H59" s="177" t="s">
        <v>730</v>
      </c>
      <c r="I59" s="177">
        <v>33</v>
      </c>
      <c r="J59" s="177" t="s">
        <v>30</v>
      </c>
      <c r="K59" s="373" t="s">
        <v>105</v>
      </c>
      <c r="L59" s="182" t="s">
        <v>1696</v>
      </c>
    </row>
    <row r="60" spans="1:12">
      <c r="A60" s="180" t="s">
        <v>1702</v>
      </c>
      <c r="B60" s="177">
        <v>16.100000000000001</v>
      </c>
      <c r="C60" s="177">
        <v>16.100000000000001</v>
      </c>
      <c r="D60" s="177">
        <v>0</v>
      </c>
      <c r="E60" s="177" t="s">
        <v>247</v>
      </c>
      <c r="F60" s="181">
        <v>42797</v>
      </c>
      <c r="G60" s="181" t="s">
        <v>1570</v>
      </c>
      <c r="H60" s="177" t="s">
        <v>730</v>
      </c>
      <c r="I60" s="177">
        <v>33</v>
      </c>
      <c r="J60" s="177" t="s">
        <v>30</v>
      </c>
      <c r="K60" s="373" t="s">
        <v>105</v>
      </c>
      <c r="L60" s="182" t="s">
        <v>1696</v>
      </c>
    </row>
    <row r="61" spans="1:12">
      <c r="A61" s="180" t="s">
        <v>781</v>
      </c>
      <c r="B61" s="177">
        <v>30</v>
      </c>
      <c r="C61" s="177">
        <v>30</v>
      </c>
      <c r="D61" s="177">
        <v>30</v>
      </c>
      <c r="E61" s="177" t="s">
        <v>247</v>
      </c>
      <c r="F61" s="181">
        <v>39820</v>
      </c>
      <c r="G61" s="181" t="s">
        <v>1575</v>
      </c>
      <c r="H61" s="177" t="s">
        <v>730</v>
      </c>
      <c r="I61" s="177">
        <v>33</v>
      </c>
      <c r="J61" s="177" t="s">
        <v>30</v>
      </c>
      <c r="K61" s="373" t="s">
        <v>105</v>
      </c>
      <c r="L61" s="182" t="s">
        <v>1696</v>
      </c>
    </row>
    <row r="62" spans="1:12">
      <c r="A62" s="180" t="s">
        <v>782</v>
      </c>
      <c r="B62" s="177">
        <v>18.8</v>
      </c>
      <c r="C62" s="177">
        <v>18.8</v>
      </c>
      <c r="D62" s="177">
        <v>20</v>
      </c>
      <c r="E62" s="177" t="s">
        <v>247</v>
      </c>
      <c r="F62" s="181">
        <v>42774</v>
      </c>
      <c r="G62" s="181" t="s">
        <v>1570</v>
      </c>
      <c r="H62" s="177" t="s">
        <v>730</v>
      </c>
      <c r="I62" s="177">
        <v>33</v>
      </c>
      <c r="J62" s="177" t="s">
        <v>30</v>
      </c>
      <c r="K62" s="373" t="s">
        <v>105</v>
      </c>
      <c r="L62" s="182" t="s">
        <v>1696</v>
      </c>
    </row>
    <row r="63" spans="1:12">
      <c r="A63" s="180" t="s">
        <v>783</v>
      </c>
      <c r="B63" s="177">
        <v>73.599999999999994</v>
      </c>
      <c r="C63" s="177">
        <v>73.599999999999994</v>
      </c>
      <c r="D63" s="177">
        <v>27.6</v>
      </c>
      <c r="E63" s="177" t="s">
        <v>247</v>
      </c>
      <c r="F63" s="181">
        <v>40787</v>
      </c>
      <c r="G63" s="181" t="s">
        <v>1581</v>
      </c>
      <c r="H63" s="177" t="s">
        <v>740</v>
      </c>
      <c r="I63" s="177">
        <v>110</v>
      </c>
      <c r="J63" s="177" t="s">
        <v>30</v>
      </c>
      <c r="K63" s="373" t="s">
        <v>105</v>
      </c>
      <c r="L63" s="182" t="s">
        <v>1696</v>
      </c>
    </row>
    <row r="64" spans="1:12">
      <c r="A64" s="180" t="s">
        <v>1595</v>
      </c>
      <c r="B64" s="177">
        <v>54</v>
      </c>
      <c r="C64" s="177">
        <v>54</v>
      </c>
      <c r="D64" s="177">
        <v>54</v>
      </c>
      <c r="E64" s="177" t="s">
        <v>247</v>
      </c>
      <c r="F64" s="181">
        <v>39386</v>
      </c>
      <c r="G64" s="181" t="s">
        <v>1591</v>
      </c>
      <c r="H64" s="177" t="s">
        <v>730</v>
      </c>
      <c r="I64" s="177">
        <v>33</v>
      </c>
      <c r="J64" s="177" t="s">
        <v>30</v>
      </c>
      <c r="K64" s="373" t="s">
        <v>105</v>
      </c>
      <c r="L64" s="182" t="s">
        <v>1696</v>
      </c>
    </row>
    <row r="65" spans="1:12">
      <c r="A65" s="180" t="s">
        <v>784</v>
      </c>
      <c r="B65" s="177">
        <v>6.9</v>
      </c>
      <c r="C65" s="177">
        <v>6.9</v>
      </c>
      <c r="D65" s="177">
        <v>0</v>
      </c>
      <c r="E65" s="177" t="s">
        <v>247</v>
      </c>
      <c r="F65" s="181">
        <v>43282</v>
      </c>
      <c r="G65" s="181" t="s">
        <v>1582</v>
      </c>
      <c r="H65" s="177" t="s">
        <v>730</v>
      </c>
      <c r="I65" s="177">
        <v>33</v>
      </c>
      <c r="J65" s="177" t="s">
        <v>30</v>
      </c>
      <c r="K65" s="373" t="s">
        <v>105</v>
      </c>
      <c r="L65" s="182" t="s">
        <v>1696</v>
      </c>
    </row>
    <row r="66" spans="1:12">
      <c r="A66" s="184" t="s">
        <v>1700</v>
      </c>
      <c r="B66" s="185">
        <v>0.9</v>
      </c>
      <c r="C66" s="185">
        <v>0.9</v>
      </c>
      <c r="D66" s="185" t="s">
        <v>218</v>
      </c>
      <c r="E66" s="185" t="s">
        <v>247</v>
      </c>
      <c r="F66" s="186">
        <v>36161</v>
      </c>
      <c r="G66" s="186" t="s">
        <v>1577</v>
      </c>
      <c r="H66" s="185" t="s">
        <v>730</v>
      </c>
      <c r="I66" s="185">
        <v>33</v>
      </c>
      <c r="J66" s="185" t="s">
        <v>30</v>
      </c>
      <c r="K66" s="374" t="s">
        <v>731</v>
      </c>
      <c r="L66" s="187" t="s">
        <v>1701</v>
      </c>
    </row>
    <row r="67" spans="1:12">
      <c r="A67" s="184" t="s">
        <v>785</v>
      </c>
      <c r="B67" s="185">
        <v>13.5</v>
      </c>
      <c r="C67" s="185">
        <v>13.5</v>
      </c>
      <c r="D67" s="185">
        <v>13.5</v>
      </c>
      <c r="E67" s="185" t="s">
        <v>247</v>
      </c>
      <c r="F67" s="186">
        <v>37987</v>
      </c>
      <c r="G67" s="186" t="s">
        <v>1591</v>
      </c>
      <c r="H67" s="185" t="s">
        <v>730</v>
      </c>
      <c r="I67" s="185">
        <v>33</v>
      </c>
      <c r="J67" s="185" t="s">
        <v>30</v>
      </c>
      <c r="K67" s="374" t="s">
        <v>731</v>
      </c>
      <c r="L67" s="187" t="s">
        <v>1696</v>
      </c>
    </row>
    <row r="68" spans="1:12">
      <c r="A68" s="184" t="s">
        <v>786</v>
      </c>
      <c r="B68" s="185">
        <v>28.5</v>
      </c>
      <c r="C68" s="185">
        <v>28.5</v>
      </c>
      <c r="D68" s="185">
        <v>28.5</v>
      </c>
      <c r="E68" s="185" t="s">
        <v>247</v>
      </c>
      <c r="F68" s="186">
        <v>38443</v>
      </c>
      <c r="G68" s="186" t="s">
        <v>1575</v>
      </c>
      <c r="H68" s="185" t="s">
        <v>730</v>
      </c>
      <c r="I68" s="185">
        <v>33</v>
      </c>
      <c r="J68" s="185" t="s">
        <v>30</v>
      </c>
      <c r="K68" s="374" t="s">
        <v>105</v>
      </c>
      <c r="L68" s="187" t="s">
        <v>1696</v>
      </c>
    </row>
    <row r="69" spans="1:12">
      <c r="A69" s="184" t="s">
        <v>1596</v>
      </c>
      <c r="B69" s="185">
        <v>12.5</v>
      </c>
      <c r="C69" s="185">
        <v>11</v>
      </c>
      <c r="D69" s="185">
        <v>0</v>
      </c>
      <c r="E69" s="185" t="s">
        <v>247</v>
      </c>
      <c r="F69" s="186">
        <v>43282</v>
      </c>
      <c r="G69" s="186" t="s">
        <v>1570</v>
      </c>
      <c r="H69" s="185" t="s">
        <v>730</v>
      </c>
      <c r="I69" s="185">
        <v>33</v>
      </c>
      <c r="J69" s="185" t="s">
        <v>30</v>
      </c>
      <c r="K69" s="374" t="s">
        <v>105</v>
      </c>
      <c r="L69" s="187" t="s">
        <v>1696</v>
      </c>
    </row>
    <row r="70" spans="1:12">
      <c r="A70" s="184" t="s">
        <v>787</v>
      </c>
      <c r="B70" s="185">
        <v>20</v>
      </c>
      <c r="C70" s="185">
        <v>20</v>
      </c>
      <c r="D70" s="185">
        <v>10</v>
      </c>
      <c r="E70" s="185" t="s">
        <v>247</v>
      </c>
      <c r="F70" s="186">
        <v>41898</v>
      </c>
      <c r="G70" s="186" t="s">
        <v>1583</v>
      </c>
      <c r="H70" s="185" t="s">
        <v>730</v>
      </c>
      <c r="I70" s="185">
        <v>33</v>
      </c>
      <c r="J70" s="185" t="s">
        <v>30</v>
      </c>
      <c r="K70" s="374" t="s">
        <v>105</v>
      </c>
      <c r="L70" s="187" t="s">
        <v>1696</v>
      </c>
    </row>
    <row r="71" spans="1:12">
      <c r="A71" s="184" t="s">
        <v>788</v>
      </c>
      <c r="B71" s="185">
        <v>34.5</v>
      </c>
      <c r="C71" s="185">
        <v>34.5</v>
      </c>
      <c r="D71" s="185">
        <v>0</v>
      </c>
      <c r="E71" s="185" t="s">
        <v>247</v>
      </c>
      <c r="F71" s="186">
        <v>42633</v>
      </c>
      <c r="G71" s="186" t="s">
        <v>1583</v>
      </c>
      <c r="H71" s="185" t="s">
        <v>730</v>
      </c>
      <c r="I71" s="185">
        <v>33</v>
      </c>
      <c r="J71" s="185" t="s">
        <v>30</v>
      </c>
      <c r="K71" s="374" t="s">
        <v>105</v>
      </c>
      <c r="L71" s="187" t="s">
        <v>1696</v>
      </c>
    </row>
    <row r="72" spans="1:12">
      <c r="A72" s="184" t="s">
        <v>789</v>
      </c>
      <c r="B72" s="185">
        <v>10</v>
      </c>
      <c r="C72" s="185">
        <v>10</v>
      </c>
      <c r="D72" s="185">
        <v>10</v>
      </c>
      <c r="E72" s="185" t="s">
        <v>247</v>
      </c>
      <c r="F72" s="186">
        <v>39409</v>
      </c>
      <c r="G72" s="186" t="s">
        <v>1572</v>
      </c>
      <c r="H72" s="185" t="s">
        <v>730</v>
      </c>
      <c r="I72" s="185">
        <v>33</v>
      </c>
      <c r="J72" s="185" t="s">
        <v>30</v>
      </c>
      <c r="K72" s="374" t="s">
        <v>105</v>
      </c>
      <c r="L72" s="187" t="s">
        <v>1696</v>
      </c>
    </row>
    <row r="73" spans="1:12" ht="29.25" thickBot="1">
      <c r="A73" s="188" t="s">
        <v>1490</v>
      </c>
      <c r="B73" s="189">
        <v>159.58000000000001</v>
      </c>
      <c r="C73" s="189">
        <v>156.05100000000002</v>
      </c>
      <c r="D73" s="189"/>
      <c r="E73" s="189" t="s">
        <v>247</v>
      </c>
      <c r="F73" s="190"/>
      <c r="G73" s="190"/>
      <c r="H73" s="189" t="s">
        <v>730</v>
      </c>
      <c r="I73" s="189"/>
      <c r="J73" s="189" t="s">
        <v>30</v>
      </c>
      <c r="K73" s="375" t="s">
        <v>731</v>
      </c>
      <c r="L73" s="191" t="s">
        <v>1701</v>
      </c>
    </row>
    <row r="74" spans="1:12">
      <c r="A74" s="317" t="s">
        <v>34</v>
      </c>
      <c r="B74" s="318">
        <f>SUM(B4:B73)</f>
        <v>1386.96</v>
      </c>
      <c r="C74" s="318">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Y274"/>
  <sheetViews>
    <sheetView workbookViewId="0">
      <selection sqref="A1:Q1"/>
    </sheetView>
  </sheetViews>
  <sheetFormatPr defaultRowHeight="15"/>
  <cols>
    <col min="1" max="1" width="3.5703125" bestFit="1" customWidth="1"/>
    <col min="2" max="2" width="6.140625" bestFit="1" customWidth="1"/>
    <col min="3" max="3" width="8.85546875" bestFit="1" customWidth="1"/>
    <col min="4" max="4" width="5.28515625" bestFit="1" customWidth="1"/>
    <col min="5" max="5" width="7.5703125" bestFit="1" customWidth="1"/>
    <col min="6" max="6" width="15.42578125" customWidth="1"/>
    <col min="7" max="7" width="3.7109375" bestFit="1" customWidth="1"/>
    <col min="8" max="8" width="6.7109375" bestFit="1" customWidth="1"/>
    <col min="9" max="9" width="10" bestFit="1" customWidth="1"/>
    <col min="10" max="10" width="9.5703125" bestFit="1" customWidth="1"/>
    <col min="11" max="11" width="11.28515625" bestFit="1" customWidth="1"/>
    <col min="12" max="12" width="34.28515625" bestFit="1" customWidth="1"/>
    <col min="13" max="13" width="11.85546875" bestFit="1" customWidth="1"/>
    <col min="14" max="14" width="3.85546875" bestFit="1" customWidth="1"/>
    <col min="15" max="15" width="3.85546875" customWidth="1"/>
    <col min="16" max="16" width="12" customWidth="1"/>
    <col min="17" max="17" width="14.85546875" bestFit="1" customWidth="1"/>
    <col min="19" max="19" width="12" customWidth="1"/>
    <col min="20" max="20" width="50.85546875" bestFit="1" customWidth="1"/>
    <col min="21" max="21" width="6.140625" bestFit="1" customWidth="1"/>
    <col min="22" max="22" width="9.5703125" bestFit="1" customWidth="1"/>
    <col min="23" max="23" width="19" bestFit="1" customWidth="1"/>
    <col min="24" max="24" width="21.140625" bestFit="1" customWidth="1"/>
    <col min="25" max="25" width="10.140625" bestFit="1" customWidth="1"/>
    <col min="26" max="26" width="11.85546875" bestFit="1" customWidth="1"/>
    <col min="27" max="27" width="10.42578125" bestFit="1" customWidth="1"/>
    <col min="28" max="28" width="14" bestFit="1" customWidth="1"/>
    <col min="29" max="29" width="10.140625" bestFit="1" customWidth="1"/>
    <col min="31" max="31" width="3.140625" bestFit="1" customWidth="1"/>
    <col min="32" max="32" width="10.28515625" customWidth="1"/>
    <col min="33" max="33" width="25.28515625" customWidth="1"/>
    <col min="34" max="34" width="3.7109375" bestFit="1" customWidth="1"/>
    <col min="35" max="35" width="6.5703125" bestFit="1" customWidth="1"/>
    <col min="36" max="36" width="10" bestFit="1" customWidth="1"/>
    <col min="37" max="37" width="8.7109375" bestFit="1" customWidth="1"/>
    <col min="38" max="38" width="11.28515625" bestFit="1" customWidth="1"/>
    <col min="39" max="39" width="14" bestFit="1" customWidth="1"/>
    <col min="40" max="40" width="9.5703125" bestFit="1" customWidth="1"/>
    <col min="41" max="41" width="3.42578125" bestFit="1" customWidth="1"/>
    <col min="42" max="42" width="13.28515625" customWidth="1"/>
    <col min="43" max="43" width="13.42578125" bestFit="1" customWidth="1"/>
    <col min="45" max="45" width="12.28515625" customWidth="1"/>
    <col min="46" max="46" width="45.5703125" bestFit="1" customWidth="1"/>
    <col min="47" max="47" width="6.5703125" customWidth="1"/>
    <col min="48" max="48" width="12.5703125" customWidth="1"/>
    <col min="49" max="49" width="21.7109375" customWidth="1"/>
    <col min="50" max="50" width="21.140625" customWidth="1"/>
    <col min="51" max="51" width="21.85546875" customWidth="1"/>
    <col min="52" max="52" width="11.28515625" customWidth="1"/>
    <col min="53" max="53" width="28.5703125" customWidth="1"/>
    <col min="54" max="54" width="13.28515625" customWidth="1"/>
    <col min="56" max="56" width="4.28515625" customWidth="1"/>
    <col min="57" max="57" width="8.7109375" customWidth="1"/>
    <col min="58" max="58" width="6" customWidth="1"/>
    <col min="59" max="59" width="16.7109375" customWidth="1"/>
    <col min="60" max="60" width="4.42578125" customWidth="1"/>
    <col min="61" max="61" width="7" customWidth="1"/>
    <col min="62" max="62" width="10.7109375" customWidth="1"/>
    <col min="63" max="63" width="9.42578125" customWidth="1"/>
    <col min="64" max="64" width="12.28515625" customWidth="1"/>
    <col min="65" max="65" width="14.5703125" customWidth="1"/>
    <col min="66" max="66" width="9.5703125" customWidth="1"/>
    <col min="68" max="68" width="21.28515625" customWidth="1"/>
    <col min="69" max="69" width="45.85546875" customWidth="1"/>
    <col min="70" max="70" width="23.140625" bestFit="1" customWidth="1"/>
    <col min="71" max="71" width="11.7109375" bestFit="1" customWidth="1"/>
    <col min="72" max="72" width="27.85546875" customWidth="1"/>
    <col min="73" max="73" width="26.85546875" bestFit="1" customWidth="1"/>
    <col min="74" max="74" width="20.42578125" customWidth="1"/>
    <col min="75" max="75" width="16" customWidth="1"/>
    <col min="76" max="76" width="30" customWidth="1"/>
    <col min="77" max="77" width="15.140625" customWidth="1"/>
  </cols>
  <sheetData>
    <row r="1" spans="1:77" ht="28.5">
      <c r="A1" s="536" t="s">
        <v>1497</v>
      </c>
      <c r="B1" s="536"/>
      <c r="C1" s="536"/>
      <c r="D1" s="536"/>
      <c r="E1" s="536"/>
      <c r="F1" s="536"/>
      <c r="G1" s="536"/>
      <c r="H1" s="536"/>
      <c r="I1" s="536"/>
      <c r="J1" s="536"/>
      <c r="K1" s="536"/>
      <c r="L1" s="536"/>
      <c r="M1" s="536"/>
      <c r="N1" s="536"/>
      <c r="O1" s="536"/>
      <c r="P1" s="536"/>
      <c r="Q1" s="536"/>
      <c r="S1" s="536" t="s">
        <v>1498</v>
      </c>
      <c r="T1" s="536"/>
      <c r="U1" s="536"/>
      <c r="V1" s="536"/>
      <c r="W1" s="536"/>
      <c r="X1" s="536"/>
      <c r="Y1" s="536"/>
      <c r="Z1" s="536"/>
      <c r="AA1" s="536"/>
      <c r="AB1" s="536"/>
      <c r="AF1" s="536" t="s">
        <v>1486</v>
      </c>
      <c r="AG1" s="536"/>
      <c r="AH1" s="536"/>
      <c r="AI1" s="536"/>
      <c r="AJ1" s="536"/>
      <c r="AK1" s="536"/>
      <c r="AL1" s="536"/>
      <c r="AM1" s="536"/>
      <c r="AN1" s="536"/>
      <c r="AO1" s="536"/>
      <c r="AP1" s="536"/>
      <c r="AQ1" s="536"/>
      <c r="AS1" s="536" t="s">
        <v>1487</v>
      </c>
      <c r="AT1" s="536"/>
      <c r="AU1" s="536"/>
      <c r="AV1" s="536"/>
      <c r="AW1" s="536"/>
      <c r="AX1" s="536"/>
      <c r="AY1" s="536"/>
      <c r="AZ1" s="536"/>
      <c r="BA1" s="536"/>
      <c r="BB1" s="536"/>
      <c r="BD1" s="539" t="s">
        <v>1664</v>
      </c>
      <c r="BE1" s="539"/>
      <c r="BF1" s="539"/>
      <c r="BG1" s="539"/>
      <c r="BH1" s="539"/>
      <c r="BI1" s="539"/>
      <c r="BJ1" s="539"/>
      <c r="BK1" s="539"/>
      <c r="BL1" s="539"/>
      <c r="BM1" s="539"/>
      <c r="BN1" s="539"/>
      <c r="BP1" s="536" t="s">
        <v>1836</v>
      </c>
      <c r="BQ1" s="536"/>
      <c r="BR1" s="536"/>
      <c r="BS1" s="536"/>
      <c r="BT1" s="536"/>
      <c r="BU1" s="536"/>
      <c r="BV1" s="536"/>
      <c r="BW1" s="536"/>
      <c r="BX1" s="536"/>
      <c r="BY1" s="536"/>
    </row>
    <row r="2" spans="1:77" ht="15.75" thickBot="1">
      <c r="A2" s="537" t="s">
        <v>1881</v>
      </c>
      <c r="B2" s="537"/>
      <c r="C2" s="537"/>
      <c r="D2" s="537"/>
      <c r="E2" s="537"/>
      <c r="F2" s="537"/>
      <c r="G2" s="537"/>
      <c r="H2" s="537"/>
      <c r="I2" s="537"/>
      <c r="J2" s="537"/>
      <c r="K2" s="537"/>
      <c r="L2" s="537"/>
      <c r="M2" s="537"/>
      <c r="N2" s="537"/>
      <c r="O2" s="537"/>
      <c r="P2" s="537"/>
      <c r="Q2" s="537"/>
      <c r="S2" s="537" t="s">
        <v>1763</v>
      </c>
      <c r="T2" s="537"/>
      <c r="U2" s="537"/>
      <c r="V2" s="537"/>
      <c r="W2" s="537"/>
      <c r="X2" s="537"/>
      <c r="Y2" s="537"/>
      <c r="Z2" s="537"/>
      <c r="AA2" s="537"/>
      <c r="AB2" s="537"/>
      <c r="AF2" s="537" t="s">
        <v>1881</v>
      </c>
      <c r="AG2" s="537"/>
      <c r="AH2" s="537"/>
      <c r="AI2" s="537"/>
      <c r="AJ2" s="537"/>
      <c r="AK2" s="537"/>
      <c r="AL2" s="537"/>
      <c r="AM2" s="537"/>
      <c r="AN2" s="537"/>
      <c r="AO2" s="537"/>
      <c r="AP2" s="537"/>
      <c r="AQ2" s="537"/>
      <c r="AS2" s="540" t="s">
        <v>1762</v>
      </c>
      <c r="AT2" s="540"/>
      <c r="AU2" s="540"/>
      <c r="AV2" s="540"/>
      <c r="AW2" s="540"/>
      <c r="AX2" s="540"/>
      <c r="AY2" s="540"/>
      <c r="AZ2" s="540"/>
      <c r="BA2" s="540"/>
      <c r="BB2" s="540"/>
      <c r="BD2" s="537" t="s">
        <v>1882</v>
      </c>
      <c r="BE2" s="537"/>
      <c r="BF2" s="537"/>
      <c r="BG2" s="537"/>
      <c r="BH2" s="537"/>
      <c r="BI2" s="537"/>
      <c r="BJ2" s="537"/>
      <c r="BK2" s="537"/>
      <c r="BL2" s="537"/>
      <c r="BM2" s="537"/>
      <c r="BN2" s="537"/>
      <c r="BP2" s="537" t="s">
        <v>1763</v>
      </c>
      <c r="BQ2" s="537"/>
      <c r="BR2" s="537"/>
      <c r="BS2" s="537"/>
      <c r="BT2" s="537"/>
      <c r="BU2" s="537"/>
      <c r="BV2" s="537"/>
      <c r="BW2" s="537"/>
      <c r="BX2" s="537"/>
      <c r="BY2" s="537"/>
    </row>
    <row r="3" spans="1:77" ht="82.5" thickBot="1">
      <c r="A3" s="149" t="s">
        <v>91</v>
      </c>
      <c r="B3" s="150" t="s">
        <v>92</v>
      </c>
      <c r="C3" s="151" t="s">
        <v>93</v>
      </c>
      <c r="D3" s="151" t="s">
        <v>94</v>
      </c>
      <c r="E3" s="151" t="s">
        <v>95</v>
      </c>
      <c r="F3" s="151" t="s">
        <v>96</v>
      </c>
      <c r="G3" s="152" t="s">
        <v>97</v>
      </c>
      <c r="H3" s="152" t="s">
        <v>98</v>
      </c>
      <c r="I3" s="151" t="s">
        <v>99</v>
      </c>
      <c r="J3" s="151" t="s">
        <v>100</v>
      </c>
      <c r="K3" s="151" t="s">
        <v>101</v>
      </c>
      <c r="L3" s="151" t="s">
        <v>102</v>
      </c>
      <c r="M3" s="153" t="s">
        <v>103</v>
      </c>
      <c r="N3" s="154" t="s">
        <v>104</v>
      </c>
      <c r="O3" s="462" t="s">
        <v>105</v>
      </c>
      <c r="P3" s="332" t="s">
        <v>1857</v>
      </c>
      <c r="Q3" s="423" t="s">
        <v>991</v>
      </c>
      <c r="S3" s="164" t="s">
        <v>227</v>
      </c>
      <c r="T3" s="165" t="s">
        <v>228</v>
      </c>
      <c r="U3" s="165" t="s">
        <v>92</v>
      </c>
      <c r="V3" s="165" t="s">
        <v>229</v>
      </c>
      <c r="W3" s="165" t="s">
        <v>230</v>
      </c>
      <c r="X3" s="165" t="s">
        <v>826</v>
      </c>
      <c r="Y3" s="165" t="s">
        <v>231</v>
      </c>
      <c r="Z3" s="165" t="s">
        <v>232</v>
      </c>
      <c r="AA3" s="165" t="s">
        <v>233</v>
      </c>
      <c r="AB3" s="166" t="s">
        <v>1857</v>
      </c>
      <c r="AC3" s="206" t="s">
        <v>721</v>
      </c>
      <c r="AE3" s="149" t="s">
        <v>91</v>
      </c>
      <c r="AF3" s="151" t="s">
        <v>92</v>
      </c>
      <c r="AG3" s="151" t="s">
        <v>96</v>
      </c>
      <c r="AH3" s="152" t="s">
        <v>97</v>
      </c>
      <c r="AI3" s="152" t="s">
        <v>98</v>
      </c>
      <c r="AJ3" s="151" t="s">
        <v>99</v>
      </c>
      <c r="AK3" s="151" t="s">
        <v>100</v>
      </c>
      <c r="AL3" s="151" t="s">
        <v>101</v>
      </c>
      <c r="AM3" s="151" t="s">
        <v>102</v>
      </c>
      <c r="AN3" s="332" t="s">
        <v>103</v>
      </c>
      <c r="AO3" s="469" t="s">
        <v>105</v>
      </c>
      <c r="AP3" s="476" t="s">
        <v>1857</v>
      </c>
      <c r="AQ3" s="319" t="s">
        <v>991</v>
      </c>
      <c r="AS3" s="164" t="s">
        <v>1101</v>
      </c>
      <c r="AT3" s="165" t="s">
        <v>1102</v>
      </c>
      <c r="AU3" s="165" t="s">
        <v>92</v>
      </c>
      <c r="AV3" s="165" t="s">
        <v>229</v>
      </c>
      <c r="AW3" s="165" t="s">
        <v>1103</v>
      </c>
      <c r="AX3" s="165" t="s">
        <v>1104</v>
      </c>
      <c r="AY3" s="165" t="s">
        <v>232</v>
      </c>
      <c r="AZ3" s="165" t="s">
        <v>233</v>
      </c>
      <c r="BA3" s="459" t="s">
        <v>1857</v>
      </c>
      <c r="BB3" s="166" t="s">
        <v>826</v>
      </c>
      <c r="BD3" s="149" t="s">
        <v>91</v>
      </c>
      <c r="BE3" s="150" t="s">
        <v>92</v>
      </c>
      <c r="BF3" s="151" t="s">
        <v>94</v>
      </c>
      <c r="BG3" s="151" t="s">
        <v>96</v>
      </c>
      <c r="BH3" s="152" t="s">
        <v>97</v>
      </c>
      <c r="BI3" s="152" t="s">
        <v>98</v>
      </c>
      <c r="BJ3" s="151" t="s">
        <v>99</v>
      </c>
      <c r="BK3" s="151" t="s">
        <v>100</v>
      </c>
      <c r="BL3" s="151" t="s">
        <v>101</v>
      </c>
      <c r="BM3" s="151" t="s">
        <v>102</v>
      </c>
      <c r="BN3" s="319" t="s">
        <v>103</v>
      </c>
      <c r="BP3" s="164" t="s">
        <v>1766</v>
      </c>
      <c r="BQ3" s="165" t="s">
        <v>1102</v>
      </c>
      <c r="BR3" s="165" t="s">
        <v>92</v>
      </c>
      <c r="BS3" s="165" t="s">
        <v>1767</v>
      </c>
      <c r="BT3" s="165" t="s">
        <v>1103</v>
      </c>
      <c r="BU3" s="165" t="s">
        <v>1768</v>
      </c>
      <c r="BV3" s="165" t="s">
        <v>1769</v>
      </c>
      <c r="BW3" s="165" t="s">
        <v>233</v>
      </c>
      <c r="BX3" s="459" t="s">
        <v>1857</v>
      </c>
      <c r="BY3" s="166" t="s">
        <v>1770</v>
      </c>
    </row>
    <row r="4" spans="1:77">
      <c r="A4" s="155">
        <v>1</v>
      </c>
      <c r="B4" s="156" t="s">
        <v>30</v>
      </c>
      <c r="C4" s="157" t="s">
        <v>112</v>
      </c>
      <c r="D4" s="157" t="s">
        <v>106</v>
      </c>
      <c r="E4" s="157" t="s">
        <v>113</v>
      </c>
      <c r="F4" s="158" t="s">
        <v>114</v>
      </c>
      <c r="G4" s="157">
        <v>1</v>
      </c>
      <c r="H4" s="157" t="s">
        <v>108</v>
      </c>
      <c r="I4" s="157">
        <v>15</v>
      </c>
      <c r="J4" s="159">
        <v>15</v>
      </c>
      <c r="K4" s="162">
        <v>35612</v>
      </c>
      <c r="L4" s="160"/>
      <c r="M4" s="157" t="s">
        <v>110</v>
      </c>
      <c r="N4" s="157">
        <v>25</v>
      </c>
      <c r="O4" s="463" t="s">
        <v>115</v>
      </c>
      <c r="P4" s="470">
        <v>35612</v>
      </c>
      <c r="Q4" s="473"/>
      <c r="S4" s="344" t="s">
        <v>657</v>
      </c>
      <c r="T4" s="345" t="s">
        <v>658</v>
      </c>
      <c r="U4" s="346" t="s">
        <v>30</v>
      </c>
      <c r="V4" s="346">
        <v>1.2</v>
      </c>
      <c r="W4" s="346" t="s">
        <v>469</v>
      </c>
      <c r="X4" s="346" t="s">
        <v>829</v>
      </c>
      <c r="Y4" s="346"/>
      <c r="Z4" s="346" t="s">
        <v>272</v>
      </c>
      <c r="AA4" s="346" t="s">
        <v>906</v>
      </c>
      <c r="AB4" s="259">
        <v>35765</v>
      </c>
      <c r="AE4" s="320">
        <v>1</v>
      </c>
      <c r="AF4" s="157" t="s">
        <v>862</v>
      </c>
      <c r="AG4" s="158" t="s">
        <v>1471</v>
      </c>
      <c r="AH4" s="157">
        <v>1</v>
      </c>
      <c r="AI4" s="157" t="s">
        <v>108</v>
      </c>
      <c r="AJ4" s="157">
        <v>95</v>
      </c>
      <c r="AK4" s="159">
        <v>95</v>
      </c>
      <c r="AL4" s="162">
        <v>45047</v>
      </c>
      <c r="AM4" s="160"/>
      <c r="AN4" s="466" t="s">
        <v>124</v>
      </c>
      <c r="AO4" s="466" t="s">
        <v>121</v>
      </c>
      <c r="AP4" s="477">
        <v>44927</v>
      </c>
      <c r="AQ4" s="161" t="s">
        <v>1471</v>
      </c>
      <c r="AS4" s="454" t="s">
        <v>1408</v>
      </c>
      <c r="AT4" s="455" t="s">
        <v>1409</v>
      </c>
      <c r="AU4" s="172" t="s">
        <v>862</v>
      </c>
      <c r="AV4" s="456">
        <v>14</v>
      </c>
      <c r="AW4" s="172" t="s">
        <v>1711</v>
      </c>
      <c r="AX4" s="172" t="s">
        <v>1410</v>
      </c>
      <c r="AY4" s="172" t="s">
        <v>606</v>
      </c>
      <c r="AZ4" s="172" t="s">
        <v>906</v>
      </c>
      <c r="BA4" s="457">
        <v>44743</v>
      </c>
      <c r="BB4" s="458" t="s">
        <v>829</v>
      </c>
      <c r="BD4" s="155">
        <v>1</v>
      </c>
      <c r="BE4" s="156" t="s">
        <v>1259</v>
      </c>
      <c r="BF4" s="157"/>
      <c r="BG4" s="158" t="s">
        <v>1010</v>
      </c>
      <c r="BH4" s="157">
        <v>1</v>
      </c>
      <c r="BI4" s="157" t="s">
        <v>108</v>
      </c>
      <c r="BJ4" s="157">
        <v>121.5</v>
      </c>
      <c r="BK4" s="159">
        <v>121.5</v>
      </c>
      <c r="BL4" s="312">
        <v>36526</v>
      </c>
      <c r="BM4" s="160" t="s">
        <v>1009</v>
      </c>
      <c r="BN4" s="161" t="s">
        <v>188</v>
      </c>
      <c r="BP4" s="454" t="s">
        <v>1309</v>
      </c>
      <c r="BQ4" s="455" t="s">
        <v>1310</v>
      </c>
      <c r="BR4" s="172" t="s">
        <v>1311</v>
      </c>
      <c r="BS4" s="456">
        <v>72</v>
      </c>
      <c r="BT4" s="172" t="s">
        <v>1711</v>
      </c>
      <c r="BU4" s="172" t="s">
        <v>1312</v>
      </c>
      <c r="BV4" s="172" t="s">
        <v>606</v>
      </c>
      <c r="BW4" s="172" t="s">
        <v>906</v>
      </c>
      <c r="BX4" s="457">
        <v>42558</v>
      </c>
      <c r="BY4" s="458" t="s">
        <v>836</v>
      </c>
    </row>
    <row r="5" spans="1:77">
      <c r="A5" s="155">
        <v>2</v>
      </c>
      <c r="B5" s="156" t="s">
        <v>30</v>
      </c>
      <c r="C5" s="157" t="s">
        <v>112</v>
      </c>
      <c r="D5" s="157" t="s">
        <v>106</v>
      </c>
      <c r="E5" s="157" t="s">
        <v>116</v>
      </c>
      <c r="F5" s="158" t="s">
        <v>117</v>
      </c>
      <c r="G5" s="157">
        <v>1</v>
      </c>
      <c r="H5" s="157" t="s">
        <v>108</v>
      </c>
      <c r="I5" s="157">
        <v>23.75</v>
      </c>
      <c r="J5" s="159">
        <v>25</v>
      </c>
      <c r="K5" s="162">
        <v>37742</v>
      </c>
      <c r="L5" s="160"/>
      <c r="M5" s="157" t="s">
        <v>118</v>
      </c>
      <c r="N5" s="157">
        <v>10</v>
      </c>
      <c r="O5" s="463" t="s">
        <v>115</v>
      </c>
      <c r="P5" s="470">
        <v>37742</v>
      </c>
      <c r="Q5" s="473"/>
      <c r="S5" s="344" t="s">
        <v>234</v>
      </c>
      <c r="T5" s="345" t="s">
        <v>235</v>
      </c>
      <c r="U5" s="346" t="s">
        <v>30</v>
      </c>
      <c r="V5" s="346">
        <v>49.08</v>
      </c>
      <c r="W5" s="346" t="s">
        <v>935</v>
      </c>
      <c r="X5" s="346" t="s">
        <v>827</v>
      </c>
      <c r="Y5" s="346"/>
      <c r="Z5" s="346" t="s">
        <v>236</v>
      </c>
      <c r="AA5" s="346" t="s">
        <v>906</v>
      </c>
      <c r="AB5" s="259">
        <v>42909</v>
      </c>
      <c r="AE5" s="320">
        <v>2</v>
      </c>
      <c r="AF5" s="157" t="s">
        <v>862</v>
      </c>
      <c r="AG5" s="158" t="s">
        <v>1469</v>
      </c>
      <c r="AH5" s="157">
        <v>1</v>
      </c>
      <c r="AI5" s="157" t="s">
        <v>108</v>
      </c>
      <c r="AJ5" s="157">
        <v>95</v>
      </c>
      <c r="AK5" s="159">
        <v>95</v>
      </c>
      <c r="AL5" s="162">
        <v>45047</v>
      </c>
      <c r="AM5" s="160" t="s">
        <v>1473</v>
      </c>
      <c r="AN5" s="466" t="s">
        <v>1474</v>
      </c>
      <c r="AO5" s="466" t="s">
        <v>121</v>
      </c>
      <c r="AP5" s="477">
        <v>44986</v>
      </c>
      <c r="AQ5" s="161" t="s">
        <v>1473</v>
      </c>
      <c r="AS5" s="447" t="s">
        <v>1519</v>
      </c>
      <c r="AT5" s="328" t="s">
        <v>1520</v>
      </c>
      <c r="AU5" s="177" t="s">
        <v>862</v>
      </c>
      <c r="AV5" s="315">
        <v>10</v>
      </c>
      <c r="AW5" s="177" t="s">
        <v>1711</v>
      </c>
      <c r="AX5" s="177" t="s">
        <v>1521</v>
      </c>
      <c r="AY5" s="177" t="s">
        <v>606</v>
      </c>
      <c r="AZ5" s="177" t="s">
        <v>906</v>
      </c>
      <c r="BA5" s="181">
        <v>45058</v>
      </c>
      <c r="BB5" s="182" t="s">
        <v>829</v>
      </c>
      <c r="BD5" s="155">
        <v>2</v>
      </c>
      <c r="BE5" s="156" t="s">
        <v>29</v>
      </c>
      <c r="BF5" s="157" t="s">
        <v>106</v>
      </c>
      <c r="BG5" s="158" t="s">
        <v>107</v>
      </c>
      <c r="BH5" s="157">
        <v>1</v>
      </c>
      <c r="BI5" s="157" t="s">
        <v>108</v>
      </c>
      <c r="BJ5" s="157">
        <v>22</v>
      </c>
      <c r="BK5" s="159">
        <v>22</v>
      </c>
      <c r="BL5" s="312">
        <v>10594</v>
      </c>
      <c r="BM5" s="160"/>
      <c r="BN5" s="161" t="s">
        <v>109</v>
      </c>
      <c r="BP5" s="447" t="s">
        <v>1323</v>
      </c>
      <c r="BQ5" s="328" t="s">
        <v>1324</v>
      </c>
      <c r="BR5" s="177" t="s">
        <v>1311</v>
      </c>
      <c r="BS5" s="315">
        <v>17</v>
      </c>
      <c r="BT5" s="177" t="s">
        <v>1325</v>
      </c>
      <c r="BU5" s="177" t="s">
        <v>617</v>
      </c>
      <c r="BV5" s="177" t="s">
        <v>606</v>
      </c>
      <c r="BW5" s="177" t="s">
        <v>906</v>
      </c>
      <c r="BX5" s="181">
        <v>40599</v>
      </c>
      <c r="BY5" s="182" t="s">
        <v>827</v>
      </c>
    </row>
    <row r="6" spans="1:77">
      <c r="A6" s="155">
        <v>3</v>
      </c>
      <c r="B6" s="156" t="s">
        <v>30</v>
      </c>
      <c r="C6" s="157" t="s">
        <v>112</v>
      </c>
      <c r="D6" s="157" t="s">
        <v>106</v>
      </c>
      <c r="E6" s="157" t="s">
        <v>119</v>
      </c>
      <c r="F6" s="158" t="s">
        <v>120</v>
      </c>
      <c r="G6" s="157">
        <v>1</v>
      </c>
      <c r="H6" s="157" t="s">
        <v>108</v>
      </c>
      <c r="I6" s="157">
        <v>70.959999999999994</v>
      </c>
      <c r="J6" s="159">
        <v>72.400000000000006</v>
      </c>
      <c r="K6" s="162">
        <v>38261</v>
      </c>
      <c r="L6" s="160"/>
      <c r="M6" s="157" t="s">
        <v>110</v>
      </c>
      <c r="N6" s="157">
        <v>38</v>
      </c>
      <c r="O6" s="463" t="s">
        <v>121</v>
      </c>
      <c r="P6" s="470">
        <v>38261</v>
      </c>
      <c r="Q6" s="473" t="s">
        <v>120</v>
      </c>
      <c r="S6" s="344" t="s">
        <v>849</v>
      </c>
      <c r="T6" s="345" t="s">
        <v>946</v>
      </c>
      <c r="U6" s="346" t="s">
        <v>30</v>
      </c>
      <c r="V6" s="346">
        <v>42.64</v>
      </c>
      <c r="W6" s="346" t="s">
        <v>850</v>
      </c>
      <c r="X6" s="346" t="s">
        <v>827</v>
      </c>
      <c r="Y6" s="346"/>
      <c r="Z6" s="346" t="s">
        <v>236</v>
      </c>
      <c r="AA6" s="346" t="s">
        <v>906</v>
      </c>
      <c r="AB6" s="259">
        <v>43790</v>
      </c>
      <c r="AE6" s="341">
        <v>3</v>
      </c>
      <c r="AF6" s="337" t="s">
        <v>862</v>
      </c>
      <c r="AG6" s="342" t="s">
        <v>1470</v>
      </c>
      <c r="AH6" s="337">
        <v>1</v>
      </c>
      <c r="AI6" s="337" t="s">
        <v>108</v>
      </c>
      <c r="AJ6" s="337">
        <v>119</v>
      </c>
      <c r="AK6" s="339">
        <v>119</v>
      </c>
      <c r="AL6" s="340">
        <v>45108</v>
      </c>
      <c r="AM6" s="338" t="s">
        <v>1472</v>
      </c>
      <c r="AN6" s="467" t="s">
        <v>1474</v>
      </c>
      <c r="AO6" s="467" t="s">
        <v>121</v>
      </c>
      <c r="AP6" s="478">
        <v>44986</v>
      </c>
      <c r="AQ6" s="480" t="s">
        <v>1470</v>
      </c>
      <c r="AS6" s="447" t="s">
        <v>1620</v>
      </c>
      <c r="AT6" s="328" t="s">
        <v>1621</v>
      </c>
      <c r="AU6" s="177" t="s">
        <v>862</v>
      </c>
      <c r="AV6" s="315">
        <v>9</v>
      </c>
      <c r="AW6" s="177" t="s">
        <v>1711</v>
      </c>
      <c r="AX6" s="177" t="s">
        <v>1622</v>
      </c>
      <c r="AY6" s="177" t="s">
        <v>877</v>
      </c>
      <c r="AZ6" s="177" t="s">
        <v>906</v>
      </c>
      <c r="BA6" s="181">
        <v>45276</v>
      </c>
      <c r="BB6" s="182" t="s">
        <v>829</v>
      </c>
      <c r="BD6" s="155">
        <v>3</v>
      </c>
      <c r="BE6" s="156" t="s">
        <v>29</v>
      </c>
      <c r="BF6" s="157" t="s">
        <v>106</v>
      </c>
      <c r="BG6" s="158" t="s">
        <v>107</v>
      </c>
      <c r="BH6" s="157">
        <v>2</v>
      </c>
      <c r="BI6" s="157" t="s">
        <v>108</v>
      </c>
      <c r="BJ6" s="157">
        <v>22</v>
      </c>
      <c r="BK6" s="159">
        <v>22</v>
      </c>
      <c r="BL6" s="312">
        <v>10594</v>
      </c>
      <c r="BM6" s="160"/>
      <c r="BN6" s="161" t="s">
        <v>109</v>
      </c>
      <c r="BP6" s="447" t="s">
        <v>1461</v>
      </c>
      <c r="BQ6" s="328" t="s">
        <v>1462</v>
      </c>
      <c r="BR6" s="177" t="s">
        <v>1247</v>
      </c>
      <c r="BS6" s="315">
        <f>9.77-4.778</f>
        <v>4.992</v>
      </c>
      <c r="BT6" s="177" t="s">
        <v>1463</v>
      </c>
      <c r="BU6" s="177" t="s">
        <v>1088</v>
      </c>
      <c r="BV6" s="177" t="s">
        <v>606</v>
      </c>
      <c r="BW6" s="177" t="s">
        <v>906</v>
      </c>
      <c r="BX6" s="181" t="s">
        <v>1109</v>
      </c>
      <c r="BY6" s="182" t="s">
        <v>827</v>
      </c>
    </row>
    <row r="7" spans="1:77">
      <c r="A7" s="155">
        <v>4</v>
      </c>
      <c r="B7" s="156" t="s">
        <v>30</v>
      </c>
      <c r="C7" s="157" t="s">
        <v>112</v>
      </c>
      <c r="D7" s="157" t="s">
        <v>106</v>
      </c>
      <c r="E7" s="157" t="s">
        <v>122</v>
      </c>
      <c r="F7" s="158" t="s">
        <v>123</v>
      </c>
      <c r="G7" s="157">
        <v>1</v>
      </c>
      <c r="H7" s="157" t="s">
        <v>108</v>
      </c>
      <c r="I7" s="157">
        <v>31.5</v>
      </c>
      <c r="J7" s="159">
        <v>31.5</v>
      </c>
      <c r="K7" s="162">
        <v>38473</v>
      </c>
      <c r="L7" s="160"/>
      <c r="M7" s="157" t="s">
        <v>124</v>
      </c>
      <c r="N7" s="157">
        <v>16</v>
      </c>
      <c r="O7" s="463" t="s">
        <v>121</v>
      </c>
      <c r="P7" s="470">
        <v>38473</v>
      </c>
      <c r="Q7" s="473" t="s">
        <v>123</v>
      </c>
      <c r="S7" s="344" t="s">
        <v>237</v>
      </c>
      <c r="T7" s="345" t="s">
        <v>238</v>
      </c>
      <c r="U7" s="346" t="s">
        <v>30</v>
      </c>
      <c r="V7" s="346">
        <v>42.55</v>
      </c>
      <c r="W7" s="346" t="s">
        <v>979</v>
      </c>
      <c r="X7" s="346" t="s">
        <v>827</v>
      </c>
      <c r="Y7" s="346"/>
      <c r="Z7" s="346" t="s">
        <v>239</v>
      </c>
      <c r="AA7" s="346" t="s">
        <v>906</v>
      </c>
      <c r="AB7" s="259">
        <v>41526</v>
      </c>
      <c r="AE7" s="341">
        <v>4</v>
      </c>
      <c r="AF7" s="337" t="s">
        <v>862</v>
      </c>
      <c r="AG7" s="342" t="s">
        <v>1691</v>
      </c>
      <c r="AH7" s="337">
        <v>1</v>
      </c>
      <c r="AI7" s="337" t="s">
        <v>108</v>
      </c>
      <c r="AJ7" s="337">
        <v>60</v>
      </c>
      <c r="AK7" s="339">
        <v>60</v>
      </c>
      <c r="AL7" s="340">
        <v>45261</v>
      </c>
      <c r="AM7" s="338"/>
      <c r="AN7" s="467" t="s">
        <v>1474</v>
      </c>
      <c r="AO7" s="467" t="s">
        <v>121</v>
      </c>
      <c r="AP7" s="478">
        <v>45170</v>
      </c>
      <c r="AQ7" s="480" t="s">
        <v>1691</v>
      </c>
      <c r="AS7" s="447" t="s">
        <v>1403</v>
      </c>
      <c r="AT7" s="328" t="s">
        <v>1404</v>
      </c>
      <c r="AU7" s="177" t="s">
        <v>862</v>
      </c>
      <c r="AV7" s="315">
        <v>8</v>
      </c>
      <c r="AW7" s="177" t="s">
        <v>1711</v>
      </c>
      <c r="AX7" s="177" t="s">
        <v>1347</v>
      </c>
      <c r="AY7" s="177" t="s">
        <v>606</v>
      </c>
      <c r="AZ7" s="177" t="s">
        <v>906</v>
      </c>
      <c r="BA7" s="181">
        <v>44676</v>
      </c>
      <c r="BB7" s="182" t="s">
        <v>828</v>
      </c>
      <c r="BD7" s="155">
        <v>4</v>
      </c>
      <c r="BE7" s="156" t="s">
        <v>29</v>
      </c>
      <c r="BF7" s="157" t="s">
        <v>106</v>
      </c>
      <c r="BG7" s="158" t="s">
        <v>107</v>
      </c>
      <c r="BH7" s="157">
        <v>3</v>
      </c>
      <c r="BI7" s="157" t="s">
        <v>108</v>
      </c>
      <c r="BJ7" s="157">
        <v>21</v>
      </c>
      <c r="BK7" s="159">
        <v>21</v>
      </c>
      <c r="BL7" s="312">
        <v>10594</v>
      </c>
      <c r="BM7" s="160"/>
      <c r="BN7" s="161" t="s">
        <v>109</v>
      </c>
      <c r="BP7" s="447" t="s">
        <v>1110</v>
      </c>
      <c r="BQ7" s="328" t="s">
        <v>1111</v>
      </c>
      <c r="BR7" s="177" t="s">
        <v>1112</v>
      </c>
      <c r="BS7" s="315">
        <v>6</v>
      </c>
      <c r="BT7" s="177" t="s">
        <v>1113</v>
      </c>
      <c r="BU7" s="177" t="s">
        <v>318</v>
      </c>
      <c r="BV7" s="177" t="s">
        <v>272</v>
      </c>
      <c r="BW7" s="177" t="s">
        <v>906</v>
      </c>
      <c r="BX7" s="181" t="s">
        <v>1109</v>
      </c>
      <c r="BY7" s="182" t="s">
        <v>827</v>
      </c>
    </row>
    <row r="8" spans="1:77">
      <c r="A8" s="155">
        <v>5</v>
      </c>
      <c r="B8" s="156" t="s">
        <v>30</v>
      </c>
      <c r="C8" s="157" t="s">
        <v>112</v>
      </c>
      <c r="D8" s="157" t="s">
        <v>106</v>
      </c>
      <c r="E8" s="157" t="s">
        <v>125</v>
      </c>
      <c r="F8" s="158" t="s">
        <v>126</v>
      </c>
      <c r="G8" s="157">
        <v>1</v>
      </c>
      <c r="H8" s="157" t="s">
        <v>108</v>
      </c>
      <c r="I8" s="157">
        <v>19.45</v>
      </c>
      <c r="J8" s="159">
        <v>19.5</v>
      </c>
      <c r="K8" s="162">
        <v>38565</v>
      </c>
      <c r="L8" s="160"/>
      <c r="M8" s="157" t="s">
        <v>109</v>
      </c>
      <c r="N8" s="157">
        <v>13</v>
      </c>
      <c r="O8" s="463" t="s">
        <v>121</v>
      </c>
      <c r="P8" s="470">
        <v>38565</v>
      </c>
      <c r="Q8" s="473" t="s">
        <v>126</v>
      </c>
      <c r="S8" s="344" t="s">
        <v>240</v>
      </c>
      <c r="T8" s="345" t="s">
        <v>241</v>
      </c>
      <c r="U8" s="346" t="s">
        <v>30</v>
      </c>
      <c r="V8" s="346">
        <v>40.9</v>
      </c>
      <c r="W8" s="346" t="s">
        <v>242</v>
      </c>
      <c r="X8" s="346" t="s">
        <v>827</v>
      </c>
      <c r="Y8" s="346"/>
      <c r="Z8" s="346" t="s">
        <v>236</v>
      </c>
      <c r="AA8" s="346" t="s">
        <v>906</v>
      </c>
      <c r="AB8" s="259">
        <v>41677</v>
      </c>
      <c r="AE8" s="341">
        <v>5</v>
      </c>
      <c r="AF8" s="337" t="s">
        <v>862</v>
      </c>
      <c r="AG8" s="342" t="s">
        <v>1615</v>
      </c>
      <c r="AH8" s="337">
        <v>1</v>
      </c>
      <c r="AI8" s="337" t="s">
        <v>108</v>
      </c>
      <c r="AJ8" s="337">
        <v>87</v>
      </c>
      <c r="AK8" s="339">
        <v>87</v>
      </c>
      <c r="AL8" s="340">
        <v>45505</v>
      </c>
      <c r="AM8" s="338"/>
      <c r="AN8" s="467" t="s">
        <v>111</v>
      </c>
      <c r="AO8" s="467" t="s">
        <v>121</v>
      </c>
      <c r="AP8" s="478">
        <v>45323</v>
      </c>
      <c r="AQ8" s="480" t="s">
        <v>1615</v>
      </c>
      <c r="AS8" s="447" t="s">
        <v>1400</v>
      </c>
      <c r="AT8" s="328" t="s">
        <v>1401</v>
      </c>
      <c r="AU8" s="177" t="s">
        <v>862</v>
      </c>
      <c r="AV8" s="315">
        <v>7.98</v>
      </c>
      <c r="AW8" s="177" t="s">
        <v>1402</v>
      </c>
      <c r="AX8" s="177" t="s">
        <v>124</v>
      </c>
      <c r="AY8" s="177" t="s">
        <v>606</v>
      </c>
      <c r="AZ8" s="177" t="s">
        <v>906</v>
      </c>
      <c r="BA8" s="181">
        <v>44793</v>
      </c>
      <c r="BB8" s="182" t="s">
        <v>829</v>
      </c>
      <c r="BD8" s="155">
        <v>5</v>
      </c>
      <c r="BE8" s="156" t="s">
        <v>29</v>
      </c>
      <c r="BF8" s="157" t="s">
        <v>106</v>
      </c>
      <c r="BG8" s="158" t="s">
        <v>107</v>
      </c>
      <c r="BH8" s="157">
        <v>4</v>
      </c>
      <c r="BI8" s="157" t="s">
        <v>108</v>
      </c>
      <c r="BJ8" s="157">
        <v>21</v>
      </c>
      <c r="BK8" s="159">
        <v>21</v>
      </c>
      <c r="BL8" s="312">
        <v>12420</v>
      </c>
      <c r="BM8" s="160"/>
      <c r="BN8" s="161" t="s">
        <v>109</v>
      </c>
      <c r="BP8" s="447" t="s">
        <v>1300</v>
      </c>
      <c r="BQ8" s="328" t="s">
        <v>1301</v>
      </c>
      <c r="BR8" s="177" t="s">
        <v>1247</v>
      </c>
      <c r="BS8" s="315">
        <v>5</v>
      </c>
      <c r="BT8" s="177" t="s">
        <v>1301</v>
      </c>
      <c r="BU8" s="177" t="s">
        <v>1771</v>
      </c>
      <c r="BV8" s="177" t="s">
        <v>272</v>
      </c>
      <c r="BW8" s="177" t="s">
        <v>906</v>
      </c>
      <c r="BX8" s="181" t="s">
        <v>1109</v>
      </c>
      <c r="BY8" s="182" t="s">
        <v>827</v>
      </c>
    </row>
    <row r="9" spans="1:77">
      <c r="A9" s="155">
        <v>6</v>
      </c>
      <c r="B9" s="156" t="s">
        <v>30</v>
      </c>
      <c r="C9" s="157" t="s">
        <v>112</v>
      </c>
      <c r="D9" s="157" t="s">
        <v>106</v>
      </c>
      <c r="E9" s="157" t="s">
        <v>127</v>
      </c>
      <c r="F9" s="158" t="s">
        <v>128</v>
      </c>
      <c r="G9" s="157">
        <v>1</v>
      </c>
      <c r="H9" s="157" t="s">
        <v>108</v>
      </c>
      <c r="I9" s="157">
        <v>59.5</v>
      </c>
      <c r="J9" s="159">
        <v>59.5</v>
      </c>
      <c r="K9" s="162">
        <v>38626</v>
      </c>
      <c r="L9" s="160" t="s">
        <v>129</v>
      </c>
      <c r="M9" s="157" t="s">
        <v>130</v>
      </c>
      <c r="N9" s="157">
        <v>70</v>
      </c>
      <c r="O9" s="463" t="s">
        <v>121</v>
      </c>
      <c r="P9" s="470">
        <v>38626</v>
      </c>
      <c r="Q9" s="473" t="s">
        <v>128</v>
      </c>
      <c r="S9" s="344" t="s">
        <v>799</v>
      </c>
      <c r="T9" s="345" t="s">
        <v>800</v>
      </c>
      <c r="U9" s="346" t="s">
        <v>30</v>
      </c>
      <c r="V9" s="346">
        <v>40.799999999999997</v>
      </c>
      <c r="W9" s="346" t="s">
        <v>963</v>
      </c>
      <c r="X9" s="346" t="s">
        <v>827</v>
      </c>
      <c r="Y9" s="346"/>
      <c r="Z9" s="346" t="s">
        <v>236</v>
      </c>
      <c r="AA9" s="346" t="s">
        <v>906</v>
      </c>
      <c r="AB9" s="259">
        <v>43446</v>
      </c>
      <c r="AE9" s="341">
        <v>6</v>
      </c>
      <c r="AF9" s="337" t="s">
        <v>862</v>
      </c>
      <c r="AG9" s="342" t="s">
        <v>1665</v>
      </c>
      <c r="AH9" s="337">
        <v>1</v>
      </c>
      <c r="AI9" s="337" t="s">
        <v>108</v>
      </c>
      <c r="AJ9" s="337">
        <v>50</v>
      </c>
      <c r="AK9" s="339">
        <v>50</v>
      </c>
      <c r="AL9" s="340">
        <v>45474</v>
      </c>
      <c r="AM9" s="338"/>
      <c r="AN9" s="467" t="s">
        <v>124</v>
      </c>
      <c r="AO9" s="467" t="s">
        <v>121</v>
      </c>
      <c r="AP9" s="478">
        <v>45383</v>
      </c>
      <c r="AQ9" s="480" t="s">
        <v>1665</v>
      </c>
      <c r="AS9" s="447" t="s">
        <v>1522</v>
      </c>
      <c r="AT9" s="328" t="s">
        <v>1523</v>
      </c>
      <c r="AU9" s="177" t="s">
        <v>862</v>
      </c>
      <c r="AV9" s="315">
        <v>4.99</v>
      </c>
      <c r="AW9" s="177" t="s">
        <v>1524</v>
      </c>
      <c r="AX9" s="177" t="s">
        <v>1012</v>
      </c>
      <c r="AY9" s="177" t="s">
        <v>606</v>
      </c>
      <c r="AZ9" s="177" t="s">
        <v>906</v>
      </c>
      <c r="BA9" s="181">
        <v>44839</v>
      </c>
      <c r="BB9" s="182" t="s">
        <v>829</v>
      </c>
      <c r="BD9" s="155">
        <v>6</v>
      </c>
      <c r="BE9" s="156" t="s">
        <v>29</v>
      </c>
      <c r="BF9" s="157" t="s">
        <v>106</v>
      </c>
      <c r="BG9" s="158" t="s">
        <v>981</v>
      </c>
      <c r="BH9" s="157">
        <v>1</v>
      </c>
      <c r="BI9" s="157" t="s">
        <v>108</v>
      </c>
      <c r="BJ9" s="157">
        <v>10</v>
      </c>
      <c r="BK9" s="159">
        <v>10</v>
      </c>
      <c r="BL9" s="312">
        <v>18264</v>
      </c>
      <c r="BM9" s="160" t="s">
        <v>982</v>
      </c>
      <c r="BN9" s="161" t="s">
        <v>110</v>
      </c>
      <c r="BP9" s="447" t="s">
        <v>1360</v>
      </c>
      <c r="BQ9" s="328" t="s">
        <v>1361</v>
      </c>
      <c r="BR9" s="177" t="s">
        <v>1247</v>
      </c>
      <c r="BS9" s="315">
        <v>4.9989999999999997</v>
      </c>
      <c r="BT9" s="177" t="s">
        <v>1557</v>
      </c>
      <c r="BU9" s="177" t="s">
        <v>1362</v>
      </c>
      <c r="BV9" s="177" t="s">
        <v>606</v>
      </c>
      <c r="BW9" s="177" t="s">
        <v>906</v>
      </c>
      <c r="BX9" s="181" t="s">
        <v>1772</v>
      </c>
      <c r="BY9" s="182" t="s">
        <v>828</v>
      </c>
    </row>
    <row r="10" spans="1:77">
      <c r="A10" s="155">
        <v>7</v>
      </c>
      <c r="B10" s="156" t="s">
        <v>30</v>
      </c>
      <c r="C10" s="157" t="s">
        <v>112</v>
      </c>
      <c r="D10" s="157" t="s">
        <v>106</v>
      </c>
      <c r="E10" s="157" t="s">
        <v>131</v>
      </c>
      <c r="F10" s="158" t="s">
        <v>132</v>
      </c>
      <c r="G10" s="157">
        <v>1</v>
      </c>
      <c r="H10" s="157" t="s">
        <v>108</v>
      </c>
      <c r="I10" s="157">
        <v>42.5</v>
      </c>
      <c r="J10" s="159">
        <v>45</v>
      </c>
      <c r="K10" s="162">
        <v>38777</v>
      </c>
      <c r="L10" s="160"/>
      <c r="M10" s="157" t="s">
        <v>133</v>
      </c>
      <c r="N10" s="157">
        <v>15</v>
      </c>
      <c r="O10" s="463" t="s">
        <v>121</v>
      </c>
      <c r="P10" s="470">
        <v>38777</v>
      </c>
      <c r="Q10" s="473" t="s">
        <v>132</v>
      </c>
      <c r="S10" s="344" t="s">
        <v>243</v>
      </c>
      <c r="T10" s="345" t="s">
        <v>244</v>
      </c>
      <c r="U10" s="346" t="s">
        <v>30</v>
      </c>
      <c r="V10" s="346">
        <v>39.6</v>
      </c>
      <c r="W10" s="346" t="s">
        <v>151</v>
      </c>
      <c r="X10" s="346" t="s">
        <v>827</v>
      </c>
      <c r="Y10" s="346"/>
      <c r="Z10" s="346" t="s">
        <v>236</v>
      </c>
      <c r="AA10" s="346" t="s">
        <v>906</v>
      </c>
      <c r="AB10" s="259">
        <v>41836</v>
      </c>
      <c r="AE10" s="341">
        <v>7</v>
      </c>
      <c r="AF10" s="337" t="s">
        <v>862</v>
      </c>
      <c r="AG10" s="342" t="s">
        <v>1666</v>
      </c>
      <c r="AH10" s="337">
        <v>2</v>
      </c>
      <c r="AI10" s="337" t="s">
        <v>108</v>
      </c>
      <c r="AJ10" s="337">
        <v>31.4</v>
      </c>
      <c r="AK10" s="339">
        <v>31.6</v>
      </c>
      <c r="AL10" s="340">
        <v>45413</v>
      </c>
      <c r="AM10" s="338" t="s">
        <v>1667</v>
      </c>
      <c r="AN10" s="467" t="s">
        <v>1668</v>
      </c>
      <c r="AO10" s="467" t="s">
        <v>121</v>
      </c>
      <c r="AP10" s="478">
        <v>45383</v>
      </c>
      <c r="AQ10" s="480" t="s">
        <v>1470</v>
      </c>
      <c r="AS10" s="447" t="s">
        <v>1712</v>
      </c>
      <c r="AT10" s="328" t="s">
        <v>1713</v>
      </c>
      <c r="AU10" s="177" t="s">
        <v>862</v>
      </c>
      <c r="AV10" s="315">
        <v>4.95</v>
      </c>
      <c r="AW10" s="177" t="s">
        <v>1714</v>
      </c>
      <c r="AX10" s="177" t="s">
        <v>663</v>
      </c>
      <c r="AY10" s="177" t="s">
        <v>606</v>
      </c>
      <c r="AZ10" s="177" t="s">
        <v>906</v>
      </c>
      <c r="BA10" s="181">
        <v>45344</v>
      </c>
      <c r="BB10" s="182" t="s">
        <v>829</v>
      </c>
      <c r="BD10" s="155">
        <v>7</v>
      </c>
      <c r="BE10" s="156" t="s">
        <v>29</v>
      </c>
      <c r="BF10" s="157" t="s">
        <v>106</v>
      </c>
      <c r="BG10" s="158" t="s">
        <v>981</v>
      </c>
      <c r="BH10" s="157">
        <v>2</v>
      </c>
      <c r="BI10" s="157" t="s">
        <v>108</v>
      </c>
      <c r="BJ10" s="157">
        <v>10</v>
      </c>
      <c r="BK10" s="159">
        <v>10</v>
      </c>
      <c r="BL10" s="312">
        <v>20090</v>
      </c>
      <c r="BM10" s="160" t="s">
        <v>982</v>
      </c>
      <c r="BN10" s="161" t="s">
        <v>110</v>
      </c>
      <c r="BP10" s="447" t="s">
        <v>1425</v>
      </c>
      <c r="BQ10" s="328" t="s">
        <v>1426</v>
      </c>
      <c r="BR10" s="177" t="s">
        <v>1247</v>
      </c>
      <c r="BS10" s="315">
        <f>4.88-2.88</f>
        <v>2</v>
      </c>
      <c r="BT10" s="177" t="s">
        <v>1368</v>
      </c>
      <c r="BU10" s="177" t="s">
        <v>683</v>
      </c>
      <c r="BV10" s="177" t="s">
        <v>272</v>
      </c>
      <c r="BW10" s="177" t="s">
        <v>906</v>
      </c>
      <c r="BX10" s="181" t="s">
        <v>1773</v>
      </c>
      <c r="BY10" s="182" t="s">
        <v>829</v>
      </c>
    </row>
    <row r="11" spans="1:77">
      <c r="A11" s="155">
        <v>8</v>
      </c>
      <c r="B11" s="156" t="s">
        <v>30</v>
      </c>
      <c r="C11" s="157" t="s">
        <v>112</v>
      </c>
      <c r="D11" s="157">
        <v>1</v>
      </c>
      <c r="E11" s="157" t="s">
        <v>134</v>
      </c>
      <c r="F11" s="158" t="s">
        <v>135</v>
      </c>
      <c r="G11" s="157">
        <v>1</v>
      </c>
      <c r="H11" s="157" t="s">
        <v>108</v>
      </c>
      <c r="I11" s="157">
        <v>29.8</v>
      </c>
      <c r="J11" s="159">
        <v>32.450000000000003</v>
      </c>
      <c r="K11" s="162">
        <v>39264</v>
      </c>
      <c r="L11" s="160" t="s">
        <v>136</v>
      </c>
      <c r="M11" s="157" t="s">
        <v>133</v>
      </c>
      <c r="N11" s="157">
        <v>23</v>
      </c>
      <c r="O11" s="463" t="s">
        <v>121</v>
      </c>
      <c r="P11" s="470">
        <v>39264</v>
      </c>
      <c r="Q11" s="473" t="s">
        <v>1858</v>
      </c>
      <c r="S11" s="344" t="s">
        <v>855</v>
      </c>
      <c r="T11" s="345" t="s">
        <v>940</v>
      </c>
      <c r="U11" s="346" t="s">
        <v>30</v>
      </c>
      <c r="V11" s="346">
        <v>36.979999999999997</v>
      </c>
      <c r="W11" s="346" t="s">
        <v>938</v>
      </c>
      <c r="X11" s="346" t="s">
        <v>827</v>
      </c>
      <c r="Y11" s="346"/>
      <c r="Z11" s="346" t="s">
        <v>236</v>
      </c>
      <c r="AA11" s="346" t="s">
        <v>906</v>
      </c>
      <c r="AB11" s="259">
        <v>43711</v>
      </c>
      <c r="AE11" s="341">
        <v>8</v>
      </c>
      <c r="AF11" s="337" t="s">
        <v>862</v>
      </c>
      <c r="AG11" s="342" t="s">
        <v>1692</v>
      </c>
      <c r="AH11" s="337">
        <v>2</v>
      </c>
      <c r="AI11" s="337" t="s">
        <v>108</v>
      </c>
      <c r="AJ11" s="337">
        <v>70</v>
      </c>
      <c r="AK11" s="339">
        <v>70</v>
      </c>
      <c r="AL11" s="340">
        <v>45627</v>
      </c>
      <c r="AM11" s="338"/>
      <c r="AN11" s="467" t="s">
        <v>1672</v>
      </c>
      <c r="AO11" s="467" t="s">
        <v>121</v>
      </c>
      <c r="AP11" s="478">
        <v>45536</v>
      </c>
      <c r="AQ11" s="480" t="s">
        <v>1692</v>
      </c>
      <c r="AS11" s="447" t="s">
        <v>1525</v>
      </c>
      <c r="AT11" s="328" t="s">
        <v>1526</v>
      </c>
      <c r="AU11" s="177" t="s">
        <v>862</v>
      </c>
      <c r="AV11" s="315">
        <v>4.95</v>
      </c>
      <c r="AW11" s="177" t="s">
        <v>1527</v>
      </c>
      <c r="AX11" s="177" t="s">
        <v>124</v>
      </c>
      <c r="AY11" s="177" t="s">
        <v>877</v>
      </c>
      <c r="AZ11" s="177" t="s">
        <v>906</v>
      </c>
      <c r="BA11" s="181">
        <v>44872</v>
      </c>
      <c r="BB11" s="182" t="s">
        <v>827</v>
      </c>
      <c r="BD11" s="155">
        <v>8</v>
      </c>
      <c r="BE11" s="156" t="s">
        <v>29</v>
      </c>
      <c r="BF11" s="157" t="s">
        <v>106</v>
      </c>
      <c r="BG11" s="158" t="s">
        <v>981</v>
      </c>
      <c r="BH11" s="157">
        <v>3</v>
      </c>
      <c r="BI11" s="157" t="s">
        <v>108</v>
      </c>
      <c r="BJ11" s="157">
        <v>22.5</v>
      </c>
      <c r="BK11" s="159">
        <v>22.5</v>
      </c>
      <c r="BL11" s="312">
        <v>18629</v>
      </c>
      <c r="BM11" s="160" t="s">
        <v>983</v>
      </c>
      <c r="BN11" s="161" t="s">
        <v>110</v>
      </c>
      <c r="BP11" s="447" t="s">
        <v>1170</v>
      </c>
      <c r="BQ11" s="328" t="s">
        <v>1171</v>
      </c>
      <c r="BR11" s="177" t="s">
        <v>29</v>
      </c>
      <c r="BS11" s="315">
        <v>4.3</v>
      </c>
      <c r="BT11" s="177" t="s">
        <v>1171</v>
      </c>
      <c r="BU11" s="177" t="s">
        <v>905</v>
      </c>
      <c r="BV11" s="177" t="s">
        <v>272</v>
      </c>
      <c r="BW11" s="177" t="s">
        <v>906</v>
      </c>
      <c r="BX11" s="181" t="s">
        <v>1774</v>
      </c>
      <c r="BY11" s="182" t="s">
        <v>827</v>
      </c>
    </row>
    <row r="12" spans="1:77">
      <c r="A12" s="155">
        <v>9</v>
      </c>
      <c r="B12" s="156" t="s">
        <v>30</v>
      </c>
      <c r="C12" s="157" t="s">
        <v>112</v>
      </c>
      <c r="D12" s="157">
        <v>2</v>
      </c>
      <c r="E12" s="157" t="s">
        <v>137</v>
      </c>
      <c r="F12" s="158" t="s">
        <v>123</v>
      </c>
      <c r="G12" s="157">
        <v>2</v>
      </c>
      <c r="H12" s="157" t="s">
        <v>108</v>
      </c>
      <c r="I12" s="157">
        <v>10.5</v>
      </c>
      <c r="J12" s="159">
        <v>10.5</v>
      </c>
      <c r="K12" s="162">
        <v>39295</v>
      </c>
      <c r="L12" s="160"/>
      <c r="M12" s="157" t="s">
        <v>124</v>
      </c>
      <c r="N12" s="157">
        <v>5</v>
      </c>
      <c r="O12" s="463" t="s">
        <v>121</v>
      </c>
      <c r="P12" s="470">
        <v>39295</v>
      </c>
      <c r="Q12" s="473" t="s">
        <v>123</v>
      </c>
      <c r="S12" s="344" t="s">
        <v>245</v>
      </c>
      <c r="T12" s="345" t="s">
        <v>246</v>
      </c>
      <c r="U12" s="346" t="s">
        <v>30</v>
      </c>
      <c r="V12" s="346">
        <v>36.9</v>
      </c>
      <c r="W12" s="346" t="s">
        <v>936</v>
      </c>
      <c r="X12" s="346" t="s">
        <v>827</v>
      </c>
      <c r="Y12" s="346"/>
      <c r="Z12" s="346" t="s">
        <v>239</v>
      </c>
      <c r="AA12" s="346" t="s">
        <v>906</v>
      </c>
      <c r="AB12" s="259">
        <v>41338</v>
      </c>
      <c r="AE12" s="341">
        <v>9</v>
      </c>
      <c r="AF12" s="337" t="s">
        <v>862</v>
      </c>
      <c r="AG12" s="342" t="s">
        <v>1869</v>
      </c>
      <c r="AH12" s="337">
        <v>1</v>
      </c>
      <c r="AI12" s="337" t="s">
        <v>108</v>
      </c>
      <c r="AJ12" s="337">
        <v>80</v>
      </c>
      <c r="AK12" s="339">
        <v>80</v>
      </c>
      <c r="AL12" s="340">
        <v>45778</v>
      </c>
      <c r="AM12" s="338"/>
      <c r="AN12" s="467" t="s">
        <v>1474</v>
      </c>
      <c r="AO12" s="467" t="s">
        <v>121</v>
      </c>
      <c r="AP12" s="478">
        <v>45717</v>
      </c>
      <c r="AQ12" s="480" t="s">
        <v>1872</v>
      </c>
      <c r="AS12" s="447" t="s">
        <v>1548</v>
      </c>
      <c r="AT12" s="328" t="s">
        <v>1549</v>
      </c>
      <c r="AU12" s="177" t="s">
        <v>862</v>
      </c>
      <c r="AV12" s="315">
        <v>4</v>
      </c>
      <c r="AW12" s="177" t="s">
        <v>1711</v>
      </c>
      <c r="AX12" s="177" t="s">
        <v>1550</v>
      </c>
      <c r="AY12" s="177" t="s">
        <v>877</v>
      </c>
      <c r="AZ12" s="177" t="s">
        <v>906</v>
      </c>
      <c r="BA12" s="181">
        <v>45175</v>
      </c>
      <c r="BB12" s="182" t="s">
        <v>829</v>
      </c>
      <c r="BD12" s="155">
        <v>9</v>
      </c>
      <c r="BE12" s="156" t="s">
        <v>29</v>
      </c>
      <c r="BF12" s="157" t="s">
        <v>106</v>
      </c>
      <c r="BG12" s="158" t="s">
        <v>981</v>
      </c>
      <c r="BH12" s="157">
        <v>4</v>
      </c>
      <c r="BI12" s="157" t="s">
        <v>108</v>
      </c>
      <c r="BJ12" s="157">
        <v>22.5</v>
      </c>
      <c r="BK12" s="159">
        <v>22.5</v>
      </c>
      <c r="BL12" s="312">
        <v>18994</v>
      </c>
      <c r="BM12" s="160" t="s">
        <v>983</v>
      </c>
      <c r="BN12" s="161" t="s">
        <v>110</v>
      </c>
      <c r="BP12" s="447" t="s">
        <v>1389</v>
      </c>
      <c r="BQ12" s="328" t="s">
        <v>1390</v>
      </c>
      <c r="BR12" s="177" t="s">
        <v>1112</v>
      </c>
      <c r="BS12" s="315">
        <v>4</v>
      </c>
      <c r="BT12" s="177" t="s">
        <v>1711</v>
      </c>
      <c r="BU12" s="177" t="s">
        <v>1775</v>
      </c>
      <c r="BV12" s="177" t="s">
        <v>606</v>
      </c>
      <c r="BW12" s="177" t="s">
        <v>906</v>
      </c>
      <c r="BX12" s="181" t="s">
        <v>1776</v>
      </c>
      <c r="BY12" s="182" t="s">
        <v>828</v>
      </c>
    </row>
    <row r="13" spans="1:77" ht="30.75" thickBot="1">
      <c r="A13" s="155">
        <v>10</v>
      </c>
      <c r="B13" s="156" t="s">
        <v>30</v>
      </c>
      <c r="C13" s="157" t="s">
        <v>112</v>
      </c>
      <c r="D13" s="157" t="s">
        <v>106</v>
      </c>
      <c r="E13" s="157" t="s">
        <v>138</v>
      </c>
      <c r="F13" s="158" t="s">
        <v>139</v>
      </c>
      <c r="G13" s="157">
        <v>1</v>
      </c>
      <c r="H13" s="157" t="s">
        <v>108</v>
      </c>
      <c r="I13" s="157">
        <v>24.8</v>
      </c>
      <c r="J13" s="159">
        <v>25.5</v>
      </c>
      <c r="K13" s="162">
        <v>39539</v>
      </c>
      <c r="L13" s="160"/>
      <c r="M13" s="157" t="s">
        <v>140</v>
      </c>
      <c r="N13" s="157">
        <v>17</v>
      </c>
      <c r="O13" s="463" t="s">
        <v>121</v>
      </c>
      <c r="P13" s="470">
        <v>39539</v>
      </c>
      <c r="Q13" s="473" t="s">
        <v>157</v>
      </c>
      <c r="S13" s="344" t="s">
        <v>251</v>
      </c>
      <c r="T13" s="345" t="s">
        <v>252</v>
      </c>
      <c r="U13" s="346" t="s">
        <v>30</v>
      </c>
      <c r="V13" s="346">
        <v>35.450000000000003</v>
      </c>
      <c r="W13" s="346" t="s">
        <v>213</v>
      </c>
      <c r="X13" s="346" t="s">
        <v>827</v>
      </c>
      <c r="Y13" s="346"/>
      <c r="Z13" s="346" t="s">
        <v>239</v>
      </c>
      <c r="AA13" s="346" t="s">
        <v>906</v>
      </c>
      <c r="AB13" s="259">
        <v>43081</v>
      </c>
      <c r="AE13" s="321">
        <v>10</v>
      </c>
      <c r="AF13" s="322" t="s">
        <v>862</v>
      </c>
      <c r="AG13" s="323" t="s">
        <v>1871</v>
      </c>
      <c r="AH13" s="322">
        <v>1</v>
      </c>
      <c r="AI13" s="322" t="s">
        <v>108</v>
      </c>
      <c r="AJ13" s="322">
        <v>95</v>
      </c>
      <c r="AK13" s="324">
        <v>95</v>
      </c>
      <c r="AL13" s="325">
        <v>45870</v>
      </c>
      <c r="AM13" s="326"/>
      <c r="AN13" s="468" t="s">
        <v>193</v>
      </c>
      <c r="AO13" s="468" t="s">
        <v>121</v>
      </c>
      <c r="AP13" s="479">
        <v>45748</v>
      </c>
      <c r="AQ13" s="327" t="s">
        <v>1871</v>
      </c>
      <c r="AS13" s="447" t="s">
        <v>1528</v>
      </c>
      <c r="AT13" s="328" t="s">
        <v>1529</v>
      </c>
      <c r="AU13" s="177" t="s">
        <v>862</v>
      </c>
      <c r="AV13" s="315">
        <v>4</v>
      </c>
      <c r="AW13" s="177" t="s">
        <v>1711</v>
      </c>
      <c r="AX13" s="177" t="s">
        <v>280</v>
      </c>
      <c r="AY13" s="177" t="s">
        <v>606</v>
      </c>
      <c r="AZ13" s="177" t="s">
        <v>906</v>
      </c>
      <c r="BA13" s="181">
        <v>44917</v>
      </c>
      <c r="BB13" s="182" t="s">
        <v>827</v>
      </c>
      <c r="BD13" s="155">
        <v>10</v>
      </c>
      <c r="BE13" s="156" t="s">
        <v>29</v>
      </c>
      <c r="BF13" s="157" t="s">
        <v>106</v>
      </c>
      <c r="BG13" s="158" t="s">
        <v>984</v>
      </c>
      <c r="BH13" s="157">
        <v>1</v>
      </c>
      <c r="BI13" s="157" t="s">
        <v>108</v>
      </c>
      <c r="BJ13" s="157">
        <v>15</v>
      </c>
      <c r="BK13" s="159">
        <v>15</v>
      </c>
      <c r="BL13" s="312">
        <v>18994</v>
      </c>
      <c r="BM13" s="160" t="s">
        <v>985</v>
      </c>
      <c r="BN13" s="161" t="s">
        <v>111</v>
      </c>
      <c r="BP13" s="447" t="s">
        <v>1415</v>
      </c>
      <c r="BQ13" s="328" t="s">
        <v>1416</v>
      </c>
      <c r="BR13" s="177" t="s">
        <v>1112</v>
      </c>
      <c r="BS13" s="315">
        <v>3.9</v>
      </c>
      <c r="BT13" s="177" t="s">
        <v>1417</v>
      </c>
      <c r="BU13" s="177" t="s">
        <v>372</v>
      </c>
      <c r="BV13" s="177" t="s">
        <v>606</v>
      </c>
      <c r="BW13" s="177" t="s">
        <v>906</v>
      </c>
      <c r="BX13" s="181" t="s">
        <v>1777</v>
      </c>
      <c r="BY13" s="182" t="s">
        <v>829</v>
      </c>
    </row>
    <row r="14" spans="1:77">
      <c r="A14" s="155">
        <v>11</v>
      </c>
      <c r="B14" s="156" t="s">
        <v>30</v>
      </c>
      <c r="C14" s="157" t="s">
        <v>112</v>
      </c>
      <c r="D14" s="157">
        <v>1</v>
      </c>
      <c r="E14" s="157" t="s">
        <v>141</v>
      </c>
      <c r="F14" s="158" t="s">
        <v>142</v>
      </c>
      <c r="G14" s="157">
        <v>1</v>
      </c>
      <c r="H14" s="157" t="s">
        <v>108</v>
      </c>
      <c r="I14" s="157">
        <v>37.799999999999997</v>
      </c>
      <c r="J14" s="159">
        <v>40</v>
      </c>
      <c r="K14" s="162">
        <v>39600</v>
      </c>
      <c r="L14" s="160" t="s">
        <v>143</v>
      </c>
      <c r="M14" s="157" t="s">
        <v>133</v>
      </c>
      <c r="N14" s="157">
        <v>20</v>
      </c>
      <c r="O14" s="463" t="s">
        <v>121</v>
      </c>
      <c r="P14" s="470">
        <v>39600</v>
      </c>
      <c r="Q14" s="473" t="s">
        <v>217</v>
      </c>
      <c r="S14" s="344" t="s">
        <v>248</v>
      </c>
      <c r="T14" s="345" t="s">
        <v>249</v>
      </c>
      <c r="U14" s="346" t="s">
        <v>30</v>
      </c>
      <c r="V14" s="346">
        <v>35.200000000000003</v>
      </c>
      <c r="W14" s="346" t="s">
        <v>250</v>
      </c>
      <c r="X14" s="346" t="s">
        <v>827</v>
      </c>
      <c r="Y14" s="346"/>
      <c r="Z14" s="346" t="s">
        <v>236</v>
      </c>
      <c r="AA14" s="346" t="s">
        <v>906</v>
      </c>
      <c r="AB14" s="259">
        <v>42586</v>
      </c>
      <c r="AI14" s="317" t="s">
        <v>34</v>
      </c>
      <c r="AJ14" s="318">
        <f>SUM(AJ4:AJ13)</f>
        <v>782.4</v>
      </c>
      <c r="AK14" s="318">
        <f>SUM(AK4:AK13)</f>
        <v>782.6</v>
      </c>
      <c r="AS14" s="447" t="s">
        <v>1398</v>
      </c>
      <c r="AT14" s="328" t="s">
        <v>1399</v>
      </c>
      <c r="AU14" s="177" t="s">
        <v>862</v>
      </c>
      <c r="AV14" s="315">
        <v>3.99</v>
      </c>
      <c r="AW14" s="177" t="s">
        <v>1133</v>
      </c>
      <c r="AX14" s="177" t="s">
        <v>193</v>
      </c>
      <c r="AY14" s="177" t="s">
        <v>606</v>
      </c>
      <c r="AZ14" s="177" t="s">
        <v>906</v>
      </c>
      <c r="BA14" s="181">
        <v>44768</v>
      </c>
      <c r="BB14" s="182" t="s">
        <v>828</v>
      </c>
      <c r="BD14" s="155">
        <v>11</v>
      </c>
      <c r="BE14" s="156" t="s">
        <v>29</v>
      </c>
      <c r="BF14" s="157" t="s">
        <v>106</v>
      </c>
      <c r="BG14" s="158" t="s">
        <v>984</v>
      </c>
      <c r="BH14" s="157">
        <v>2</v>
      </c>
      <c r="BI14" s="157" t="s">
        <v>108</v>
      </c>
      <c r="BJ14" s="157">
        <v>4</v>
      </c>
      <c r="BK14" s="159">
        <v>4</v>
      </c>
      <c r="BL14" s="312">
        <v>18994</v>
      </c>
      <c r="BM14" s="160" t="s">
        <v>985</v>
      </c>
      <c r="BN14" s="161" t="s">
        <v>111</v>
      </c>
      <c r="BP14" s="447" t="s">
        <v>1427</v>
      </c>
      <c r="BQ14" s="328" t="s">
        <v>1428</v>
      </c>
      <c r="BR14" s="177" t="s">
        <v>1247</v>
      </c>
      <c r="BS14" s="315">
        <v>3.8</v>
      </c>
      <c r="BT14" s="177" t="s">
        <v>1318</v>
      </c>
      <c r="BU14" s="177" t="s">
        <v>1778</v>
      </c>
      <c r="BV14" s="177" t="s">
        <v>606</v>
      </c>
      <c r="BW14" s="177" t="s">
        <v>906</v>
      </c>
      <c r="BX14" s="181" t="s">
        <v>1779</v>
      </c>
      <c r="BY14" s="182" t="s">
        <v>829</v>
      </c>
    </row>
    <row r="15" spans="1:77">
      <c r="A15" s="155">
        <v>12</v>
      </c>
      <c r="B15" s="156" t="s">
        <v>30</v>
      </c>
      <c r="C15" s="157" t="s">
        <v>112</v>
      </c>
      <c r="D15" s="157">
        <v>1</v>
      </c>
      <c r="E15" s="157" t="s">
        <v>144</v>
      </c>
      <c r="F15" s="158" t="s">
        <v>145</v>
      </c>
      <c r="G15" s="157">
        <v>1</v>
      </c>
      <c r="H15" s="157" t="s">
        <v>108</v>
      </c>
      <c r="I15" s="157">
        <v>41.225000000000001</v>
      </c>
      <c r="J15" s="159">
        <v>41.4</v>
      </c>
      <c r="K15" s="162">
        <v>39600</v>
      </c>
      <c r="L15" s="160"/>
      <c r="M15" s="157" t="s">
        <v>111</v>
      </c>
      <c r="N15" s="157">
        <v>18</v>
      </c>
      <c r="O15" s="463" t="s">
        <v>121</v>
      </c>
      <c r="P15" s="470">
        <v>39600</v>
      </c>
      <c r="Q15" s="473" t="s">
        <v>378</v>
      </c>
      <c r="S15" s="344" t="s">
        <v>253</v>
      </c>
      <c r="T15" s="345" t="s">
        <v>254</v>
      </c>
      <c r="U15" s="346" t="s">
        <v>30</v>
      </c>
      <c r="V15" s="346">
        <v>34.15</v>
      </c>
      <c r="W15" s="346" t="s">
        <v>255</v>
      </c>
      <c r="X15" s="346" t="s">
        <v>827</v>
      </c>
      <c r="Y15" s="346"/>
      <c r="Z15" s="346" t="s">
        <v>239</v>
      </c>
      <c r="AA15" s="346" t="s">
        <v>906</v>
      </c>
      <c r="AB15" s="259">
        <v>41066</v>
      </c>
      <c r="AS15" s="447" t="s">
        <v>1530</v>
      </c>
      <c r="AT15" s="328" t="s">
        <v>1531</v>
      </c>
      <c r="AU15" s="177" t="s">
        <v>862</v>
      </c>
      <c r="AV15" s="315">
        <v>3.6</v>
      </c>
      <c r="AW15" s="177" t="s">
        <v>1532</v>
      </c>
      <c r="AX15" s="177" t="s">
        <v>630</v>
      </c>
      <c r="AY15" s="177" t="s">
        <v>877</v>
      </c>
      <c r="AZ15" s="177" t="s">
        <v>906</v>
      </c>
      <c r="BA15" s="181">
        <v>44909</v>
      </c>
      <c r="BB15" s="182" t="s">
        <v>828</v>
      </c>
      <c r="BD15" s="155">
        <v>12</v>
      </c>
      <c r="BE15" s="156" t="s">
        <v>29</v>
      </c>
      <c r="BF15" s="157" t="s">
        <v>106</v>
      </c>
      <c r="BG15" s="158" t="s">
        <v>984</v>
      </c>
      <c r="BH15" s="157">
        <v>3</v>
      </c>
      <c r="BI15" s="157" t="s">
        <v>108</v>
      </c>
      <c r="BJ15" s="157">
        <v>8</v>
      </c>
      <c r="BK15" s="159">
        <v>8</v>
      </c>
      <c r="BL15" s="312">
        <v>18994</v>
      </c>
      <c r="BM15" s="160" t="s">
        <v>986</v>
      </c>
      <c r="BN15" s="161" t="s">
        <v>111</v>
      </c>
      <c r="BP15" s="447" t="s">
        <v>1420</v>
      </c>
      <c r="BQ15" s="328" t="s">
        <v>1421</v>
      </c>
      <c r="BR15" s="177" t="s">
        <v>1247</v>
      </c>
      <c r="BS15" s="315">
        <v>3.5249999999999999</v>
      </c>
      <c r="BT15" s="177" t="s">
        <v>1422</v>
      </c>
      <c r="BU15" s="177" t="s">
        <v>617</v>
      </c>
      <c r="BV15" s="177" t="s">
        <v>606</v>
      </c>
      <c r="BW15" s="177" t="s">
        <v>906</v>
      </c>
      <c r="BX15" s="181">
        <v>41068</v>
      </c>
      <c r="BY15" s="182" t="s">
        <v>829</v>
      </c>
    </row>
    <row r="16" spans="1:77">
      <c r="A16" s="155">
        <v>13</v>
      </c>
      <c r="B16" s="156" t="s">
        <v>30</v>
      </c>
      <c r="C16" s="157" t="s">
        <v>112</v>
      </c>
      <c r="D16" s="157">
        <v>2</v>
      </c>
      <c r="E16" s="157" t="s">
        <v>146</v>
      </c>
      <c r="F16" s="158" t="s">
        <v>132</v>
      </c>
      <c r="G16" s="157">
        <v>2</v>
      </c>
      <c r="H16" s="157" t="s">
        <v>108</v>
      </c>
      <c r="I16" s="157">
        <v>8.5</v>
      </c>
      <c r="J16" s="159">
        <v>8.5</v>
      </c>
      <c r="K16" s="162">
        <v>39873</v>
      </c>
      <c r="L16" s="160"/>
      <c r="M16" s="157" t="s">
        <v>133</v>
      </c>
      <c r="N16" s="157">
        <v>10</v>
      </c>
      <c r="O16" s="463" t="s">
        <v>121</v>
      </c>
      <c r="P16" s="470">
        <v>39873</v>
      </c>
      <c r="Q16" s="473" t="s">
        <v>132</v>
      </c>
      <c r="S16" s="344" t="s">
        <v>852</v>
      </c>
      <c r="T16" s="345" t="s">
        <v>971</v>
      </c>
      <c r="U16" s="346" t="s">
        <v>30</v>
      </c>
      <c r="V16" s="346">
        <v>34</v>
      </c>
      <c r="W16" s="346" t="s">
        <v>972</v>
      </c>
      <c r="X16" s="346" t="s">
        <v>827</v>
      </c>
      <c r="Y16" s="346"/>
      <c r="Z16" s="346" t="s">
        <v>236</v>
      </c>
      <c r="AA16" s="346" t="s">
        <v>906</v>
      </c>
      <c r="AB16" s="259">
        <v>43798</v>
      </c>
      <c r="AF16" s="207" t="s">
        <v>1676</v>
      </c>
      <c r="AS16" s="447" t="s">
        <v>1533</v>
      </c>
      <c r="AT16" s="328" t="s">
        <v>1534</v>
      </c>
      <c r="AU16" s="177" t="s">
        <v>862</v>
      </c>
      <c r="AV16" s="315">
        <v>0.499</v>
      </c>
      <c r="AW16" s="177" t="s">
        <v>1535</v>
      </c>
      <c r="AX16" s="177" t="s">
        <v>1120</v>
      </c>
      <c r="AY16" s="177" t="s">
        <v>606</v>
      </c>
      <c r="AZ16" s="177" t="s">
        <v>906</v>
      </c>
      <c r="BA16" s="181">
        <v>45177</v>
      </c>
      <c r="BB16" s="182" t="s">
        <v>835</v>
      </c>
      <c r="BD16" s="155">
        <v>13</v>
      </c>
      <c r="BE16" s="156" t="s">
        <v>29</v>
      </c>
      <c r="BF16" s="157" t="s">
        <v>106</v>
      </c>
      <c r="BG16" s="158" t="s">
        <v>987</v>
      </c>
      <c r="BH16" s="157">
        <v>1</v>
      </c>
      <c r="BI16" s="157" t="s">
        <v>108</v>
      </c>
      <c r="BJ16" s="157">
        <v>15</v>
      </c>
      <c r="BK16" s="159">
        <v>15</v>
      </c>
      <c r="BL16" s="312">
        <v>16072</v>
      </c>
      <c r="BM16" s="160" t="s">
        <v>988</v>
      </c>
      <c r="BN16" s="161" t="s">
        <v>989</v>
      </c>
      <c r="BP16" s="447" t="s">
        <v>1375</v>
      </c>
      <c r="BQ16" s="328" t="s">
        <v>1376</v>
      </c>
      <c r="BR16" s="177" t="s">
        <v>1311</v>
      </c>
      <c r="BS16" s="315">
        <v>3.5</v>
      </c>
      <c r="BT16" s="177" t="s">
        <v>1325</v>
      </c>
      <c r="BU16" s="177" t="s">
        <v>617</v>
      </c>
      <c r="BV16" s="177" t="s">
        <v>606</v>
      </c>
      <c r="BW16" s="177" t="s">
        <v>906</v>
      </c>
      <c r="BX16" s="181" t="s">
        <v>1780</v>
      </c>
      <c r="BY16" s="182" t="s">
        <v>827</v>
      </c>
    </row>
    <row r="17" spans="1:77">
      <c r="A17" s="155">
        <v>14</v>
      </c>
      <c r="B17" s="156" t="s">
        <v>30</v>
      </c>
      <c r="C17" s="157" t="s">
        <v>112</v>
      </c>
      <c r="D17" s="157">
        <v>2</v>
      </c>
      <c r="E17" s="157" t="s">
        <v>147</v>
      </c>
      <c r="F17" s="158" t="s">
        <v>139</v>
      </c>
      <c r="G17" s="157">
        <v>3</v>
      </c>
      <c r="H17" s="157" t="s">
        <v>108</v>
      </c>
      <c r="I17" s="157">
        <v>5.82</v>
      </c>
      <c r="J17" s="159">
        <v>6</v>
      </c>
      <c r="K17" s="162">
        <v>39873</v>
      </c>
      <c r="L17" s="160"/>
      <c r="M17" s="157" t="s">
        <v>140</v>
      </c>
      <c r="N17" s="157">
        <v>4</v>
      </c>
      <c r="O17" s="463" t="s">
        <v>121</v>
      </c>
      <c r="P17" s="470">
        <v>39873</v>
      </c>
      <c r="Q17" s="473" t="s">
        <v>157</v>
      </c>
      <c r="S17" s="344" t="s">
        <v>256</v>
      </c>
      <c r="T17" s="345" t="s">
        <v>257</v>
      </c>
      <c r="U17" s="346" t="s">
        <v>30</v>
      </c>
      <c r="V17" s="346">
        <v>33.1</v>
      </c>
      <c r="W17" s="346" t="s">
        <v>933</v>
      </c>
      <c r="X17" s="346" t="s">
        <v>827</v>
      </c>
      <c r="Y17" s="346"/>
      <c r="Z17" s="346" t="s">
        <v>236</v>
      </c>
      <c r="AA17" s="346" t="s">
        <v>906</v>
      </c>
      <c r="AB17" s="259">
        <v>43067</v>
      </c>
      <c r="AF17" t="s">
        <v>1496</v>
      </c>
      <c r="AS17" s="447" t="s">
        <v>1536</v>
      </c>
      <c r="AT17" s="328" t="s">
        <v>1537</v>
      </c>
      <c r="AU17" s="177" t="s">
        <v>862</v>
      </c>
      <c r="AV17" s="315">
        <v>0.34</v>
      </c>
      <c r="AW17" s="177" t="s">
        <v>1532</v>
      </c>
      <c r="AX17" s="177" t="s">
        <v>630</v>
      </c>
      <c r="AY17" s="177" t="s">
        <v>1715</v>
      </c>
      <c r="AZ17" s="177" t="s">
        <v>906</v>
      </c>
      <c r="BA17" s="181">
        <v>45108</v>
      </c>
      <c r="BB17" s="182" t="s">
        <v>828</v>
      </c>
      <c r="BD17" s="155">
        <v>14</v>
      </c>
      <c r="BE17" s="156" t="s">
        <v>29</v>
      </c>
      <c r="BF17" s="157" t="s">
        <v>106</v>
      </c>
      <c r="BG17" s="158" t="s">
        <v>987</v>
      </c>
      <c r="BH17" s="157">
        <v>2</v>
      </c>
      <c r="BI17" s="157" t="s">
        <v>108</v>
      </c>
      <c r="BJ17" s="157">
        <v>15</v>
      </c>
      <c r="BK17" s="159">
        <v>15</v>
      </c>
      <c r="BL17" s="312">
        <v>16072</v>
      </c>
      <c r="BM17" s="160" t="s">
        <v>988</v>
      </c>
      <c r="BN17" s="161" t="s">
        <v>989</v>
      </c>
      <c r="BP17" s="447" t="s">
        <v>1345</v>
      </c>
      <c r="BQ17" s="328" t="s">
        <v>1346</v>
      </c>
      <c r="BR17" s="177" t="s">
        <v>1247</v>
      </c>
      <c r="BS17" s="315">
        <v>3.5</v>
      </c>
      <c r="BT17" s="177" t="s">
        <v>1711</v>
      </c>
      <c r="BU17" s="177" t="s">
        <v>1347</v>
      </c>
      <c r="BV17" s="177" t="s">
        <v>606</v>
      </c>
      <c r="BW17" s="177" t="s">
        <v>906</v>
      </c>
      <c r="BX17" s="181" t="s">
        <v>1781</v>
      </c>
      <c r="BY17" s="182" t="s">
        <v>828</v>
      </c>
    </row>
    <row r="18" spans="1:77">
      <c r="A18" s="155">
        <v>15</v>
      </c>
      <c r="B18" s="156" t="s">
        <v>30</v>
      </c>
      <c r="C18" s="157" t="s">
        <v>112</v>
      </c>
      <c r="D18" s="157">
        <v>2</v>
      </c>
      <c r="E18" s="157" t="s">
        <v>148</v>
      </c>
      <c r="F18" s="158" t="s">
        <v>132</v>
      </c>
      <c r="G18" s="157">
        <v>3</v>
      </c>
      <c r="H18" s="157" t="s">
        <v>108</v>
      </c>
      <c r="I18" s="157">
        <v>30</v>
      </c>
      <c r="J18" s="159">
        <v>32.5</v>
      </c>
      <c r="K18" s="162">
        <v>39965</v>
      </c>
      <c r="L18" s="160"/>
      <c r="M18" s="157" t="s">
        <v>133</v>
      </c>
      <c r="N18" s="157">
        <v>13</v>
      </c>
      <c r="O18" s="463" t="s">
        <v>121</v>
      </c>
      <c r="P18" s="470">
        <v>39965</v>
      </c>
      <c r="Q18" s="473" t="s">
        <v>132</v>
      </c>
      <c r="S18" s="344" t="s">
        <v>259</v>
      </c>
      <c r="T18" s="345" t="s">
        <v>260</v>
      </c>
      <c r="U18" s="346" t="s">
        <v>30</v>
      </c>
      <c r="V18" s="346">
        <v>33</v>
      </c>
      <c r="W18" s="346" t="s">
        <v>934</v>
      </c>
      <c r="X18" s="346" t="s">
        <v>827</v>
      </c>
      <c r="Y18" s="346"/>
      <c r="Z18" s="346" t="s">
        <v>236</v>
      </c>
      <c r="AA18" s="346" t="s">
        <v>906</v>
      </c>
      <c r="AB18" s="259">
        <v>42670</v>
      </c>
      <c r="AF18" s="242" t="s">
        <v>1677</v>
      </c>
      <c r="AS18" s="447" t="s">
        <v>1538</v>
      </c>
      <c r="AT18" s="328" t="s">
        <v>1539</v>
      </c>
      <c r="AU18" s="177" t="s">
        <v>862</v>
      </c>
      <c r="AV18" s="315">
        <v>0.3</v>
      </c>
      <c r="AW18" s="177" t="s">
        <v>1540</v>
      </c>
      <c r="AX18" s="177" t="s">
        <v>595</v>
      </c>
      <c r="AY18" s="177" t="s">
        <v>916</v>
      </c>
      <c r="AZ18" s="177" t="s">
        <v>906</v>
      </c>
      <c r="BA18" s="181">
        <v>45015</v>
      </c>
      <c r="BB18" s="182" t="s">
        <v>835</v>
      </c>
      <c r="BD18" s="155">
        <v>15</v>
      </c>
      <c r="BE18" s="156" t="s">
        <v>29</v>
      </c>
      <c r="BF18" s="157" t="s">
        <v>106</v>
      </c>
      <c r="BG18" s="158" t="s">
        <v>987</v>
      </c>
      <c r="BH18" s="157">
        <v>3</v>
      </c>
      <c r="BI18" s="157" t="s">
        <v>108</v>
      </c>
      <c r="BJ18" s="157">
        <v>0.18</v>
      </c>
      <c r="BK18" s="159">
        <v>0.18</v>
      </c>
      <c r="BL18" s="312">
        <v>16072</v>
      </c>
      <c r="BM18" s="160" t="s">
        <v>988</v>
      </c>
      <c r="BN18" s="161" t="s">
        <v>989</v>
      </c>
      <c r="BP18" s="447" t="s">
        <v>1464</v>
      </c>
      <c r="BQ18" s="328" t="s">
        <v>1465</v>
      </c>
      <c r="BR18" s="177" t="s">
        <v>1247</v>
      </c>
      <c r="BS18" s="315">
        <v>3.2</v>
      </c>
      <c r="BT18" s="177" t="s">
        <v>1294</v>
      </c>
      <c r="BU18" s="177" t="s">
        <v>331</v>
      </c>
      <c r="BV18" s="177" t="s">
        <v>606</v>
      </c>
      <c r="BW18" s="177" t="s">
        <v>906</v>
      </c>
      <c r="BX18" s="181" t="s">
        <v>1782</v>
      </c>
      <c r="BY18" s="182" t="s">
        <v>829</v>
      </c>
    </row>
    <row r="19" spans="1:77" ht="15.75" thickBot="1">
      <c r="A19" s="155">
        <v>16</v>
      </c>
      <c r="B19" s="156" t="s">
        <v>30</v>
      </c>
      <c r="C19" s="157" t="s">
        <v>112</v>
      </c>
      <c r="D19" s="157">
        <v>2</v>
      </c>
      <c r="E19" s="157" t="s">
        <v>149</v>
      </c>
      <c r="F19" s="158" t="s">
        <v>145</v>
      </c>
      <c r="G19" s="157">
        <v>2</v>
      </c>
      <c r="H19" s="157" t="s">
        <v>108</v>
      </c>
      <c r="I19" s="157">
        <v>18</v>
      </c>
      <c r="J19" s="159">
        <v>18.399999999999999</v>
      </c>
      <c r="K19" s="162">
        <v>39995</v>
      </c>
      <c r="L19" s="160"/>
      <c r="M19" s="157" t="s">
        <v>111</v>
      </c>
      <c r="N19" s="157">
        <v>8</v>
      </c>
      <c r="O19" s="463" t="s">
        <v>121</v>
      </c>
      <c r="P19" s="470">
        <v>39995</v>
      </c>
      <c r="Q19" s="473" t="s">
        <v>378</v>
      </c>
      <c r="S19" s="344" t="s">
        <v>261</v>
      </c>
      <c r="T19" s="345" t="s">
        <v>262</v>
      </c>
      <c r="U19" s="346" t="s">
        <v>30</v>
      </c>
      <c r="V19" s="346">
        <v>33</v>
      </c>
      <c r="W19" s="346" t="s">
        <v>934</v>
      </c>
      <c r="X19" s="346" t="s">
        <v>827</v>
      </c>
      <c r="Y19" s="346"/>
      <c r="Z19" s="346" t="s">
        <v>239</v>
      </c>
      <c r="AA19" s="346" t="s">
        <v>906</v>
      </c>
      <c r="AB19" s="259">
        <v>40777</v>
      </c>
      <c r="AS19" s="447" t="s">
        <v>1541</v>
      </c>
      <c r="AT19" s="328" t="s">
        <v>1542</v>
      </c>
      <c r="AU19" s="177" t="s">
        <v>862</v>
      </c>
      <c r="AV19" s="315">
        <v>0.18</v>
      </c>
      <c r="AW19" s="177" t="s">
        <v>1543</v>
      </c>
      <c r="AX19" s="177" t="s">
        <v>797</v>
      </c>
      <c r="AY19" s="177" t="s">
        <v>916</v>
      </c>
      <c r="AZ19" s="177" t="s">
        <v>906</v>
      </c>
      <c r="BA19" s="181">
        <v>45020</v>
      </c>
      <c r="BB19" s="182" t="s">
        <v>835</v>
      </c>
      <c r="BD19" s="329">
        <v>16</v>
      </c>
      <c r="BE19" s="330" t="s">
        <v>29</v>
      </c>
      <c r="BF19" s="322" t="s">
        <v>106</v>
      </c>
      <c r="BG19" s="323" t="s">
        <v>987</v>
      </c>
      <c r="BH19" s="322">
        <v>4</v>
      </c>
      <c r="BI19" s="322" t="s">
        <v>108</v>
      </c>
      <c r="BJ19" s="322">
        <v>4</v>
      </c>
      <c r="BK19" s="324">
        <v>4</v>
      </c>
      <c r="BL19" s="331">
        <v>16072</v>
      </c>
      <c r="BM19" s="326" t="s">
        <v>988</v>
      </c>
      <c r="BN19" s="327" t="s">
        <v>989</v>
      </c>
      <c r="BP19" s="447" t="s">
        <v>1257</v>
      </c>
      <c r="BQ19" s="328" t="s">
        <v>1258</v>
      </c>
      <c r="BR19" s="177" t="s">
        <v>1259</v>
      </c>
      <c r="BS19" s="315">
        <v>3</v>
      </c>
      <c r="BT19" s="177" t="s">
        <v>1260</v>
      </c>
      <c r="BU19" s="177" t="s">
        <v>394</v>
      </c>
      <c r="BV19" s="177" t="s">
        <v>606</v>
      </c>
      <c r="BW19" s="177" t="s">
        <v>906</v>
      </c>
      <c r="BX19" s="181" t="s">
        <v>1783</v>
      </c>
      <c r="BY19" s="182" t="s">
        <v>827</v>
      </c>
    </row>
    <row r="20" spans="1:77">
      <c r="A20" s="155">
        <v>17</v>
      </c>
      <c r="B20" s="156" t="s">
        <v>30</v>
      </c>
      <c r="C20" s="157" t="s">
        <v>112</v>
      </c>
      <c r="D20" s="157">
        <v>2</v>
      </c>
      <c r="E20" s="157" t="s">
        <v>150</v>
      </c>
      <c r="F20" s="158" t="s">
        <v>151</v>
      </c>
      <c r="G20" s="157">
        <v>1</v>
      </c>
      <c r="H20" s="157" t="s">
        <v>108</v>
      </c>
      <c r="I20" s="157">
        <v>36</v>
      </c>
      <c r="J20" s="159">
        <v>36</v>
      </c>
      <c r="K20" s="162">
        <v>39995</v>
      </c>
      <c r="L20" s="160"/>
      <c r="M20" s="157" t="s">
        <v>152</v>
      </c>
      <c r="N20" s="157">
        <v>18</v>
      </c>
      <c r="O20" s="463" t="s">
        <v>121</v>
      </c>
      <c r="P20" s="470">
        <v>39995</v>
      </c>
      <c r="Q20" s="473" t="s">
        <v>151</v>
      </c>
      <c r="S20" s="344" t="s">
        <v>263</v>
      </c>
      <c r="T20" s="345" t="s">
        <v>264</v>
      </c>
      <c r="U20" s="346" t="s">
        <v>30</v>
      </c>
      <c r="V20" s="346">
        <v>32.549999999999997</v>
      </c>
      <c r="W20" s="346" t="s">
        <v>265</v>
      </c>
      <c r="X20" s="346" t="s">
        <v>827</v>
      </c>
      <c r="Y20" s="346"/>
      <c r="Z20" s="346" t="s">
        <v>236</v>
      </c>
      <c r="AA20" s="346" t="s">
        <v>906</v>
      </c>
      <c r="AB20" s="259">
        <v>41670</v>
      </c>
      <c r="AS20" s="447" t="s">
        <v>1306</v>
      </c>
      <c r="AT20" s="328" t="s">
        <v>1307</v>
      </c>
      <c r="AU20" s="177" t="s">
        <v>862</v>
      </c>
      <c r="AV20" s="315">
        <v>0.12</v>
      </c>
      <c r="AW20" s="177" t="s">
        <v>1308</v>
      </c>
      <c r="AX20" s="177" t="s">
        <v>265</v>
      </c>
      <c r="AY20" s="177" t="s">
        <v>916</v>
      </c>
      <c r="AZ20" s="177" t="s">
        <v>906</v>
      </c>
      <c r="BA20" s="181">
        <v>44692</v>
      </c>
      <c r="BB20" s="182" t="s">
        <v>835</v>
      </c>
      <c r="BI20" s="317" t="s">
        <v>34</v>
      </c>
      <c r="BJ20" s="318">
        <f>SUM(BJ4:BJ19)</f>
        <v>333.68</v>
      </c>
      <c r="BK20" s="318">
        <f>SUM(BK4:BK19)</f>
        <v>333.68</v>
      </c>
      <c r="BP20" s="447" t="s">
        <v>1315</v>
      </c>
      <c r="BQ20" s="328" t="s">
        <v>1316</v>
      </c>
      <c r="BR20" s="177" t="s">
        <v>1259</v>
      </c>
      <c r="BS20" s="315">
        <v>2.7</v>
      </c>
      <c r="BT20" s="177" t="s">
        <v>1317</v>
      </c>
      <c r="BU20" s="177" t="s">
        <v>409</v>
      </c>
      <c r="BV20" s="177" t="s">
        <v>272</v>
      </c>
      <c r="BW20" s="177" t="s">
        <v>906</v>
      </c>
      <c r="BX20" s="181" t="s">
        <v>1109</v>
      </c>
      <c r="BY20" s="182" t="s">
        <v>828</v>
      </c>
    </row>
    <row r="21" spans="1:77" ht="15.75" thickBot="1">
      <c r="A21" s="155">
        <v>18</v>
      </c>
      <c r="B21" s="156" t="s">
        <v>30</v>
      </c>
      <c r="C21" s="157" t="s">
        <v>112</v>
      </c>
      <c r="D21" s="157">
        <v>1</v>
      </c>
      <c r="E21" s="157" t="s">
        <v>153</v>
      </c>
      <c r="F21" s="158" t="s">
        <v>120</v>
      </c>
      <c r="G21" s="157">
        <v>2</v>
      </c>
      <c r="H21" s="157" t="s">
        <v>108</v>
      </c>
      <c r="I21" s="157">
        <v>14</v>
      </c>
      <c r="J21" s="159">
        <v>16.100000000000001</v>
      </c>
      <c r="K21" s="162">
        <v>40087</v>
      </c>
      <c r="L21" s="160"/>
      <c r="M21" s="157" t="s">
        <v>110</v>
      </c>
      <c r="N21" s="157">
        <v>7</v>
      </c>
      <c r="O21" s="463" t="s">
        <v>121</v>
      </c>
      <c r="P21" s="470">
        <v>40087</v>
      </c>
      <c r="Q21" s="473" t="s">
        <v>120</v>
      </c>
      <c r="S21" s="344" t="s">
        <v>266</v>
      </c>
      <c r="T21" s="345" t="s">
        <v>267</v>
      </c>
      <c r="U21" s="346" t="s">
        <v>30</v>
      </c>
      <c r="V21" s="346">
        <v>32.4</v>
      </c>
      <c r="W21" s="346" t="s">
        <v>268</v>
      </c>
      <c r="X21" s="346" t="s">
        <v>827</v>
      </c>
      <c r="Y21" s="346"/>
      <c r="Z21" s="346" t="s">
        <v>236</v>
      </c>
      <c r="AA21" s="346" t="s">
        <v>906</v>
      </c>
      <c r="AB21" s="259">
        <v>42125</v>
      </c>
      <c r="AF21" s="359" t="s">
        <v>1675</v>
      </c>
      <c r="AS21" s="447" t="s">
        <v>1303</v>
      </c>
      <c r="AT21" s="328" t="s">
        <v>1304</v>
      </c>
      <c r="AU21" s="177" t="s">
        <v>862</v>
      </c>
      <c r="AV21" s="315">
        <v>0.1</v>
      </c>
      <c r="AW21" s="177" t="s">
        <v>1305</v>
      </c>
      <c r="AX21" s="177" t="s">
        <v>345</v>
      </c>
      <c r="AY21" s="177" t="s">
        <v>916</v>
      </c>
      <c r="AZ21" s="177" t="s">
        <v>906</v>
      </c>
      <c r="BA21" s="181">
        <v>44692</v>
      </c>
      <c r="BB21" s="182" t="s">
        <v>835</v>
      </c>
      <c r="BP21" s="447" t="s">
        <v>1205</v>
      </c>
      <c r="BQ21" s="328" t="s">
        <v>1206</v>
      </c>
      <c r="BR21" s="177" t="s">
        <v>29</v>
      </c>
      <c r="BS21" s="315">
        <v>2.19</v>
      </c>
      <c r="BT21" s="177" t="s">
        <v>1144</v>
      </c>
      <c r="BU21" s="177" t="s">
        <v>118</v>
      </c>
      <c r="BV21" s="177" t="s">
        <v>272</v>
      </c>
      <c r="BW21" s="177" t="s">
        <v>906</v>
      </c>
      <c r="BX21" s="181" t="s">
        <v>1109</v>
      </c>
      <c r="BY21" s="182" t="s">
        <v>829</v>
      </c>
    </row>
    <row r="22" spans="1:77" ht="16.5" thickBot="1">
      <c r="A22" s="155">
        <v>19</v>
      </c>
      <c r="B22" s="156" t="s">
        <v>30</v>
      </c>
      <c r="C22" s="157" t="s">
        <v>112</v>
      </c>
      <c r="D22" s="157" t="s">
        <v>106</v>
      </c>
      <c r="E22" s="157" t="s">
        <v>154</v>
      </c>
      <c r="F22" s="158" t="s">
        <v>155</v>
      </c>
      <c r="G22" s="157" t="s">
        <v>156</v>
      </c>
      <c r="H22" s="157" t="s">
        <v>108</v>
      </c>
      <c r="I22" s="157">
        <v>48</v>
      </c>
      <c r="J22" s="159">
        <v>48</v>
      </c>
      <c r="K22" s="162">
        <v>40087</v>
      </c>
      <c r="L22" s="160" t="s">
        <v>157</v>
      </c>
      <c r="M22" s="157" t="s">
        <v>140</v>
      </c>
      <c r="N22" s="157">
        <v>32</v>
      </c>
      <c r="O22" s="463" t="s">
        <v>121</v>
      </c>
      <c r="P22" s="470">
        <v>40087</v>
      </c>
      <c r="Q22" s="473" t="s">
        <v>157</v>
      </c>
      <c r="S22" s="344" t="s">
        <v>269</v>
      </c>
      <c r="T22" s="345" t="s">
        <v>270</v>
      </c>
      <c r="U22" s="346" t="s">
        <v>30</v>
      </c>
      <c r="V22" s="346">
        <v>31.5</v>
      </c>
      <c r="W22" s="346" t="s">
        <v>271</v>
      </c>
      <c r="X22" s="346" t="s">
        <v>836</v>
      </c>
      <c r="Y22" s="346"/>
      <c r="Z22" s="346" t="s">
        <v>272</v>
      </c>
      <c r="AA22" s="346" t="s">
        <v>906</v>
      </c>
      <c r="AB22" s="259">
        <v>38899</v>
      </c>
      <c r="AF22" s="149" t="s">
        <v>65</v>
      </c>
      <c r="AG22" s="319" t="s">
        <v>1764</v>
      </c>
      <c r="AS22" s="447" t="s">
        <v>1544</v>
      </c>
      <c r="AT22" s="328" t="s">
        <v>1545</v>
      </c>
      <c r="AU22" s="177" t="s">
        <v>862</v>
      </c>
      <c r="AV22" s="315">
        <v>7.0000000000000007E-2</v>
      </c>
      <c r="AW22" s="177" t="s">
        <v>1546</v>
      </c>
      <c r="AX22" s="177" t="s">
        <v>1547</v>
      </c>
      <c r="AY22" s="177" t="s">
        <v>916</v>
      </c>
      <c r="AZ22" s="177" t="s">
        <v>906</v>
      </c>
      <c r="BA22" s="181">
        <v>45041</v>
      </c>
      <c r="BB22" s="182" t="s">
        <v>835</v>
      </c>
      <c r="BD22" t="s">
        <v>1765</v>
      </c>
      <c r="BP22" s="447" t="s">
        <v>1250</v>
      </c>
      <c r="BQ22" s="328" t="s">
        <v>1251</v>
      </c>
      <c r="BR22" s="177" t="s">
        <v>29</v>
      </c>
      <c r="BS22" s="315">
        <v>2.1</v>
      </c>
      <c r="BT22" s="177" t="s">
        <v>110</v>
      </c>
      <c r="BU22" s="177" t="s">
        <v>313</v>
      </c>
      <c r="BV22" s="177" t="s">
        <v>272</v>
      </c>
      <c r="BW22" s="177" t="s">
        <v>906</v>
      </c>
      <c r="BX22" s="181">
        <v>35368</v>
      </c>
      <c r="BY22" s="182" t="s">
        <v>829</v>
      </c>
    </row>
    <row r="23" spans="1:77">
      <c r="A23" s="155">
        <v>20</v>
      </c>
      <c r="B23" s="156" t="s">
        <v>30</v>
      </c>
      <c r="C23" s="157" t="s">
        <v>112</v>
      </c>
      <c r="D23" s="157">
        <v>2</v>
      </c>
      <c r="E23" s="157" t="s">
        <v>158</v>
      </c>
      <c r="F23" s="158" t="s">
        <v>159</v>
      </c>
      <c r="G23" s="157">
        <v>1</v>
      </c>
      <c r="H23" s="157" t="s">
        <v>108</v>
      </c>
      <c r="I23" s="157">
        <v>57</v>
      </c>
      <c r="J23" s="159">
        <v>57</v>
      </c>
      <c r="K23" s="162">
        <v>40148</v>
      </c>
      <c r="L23" s="160"/>
      <c r="M23" s="157" t="s">
        <v>111</v>
      </c>
      <c r="N23" s="157">
        <v>19</v>
      </c>
      <c r="O23" s="463" t="s">
        <v>121</v>
      </c>
      <c r="P23" s="470">
        <v>40148</v>
      </c>
      <c r="Q23" s="473" t="s">
        <v>159</v>
      </c>
      <c r="S23" s="344" t="s">
        <v>846</v>
      </c>
      <c r="T23" s="345" t="s">
        <v>910</v>
      </c>
      <c r="U23" s="346" t="s">
        <v>30</v>
      </c>
      <c r="V23" s="346">
        <v>28</v>
      </c>
      <c r="W23" s="346" t="s">
        <v>255</v>
      </c>
      <c r="X23" s="346" t="s">
        <v>827</v>
      </c>
      <c r="Y23" s="346"/>
      <c r="Z23" s="346" t="s">
        <v>239</v>
      </c>
      <c r="AA23" s="346" t="s">
        <v>906</v>
      </c>
      <c r="AB23" s="259">
        <v>43803</v>
      </c>
      <c r="AF23" s="360">
        <v>44896</v>
      </c>
      <c r="AG23" s="363">
        <v>0</v>
      </c>
      <c r="AS23" s="447" t="s">
        <v>1167</v>
      </c>
      <c r="AT23" s="328" t="s">
        <v>1168</v>
      </c>
      <c r="AU23" s="177" t="s">
        <v>862</v>
      </c>
      <c r="AV23" s="315">
        <v>0.05</v>
      </c>
      <c r="AW23" s="177" t="s">
        <v>1711</v>
      </c>
      <c r="AX23" s="177" t="s">
        <v>1169</v>
      </c>
      <c r="AY23" s="177" t="s">
        <v>272</v>
      </c>
      <c r="AZ23" s="177" t="s">
        <v>906</v>
      </c>
      <c r="BA23" s="181" t="s">
        <v>1109</v>
      </c>
      <c r="BB23" s="182" t="s">
        <v>828</v>
      </c>
      <c r="BE23" t="s">
        <v>1707</v>
      </c>
      <c r="BP23" s="447" t="s">
        <v>1440</v>
      </c>
      <c r="BQ23" s="328" t="s">
        <v>1441</v>
      </c>
      <c r="BR23" s="177" t="s">
        <v>1247</v>
      </c>
      <c r="BS23" s="315">
        <f>1.955-1</f>
        <v>0.95500000000000007</v>
      </c>
      <c r="BT23" s="177" t="s">
        <v>1442</v>
      </c>
      <c r="BU23" s="177" t="s">
        <v>1784</v>
      </c>
      <c r="BV23" s="177" t="s">
        <v>272</v>
      </c>
      <c r="BW23" s="177" t="s">
        <v>906</v>
      </c>
      <c r="BX23" s="181" t="s">
        <v>1109</v>
      </c>
      <c r="BY23" s="182" t="s">
        <v>828</v>
      </c>
    </row>
    <row r="24" spans="1:77">
      <c r="A24" s="155">
        <v>21</v>
      </c>
      <c r="B24" s="156" t="s">
        <v>30</v>
      </c>
      <c r="C24" s="157" t="s">
        <v>112</v>
      </c>
      <c r="D24" s="157">
        <v>2</v>
      </c>
      <c r="E24" s="157" t="s">
        <v>160</v>
      </c>
      <c r="F24" s="158" t="s">
        <v>161</v>
      </c>
      <c r="G24" s="157">
        <v>1</v>
      </c>
      <c r="H24" s="157" t="s">
        <v>108</v>
      </c>
      <c r="I24" s="157">
        <v>28.5</v>
      </c>
      <c r="J24" s="159">
        <v>28.5</v>
      </c>
      <c r="K24" s="162">
        <v>40148</v>
      </c>
      <c r="L24" s="160"/>
      <c r="M24" s="157" t="s">
        <v>162</v>
      </c>
      <c r="N24" s="157">
        <v>19</v>
      </c>
      <c r="O24" s="463" t="s">
        <v>121</v>
      </c>
      <c r="P24" s="470">
        <v>40148</v>
      </c>
      <c r="Q24" s="473" t="s">
        <v>161</v>
      </c>
      <c r="S24" s="344" t="s">
        <v>273</v>
      </c>
      <c r="T24" s="345" t="s">
        <v>274</v>
      </c>
      <c r="U24" s="346" t="s">
        <v>30</v>
      </c>
      <c r="V24" s="346">
        <v>26</v>
      </c>
      <c r="W24" s="346" t="s">
        <v>976</v>
      </c>
      <c r="X24" s="346" t="s">
        <v>827</v>
      </c>
      <c r="Y24" s="346"/>
      <c r="Z24" s="346" t="s">
        <v>275</v>
      </c>
      <c r="AA24" s="346" t="s">
        <v>906</v>
      </c>
      <c r="AB24" s="259">
        <v>38718</v>
      </c>
      <c r="AF24" s="361">
        <v>44927</v>
      </c>
      <c r="AG24" s="364">
        <v>45</v>
      </c>
      <c r="AS24" s="447" t="s">
        <v>1616</v>
      </c>
      <c r="AT24" s="328" t="s">
        <v>1617</v>
      </c>
      <c r="AU24" s="177" t="s">
        <v>862</v>
      </c>
      <c r="AV24" s="315">
        <v>0.04</v>
      </c>
      <c r="AW24" s="177" t="s">
        <v>1618</v>
      </c>
      <c r="AX24" s="177" t="s">
        <v>1619</v>
      </c>
      <c r="AY24" s="177" t="s">
        <v>606</v>
      </c>
      <c r="AZ24" s="177" t="s">
        <v>906</v>
      </c>
      <c r="BA24" s="181">
        <v>41963</v>
      </c>
      <c r="BB24" s="182" t="s">
        <v>835</v>
      </c>
      <c r="BP24" s="447" t="s">
        <v>1339</v>
      </c>
      <c r="BQ24" s="328" t="s">
        <v>1340</v>
      </c>
      <c r="BR24" s="177" t="s">
        <v>1112</v>
      </c>
      <c r="BS24" s="315">
        <v>1.7</v>
      </c>
      <c r="BT24" s="177" t="s">
        <v>1341</v>
      </c>
      <c r="BU24" s="177" t="s">
        <v>472</v>
      </c>
      <c r="BV24" s="177" t="s">
        <v>239</v>
      </c>
      <c r="BW24" s="177" t="s">
        <v>906</v>
      </c>
      <c r="BX24" s="181" t="s">
        <v>1785</v>
      </c>
      <c r="BY24" s="182" t="s">
        <v>829</v>
      </c>
    </row>
    <row r="25" spans="1:77">
      <c r="A25" s="155">
        <v>22</v>
      </c>
      <c r="B25" s="156" t="s">
        <v>30</v>
      </c>
      <c r="C25" s="157" t="s">
        <v>112</v>
      </c>
      <c r="D25" s="157">
        <v>2</v>
      </c>
      <c r="E25" s="157" t="s">
        <v>163</v>
      </c>
      <c r="F25" s="158" t="s">
        <v>164</v>
      </c>
      <c r="G25" s="157" t="s">
        <v>156</v>
      </c>
      <c r="H25" s="157" t="s">
        <v>108</v>
      </c>
      <c r="I25" s="157">
        <v>26</v>
      </c>
      <c r="J25" s="159">
        <v>26</v>
      </c>
      <c r="K25" s="162">
        <v>40330</v>
      </c>
      <c r="L25" s="160" t="s">
        <v>165</v>
      </c>
      <c r="M25" s="157" t="s">
        <v>166</v>
      </c>
      <c r="N25" s="157">
        <v>13</v>
      </c>
      <c r="O25" s="463" t="s">
        <v>121</v>
      </c>
      <c r="P25" s="470">
        <v>40330</v>
      </c>
      <c r="Q25" s="473" t="s">
        <v>164</v>
      </c>
      <c r="S25" s="344" t="s">
        <v>276</v>
      </c>
      <c r="T25" s="345" t="s">
        <v>277</v>
      </c>
      <c r="U25" s="346" t="s">
        <v>30</v>
      </c>
      <c r="V25" s="346">
        <v>25.2</v>
      </c>
      <c r="W25" s="346" t="s">
        <v>250</v>
      </c>
      <c r="X25" s="346" t="s">
        <v>827</v>
      </c>
      <c r="Y25" s="346"/>
      <c r="Z25" s="346" t="s">
        <v>272</v>
      </c>
      <c r="AA25" s="346" t="s">
        <v>906</v>
      </c>
      <c r="AB25" s="259">
        <v>37926</v>
      </c>
      <c r="AF25" s="361">
        <v>44958</v>
      </c>
      <c r="AG25" s="364">
        <v>71.77</v>
      </c>
      <c r="AS25" s="447" t="s">
        <v>1623</v>
      </c>
      <c r="AT25" s="328" t="s">
        <v>1624</v>
      </c>
      <c r="AU25" s="177" t="s">
        <v>862</v>
      </c>
      <c r="AV25" s="315">
        <v>0.02</v>
      </c>
      <c r="AW25" s="177" t="s">
        <v>1625</v>
      </c>
      <c r="AX25" s="177" t="s">
        <v>1626</v>
      </c>
      <c r="AY25" s="177" t="s">
        <v>606</v>
      </c>
      <c r="AZ25" s="177" t="s">
        <v>906</v>
      </c>
      <c r="BA25" s="181">
        <v>42382</v>
      </c>
      <c r="BB25" s="182" t="s">
        <v>835</v>
      </c>
      <c r="BP25" s="447" t="s">
        <v>1405</v>
      </c>
      <c r="BQ25" s="328" t="s">
        <v>1406</v>
      </c>
      <c r="BR25" s="177" t="s">
        <v>1656</v>
      </c>
      <c r="BS25" s="315">
        <v>1.5</v>
      </c>
      <c r="BT25" s="177" t="s">
        <v>1407</v>
      </c>
      <c r="BU25" s="177" t="s">
        <v>460</v>
      </c>
      <c r="BV25" s="177" t="s">
        <v>606</v>
      </c>
      <c r="BW25" s="177" t="s">
        <v>906</v>
      </c>
      <c r="BX25" s="181" t="s">
        <v>1786</v>
      </c>
      <c r="BY25" s="182" t="s">
        <v>828</v>
      </c>
    </row>
    <row r="26" spans="1:77">
      <c r="A26" s="155">
        <v>23</v>
      </c>
      <c r="B26" s="156" t="s">
        <v>30</v>
      </c>
      <c r="C26" s="157" t="s">
        <v>112</v>
      </c>
      <c r="D26" s="157">
        <v>2</v>
      </c>
      <c r="E26" s="157" t="s">
        <v>167</v>
      </c>
      <c r="F26" s="158" t="s">
        <v>164</v>
      </c>
      <c r="G26" s="157" t="s">
        <v>168</v>
      </c>
      <c r="H26" s="157" t="s">
        <v>108</v>
      </c>
      <c r="I26" s="157">
        <v>22</v>
      </c>
      <c r="J26" s="159">
        <v>22</v>
      </c>
      <c r="K26" s="162">
        <v>40330</v>
      </c>
      <c r="L26" s="160" t="s">
        <v>169</v>
      </c>
      <c r="M26" s="157" t="s">
        <v>170</v>
      </c>
      <c r="N26" s="157">
        <v>11</v>
      </c>
      <c r="O26" s="463" t="s">
        <v>121</v>
      </c>
      <c r="P26" s="470">
        <v>40330</v>
      </c>
      <c r="Q26" s="473" t="s">
        <v>164</v>
      </c>
      <c r="S26" s="344" t="s">
        <v>856</v>
      </c>
      <c r="T26" s="345" t="s">
        <v>942</v>
      </c>
      <c r="U26" s="346" t="s">
        <v>30</v>
      </c>
      <c r="V26" s="346">
        <v>24</v>
      </c>
      <c r="W26" s="346" t="s">
        <v>913</v>
      </c>
      <c r="X26" s="346" t="s">
        <v>827</v>
      </c>
      <c r="Y26" s="346"/>
      <c r="Z26" s="346" t="s">
        <v>236</v>
      </c>
      <c r="AA26" s="346" t="s">
        <v>906</v>
      </c>
      <c r="AB26" s="259">
        <v>43711</v>
      </c>
      <c r="AF26" s="361">
        <v>44986</v>
      </c>
      <c r="AG26" s="364">
        <v>129.87</v>
      </c>
      <c r="AS26" s="447" t="s">
        <v>1716</v>
      </c>
      <c r="AT26" s="328" t="s">
        <v>1717</v>
      </c>
      <c r="AU26" s="177" t="s">
        <v>862</v>
      </c>
      <c r="AV26" s="315">
        <v>0.19</v>
      </c>
      <c r="AW26" s="177" t="s">
        <v>1718</v>
      </c>
      <c r="AX26" s="177" t="s">
        <v>323</v>
      </c>
      <c r="AY26" s="177" t="s">
        <v>1715</v>
      </c>
      <c r="AZ26" s="177" t="s">
        <v>906</v>
      </c>
      <c r="BA26" s="181">
        <v>45455</v>
      </c>
      <c r="BB26" s="182" t="s">
        <v>835</v>
      </c>
      <c r="BP26" s="447" t="s">
        <v>1214</v>
      </c>
      <c r="BQ26" s="328" t="s">
        <v>1215</v>
      </c>
      <c r="BR26" s="177" t="s">
        <v>1003</v>
      </c>
      <c r="BS26" s="315">
        <v>1.5</v>
      </c>
      <c r="BT26" s="177" t="s">
        <v>1216</v>
      </c>
      <c r="BU26" s="177" t="s">
        <v>1559</v>
      </c>
      <c r="BV26" s="177" t="s">
        <v>272</v>
      </c>
      <c r="BW26" s="177" t="s">
        <v>906</v>
      </c>
      <c r="BX26" s="181" t="s">
        <v>1109</v>
      </c>
      <c r="BY26" s="182" t="s">
        <v>828</v>
      </c>
    </row>
    <row r="27" spans="1:77">
      <c r="A27" s="155">
        <v>24</v>
      </c>
      <c r="B27" s="156" t="s">
        <v>30</v>
      </c>
      <c r="C27" s="157" t="s">
        <v>112</v>
      </c>
      <c r="D27" s="157">
        <v>2</v>
      </c>
      <c r="E27" s="157" t="s">
        <v>171</v>
      </c>
      <c r="F27" s="158" t="s">
        <v>117</v>
      </c>
      <c r="G27" s="157">
        <v>2</v>
      </c>
      <c r="H27" s="157" t="s">
        <v>108</v>
      </c>
      <c r="I27" s="157">
        <v>11.05</v>
      </c>
      <c r="J27" s="159">
        <v>11.05</v>
      </c>
      <c r="K27" s="162">
        <v>40330</v>
      </c>
      <c r="L27" s="160"/>
      <c r="M27" s="157" t="s">
        <v>118</v>
      </c>
      <c r="N27" s="157">
        <v>13</v>
      </c>
      <c r="O27" s="463" t="s">
        <v>121</v>
      </c>
      <c r="P27" s="470">
        <v>40330</v>
      </c>
      <c r="Q27" s="473" t="s">
        <v>1859</v>
      </c>
      <c r="S27" s="344" t="s">
        <v>278</v>
      </c>
      <c r="T27" s="345" t="s">
        <v>279</v>
      </c>
      <c r="U27" s="346" t="s">
        <v>30</v>
      </c>
      <c r="V27" s="346">
        <v>24</v>
      </c>
      <c r="W27" s="346" t="s">
        <v>280</v>
      </c>
      <c r="X27" s="346" t="s">
        <v>827</v>
      </c>
      <c r="Y27" s="346"/>
      <c r="Z27" s="346" t="s">
        <v>239</v>
      </c>
      <c r="AA27" s="346" t="s">
        <v>906</v>
      </c>
      <c r="AB27" s="259">
        <v>40830</v>
      </c>
      <c r="AF27" s="361">
        <v>45017</v>
      </c>
      <c r="AG27" s="364">
        <v>129.87</v>
      </c>
      <c r="AS27" s="447" t="s">
        <v>1719</v>
      </c>
      <c r="AT27" s="328" t="s">
        <v>1720</v>
      </c>
      <c r="AU27" s="177" t="s">
        <v>862</v>
      </c>
      <c r="AV27" s="315">
        <v>4</v>
      </c>
      <c r="AW27" s="177" t="s">
        <v>1273</v>
      </c>
      <c r="AX27" s="177" t="s">
        <v>1274</v>
      </c>
      <c r="AY27" s="177" t="s">
        <v>606</v>
      </c>
      <c r="AZ27" s="177" t="s">
        <v>906</v>
      </c>
      <c r="BA27" s="181">
        <v>45469</v>
      </c>
      <c r="BB27" s="182" t="s">
        <v>828</v>
      </c>
      <c r="BP27" s="447" t="s">
        <v>1436</v>
      </c>
      <c r="BQ27" s="328" t="s">
        <v>1437</v>
      </c>
      <c r="BR27" s="177" t="s">
        <v>1247</v>
      </c>
      <c r="BS27" s="315">
        <v>1.425</v>
      </c>
      <c r="BT27" s="177" t="s">
        <v>1422</v>
      </c>
      <c r="BU27" s="177" t="s">
        <v>617</v>
      </c>
      <c r="BV27" s="177" t="s">
        <v>606</v>
      </c>
      <c r="BW27" s="177" t="s">
        <v>906</v>
      </c>
      <c r="BX27" s="181">
        <v>40212</v>
      </c>
      <c r="BY27" s="182" t="s">
        <v>829</v>
      </c>
    </row>
    <row r="28" spans="1:77">
      <c r="A28" s="155">
        <v>25</v>
      </c>
      <c r="B28" s="156" t="s">
        <v>30</v>
      </c>
      <c r="C28" s="157" t="s">
        <v>112</v>
      </c>
      <c r="D28" s="157">
        <v>2</v>
      </c>
      <c r="E28" s="157" t="s">
        <v>172</v>
      </c>
      <c r="F28" s="158" t="s">
        <v>173</v>
      </c>
      <c r="G28" s="157">
        <v>1</v>
      </c>
      <c r="H28" s="157" t="s">
        <v>108</v>
      </c>
      <c r="I28" s="157">
        <v>20</v>
      </c>
      <c r="J28" s="159">
        <v>20.7</v>
      </c>
      <c r="K28" s="162">
        <v>40544</v>
      </c>
      <c r="L28" s="160"/>
      <c r="M28" s="157" t="s">
        <v>124</v>
      </c>
      <c r="N28" s="157">
        <v>9</v>
      </c>
      <c r="O28" s="463" t="s">
        <v>121</v>
      </c>
      <c r="P28" s="470">
        <v>40544</v>
      </c>
      <c r="Q28" s="473" t="s">
        <v>173</v>
      </c>
      <c r="S28" s="344" t="s">
        <v>953</v>
      </c>
      <c r="T28" s="345" t="s">
        <v>954</v>
      </c>
      <c r="U28" s="346" t="s">
        <v>30</v>
      </c>
      <c r="V28" s="346">
        <v>23.06</v>
      </c>
      <c r="W28" s="346" t="s">
        <v>372</v>
      </c>
      <c r="X28" s="346" t="s">
        <v>827</v>
      </c>
      <c r="Y28" s="346"/>
      <c r="Z28" s="346" t="s">
        <v>877</v>
      </c>
      <c r="AA28" s="346" t="s">
        <v>906</v>
      </c>
      <c r="AB28" s="259">
        <v>44764</v>
      </c>
      <c r="AF28" s="361">
        <v>45047</v>
      </c>
      <c r="AG28" s="364">
        <v>218.1</v>
      </c>
      <c r="AS28" s="447" t="s">
        <v>1721</v>
      </c>
      <c r="AT28" s="328" t="s">
        <v>1722</v>
      </c>
      <c r="AU28" s="177" t="s">
        <v>862</v>
      </c>
      <c r="AV28" s="315">
        <v>0.12</v>
      </c>
      <c r="AW28" s="177" t="s">
        <v>1723</v>
      </c>
      <c r="AX28" s="177" t="s">
        <v>287</v>
      </c>
      <c r="AY28" s="177" t="s">
        <v>1715</v>
      </c>
      <c r="AZ28" s="177" t="s">
        <v>906</v>
      </c>
      <c r="BA28" s="181">
        <v>45400</v>
      </c>
      <c r="BB28" s="182" t="s">
        <v>835</v>
      </c>
      <c r="BP28" s="447" t="s">
        <v>1363</v>
      </c>
      <c r="BQ28" s="328" t="s">
        <v>1364</v>
      </c>
      <c r="BR28" s="177" t="s">
        <v>1247</v>
      </c>
      <c r="BS28" s="315">
        <v>1.274</v>
      </c>
      <c r="BT28" s="177" t="s">
        <v>1365</v>
      </c>
      <c r="BU28" s="177" t="s">
        <v>617</v>
      </c>
      <c r="BV28" s="177" t="s">
        <v>606</v>
      </c>
      <c r="BW28" s="177" t="s">
        <v>906</v>
      </c>
      <c r="BX28" s="181" t="s">
        <v>1787</v>
      </c>
      <c r="BY28" s="182" t="s">
        <v>828</v>
      </c>
    </row>
    <row r="29" spans="1:77">
      <c r="A29" s="155">
        <v>26</v>
      </c>
      <c r="B29" s="156" t="s">
        <v>30</v>
      </c>
      <c r="C29" s="157" t="s">
        <v>112</v>
      </c>
      <c r="D29" s="157">
        <v>2</v>
      </c>
      <c r="E29" s="157" t="s">
        <v>174</v>
      </c>
      <c r="F29" s="158" t="s">
        <v>173</v>
      </c>
      <c r="G29" s="157">
        <v>2</v>
      </c>
      <c r="H29" s="157" t="s">
        <v>108</v>
      </c>
      <c r="I29" s="157">
        <v>2</v>
      </c>
      <c r="J29" s="159">
        <v>2.2999999999999998</v>
      </c>
      <c r="K29" s="162">
        <v>40544</v>
      </c>
      <c r="L29" s="160"/>
      <c r="M29" s="157" t="s">
        <v>124</v>
      </c>
      <c r="N29" s="157">
        <v>1</v>
      </c>
      <c r="O29" s="463" t="s">
        <v>121</v>
      </c>
      <c r="P29" s="470">
        <v>40544</v>
      </c>
      <c r="Q29" s="473" t="s">
        <v>173</v>
      </c>
      <c r="S29" s="344" t="s">
        <v>281</v>
      </c>
      <c r="T29" s="345" t="s">
        <v>282</v>
      </c>
      <c r="U29" s="346" t="s">
        <v>30</v>
      </c>
      <c r="V29" s="346">
        <v>22.5</v>
      </c>
      <c r="W29" s="346" t="s">
        <v>927</v>
      </c>
      <c r="X29" s="346" t="s">
        <v>827</v>
      </c>
      <c r="Y29" s="346"/>
      <c r="Z29" s="346" t="s">
        <v>284</v>
      </c>
      <c r="AA29" s="346" t="s">
        <v>906</v>
      </c>
      <c r="AB29" s="259">
        <v>39630</v>
      </c>
      <c r="AF29" s="361">
        <v>45078</v>
      </c>
      <c r="AG29" s="364">
        <v>218.1</v>
      </c>
      <c r="AS29" s="447" t="s">
        <v>1724</v>
      </c>
      <c r="AT29" s="328" t="s">
        <v>1725</v>
      </c>
      <c r="AU29" s="177" t="s">
        <v>862</v>
      </c>
      <c r="AV29" s="315">
        <v>4.95</v>
      </c>
      <c r="AW29" s="177" t="s">
        <v>1726</v>
      </c>
      <c r="AX29" s="177" t="s">
        <v>1178</v>
      </c>
      <c r="AY29" s="177" t="s">
        <v>606</v>
      </c>
      <c r="AZ29" s="177" t="s">
        <v>906</v>
      </c>
      <c r="BA29" s="181">
        <v>45429</v>
      </c>
      <c r="BB29" s="182" t="s">
        <v>828</v>
      </c>
      <c r="BP29" s="447" t="s">
        <v>1290</v>
      </c>
      <c r="BQ29" s="328" t="s">
        <v>1291</v>
      </c>
      <c r="BR29" s="177" t="s">
        <v>29</v>
      </c>
      <c r="BS29" s="315">
        <v>1.2</v>
      </c>
      <c r="BT29" s="177" t="s">
        <v>1210</v>
      </c>
      <c r="BU29" s="177" t="s">
        <v>404</v>
      </c>
      <c r="BV29" s="177" t="s">
        <v>272</v>
      </c>
      <c r="BW29" s="177" t="s">
        <v>906</v>
      </c>
      <c r="BX29" s="181" t="s">
        <v>1109</v>
      </c>
      <c r="BY29" s="182" t="s">
        <v>828</v>
      </c>
    </row>
    <row r="30" spans="1:77">
      <c r="A30" s="155">
        <v>27</v>
      </c>
      <c r="B30" s="156" t="s">
        <v>30</v>
      </c>
      <c r="C30" s="157" t="s">
        <v>112</v>
      </c>
      <c r="D30" s="157">
        <v>2</v>
      </c>
      <c r="E30" s="157" t="s">
        <v>175</v>
      </c>
      <c r="F30" s="158" t="s">
        <v>173</v>
      </c>
      <c r="G30" s="157">
        <v>3</v>
      </c>
      <c r="H30" s="157" t="s">
        <v>108</v>
      </c>
      <c r="I30" s="157">
        <v>3.3</v>
      </c>
      <c r="J30" s="159">
        <v>2.2999999999999998</v>
      </c>
      <c r="K30" s="162">
        <v>40544</v>
      </c>
      <c r="L30" s="160"/>
      <c r="M30" s="157" t="s">
        <v>124</v>
      </c>
      <c r="N30" s="157">
        <v>1</v>
      </c>
      <c r="O30" s="463" t="s">
        <v>121</v>
      </c>
      <c r="P30" s="470">
        <v>40544</v>
      </c>
      <c r="Q30" s="473" t="s">
        <v>173</v>
      </c>
      <c r="S30" s="344" t="s">
        <v>288</v>
      </c>
      <c r="T30" s="345" t="s">
        <v>289</v>
      </c>
      <c r="U30" s="346" t="s">
        <v>30</v>
      </c>
      <c r="V30" s="346">
        <v>21</v>
      </c>
      <c r="W30" s="346" t="s">
        <v>290</v>
      </c>
      <c r="X30" s="346" t="s">
        <v>827</v>
      </c>
      <c r="Y30" s="346"/>
      <c r="Z30" s="346" t="s">
        <v>239</v>
      </c>
      <c r="AA30" s="346" t="s">
        <v>906</v>
      </c>
      <c r="AB30" s="259">
        <v>40350</v>
      </c>
      <c r="AF30" s="361">
        <v>45108</v>
      </c>
      <c r="AG30" s="364">
        <v>309</v>
      </c>
      <c r="AS30" s="447" t="s">
        <v>1727</v>
      </c>
      <c r="AT30" s="328" t="s">
        <v>1728</v>
      </c>
      <c r="AU30" s="177" t="s">
        <v>862</v>
      </c>
      <c r="AV30" s="315">
        <v>4.95</v>
      </c>
      <c r="AW30" s="177" t="s">
        <v>1729</v>
      </c>
      <c r="AX30" s="177" t="s">
        <v>1730</v>
      </c>
      <c r="AY30" s="177" t="s">
        <v>606</v>
      </c>
      <c r="AZ30" s="177" t="s">
        <v>906</v>
      </c>
      <c r="BA30" s="181">
        <v>45421</v>
      </c>
      <c r="BB30" s="182" t="s">
        <v>828</v>
      </c>
      <c r="BP30" s="447" t="s">
        <v>1369</v>
      </c>
      <c r="BQ30" s="328" t="s">
        <v>1370</v>
      </c>
      <c r="BR30" s="177" t="s">
        <v>1259</v>
      </c>
      <c r="BS30" s="315">
        <v>1.2</v>
      </c>
      <c r="BT30" s="177" t="s">
        <v>1371</v>
      </c>
      <c r="BU30" s="177" t="s">
        <v>280</v>
      </c>
      <c r="BV30" s="177" t="s">
        <v>606</v>
      </c>
      <c r="BW30" s="177" t="s">
        <v>906</v>
      </c>
      <c r="BX30" s="181" t="s">
        <v>1788</v>
      </c>
      <c r="BY30" s="182" t="s">
        <v>829</v>
      </c>
    </row>
    <row r="31" spans="1:77">
      <c r="A31" s="155">
        <v>28</v>
      </c>
      <c r="B31" s="156" t="s">
        <v>30</v>
      </c>
      <c r="C31" s="157" t="s">
        <v>112</v>
      </c>
      <c r="D31" s="157">
        <v>2</v>
      </c>
      <c r="E31" s="157" t="s">
        <v>176</v>
      </c>
      <c r="F31" s="158" t="s">
        <v>173</v>
      </c>
      <c r="G31" s="157">
        <v>4</v>
      </c>
      <c r="H31" s="157" t="s">
        <v>108</v>
      </c>
      <c r="I31" s="157">
        <v>16.100000000000001</v>
      </c>
      <c r="J31" s="159">
        <v>16.100000000000001</v>
      </c>
      <c r="K31" s="162">
        <v>40544</v>
      </c>
      <c r="L31" s="160"/>
      <c r="M31" s="157" t="s">
        <v>124</v>
      </c>
      <c r="N31" s="157">
        <v>7</v>
      </c>
      <c r="O31" s="463" t="s">
        <v>121</v>
      </c>
      <c r="P31" s="470">
        <v>40544</v>
      </c>
      <c r="Q31" s="473" t="s">
        <v>173</v>
      </c>
      <c r="S31" s="344" t="s">
        <v>291</v>
      </c>
      <c r="T31" s="345" t="s">
        <v>292</v>
      </c>
      <c r="U31" s="346" t="s">
        <v>30</v>
      </c>
      <c r="V31" s="346">
        <v>20.25</v>
      </c>
      <c r="W31" s="346" t="s">
        <v>124</v>
      </c>
      <c r="X31" s="346" t="s">
        <v>827</v>
      </c>
      <c r="Y31" s="346"/>
      <c r="Z31" s="346" t="s">
        <v>272</v>
      </c>
      <c r="AA31" s="346" t="s">
        <v>906</v>
      </c>
      <c r="AB31" s="259">
        <v>38930</v>
      </c>
      <c r="AF31" s="361">
        <v>45139</v>
      </c>
      <c r="AG31" s="364">
        <v>309</v>
      </c>
      <c r="AS31" s="447" t="s">
        <v>1731</v>
      </c>
      <c r="AT31" s="328" t="s">
        <v>1732</v>
      </c>
      <c r="AU31" s="177" t="s">
        <v>862</v>
      </c>
      <c r="AV31" s="315">
        <v>4.95</v>
      </c>
      <c r="AW31" s="177" t="s">
        <v>1733</v>
      </c>
      <c r="AX31" s="177" t="s">
        <v>663</v>
      </c>
      <c r="AY31" s="177" t="s">
        <v>606</v>
      </c>
      <c r="AZ31" s="177" t="s">
        <v>906</v>
      </c>
      <c r="BA31" s="181">
        <v>45415</v>
      </c>
      <c r="BB31" s="182" t="s">
        <v>829</v>
      </c>
      <c r="BP31" s="447" t="s">
        <v>1384</v>
      </c>
      <c r="BQ31" s="328" t="s">
        <v>1385</v>
      </c>
      <c r="BR31" s="177" t="s">
        <v>1259</v>
      </c>
      <c r="BS31" s="315">
        <v>1.1000000000000001</v>
      </c>
      <c r="BT31" s="177" t="s">
        <v>1386</v>
      </c>
      <c r="BU31" s="177" t="s">
        <v>409</v>
      </c>
      <c r="BV31" s="177" t="s">
        <v>606</v>
      </c>
      <c r="BW31" s="177" t="s">
        <v>906</v>
      </c>
      <c r="BX31" s="181" t="s">
        <v>1789</v>
      </c>
      <c r="BY31" s="182" t="s">
        <v>829</v>
      </c>
    </row>
    <row r="32" spans="1:77" ht="28.5">
      <c r="A32" s="155">
        <v>29</v>
      </c>
      <c r="B32" s="156" t="s">
        <v>30</v>
      </c>
      <c r="C32" s="157" t="s">
        <v>112</v>
      </c>
      <c r="D32" s="157">
        <v>2</v>
      </c>
      <c r="E32" s="157" t="s">
        <v>177</v>
      </c>
      <c r="F32" s="158" t="s">
        <v>178</v>
      </c>
      <c r="G32" s="157">
        <v>2</v>
      </c>
      <c r="H32" s="157" t="s">
        <v>108</v>
      </c>
      <c r="I32" s="157">
        <v>23</v>
      </c>
      <c r="J32" s="159">
        <v>24</v>
      </c>
      <c r="K32" s="162">
        <v>41395</v>
      </c>
      <c r="L32" s="160"/>
      <c r="M32" s="157" t="s">
        <v>152</v>
      </c>
      <c r="N32" s="157">
        <v>12</v>
      </c>
      <c r="O32" s="463" t="s">
        <v>121</v>
      </c>
      <c r="P32" s="470">
        <v>41365</v>
      </c>
      <c r="Q32" s="473" t="s">
        <v>151</v>
      </c>
      <c r="S32" s="344" t="s">
        <v>293</v>
      </c>
      <c r="T32" s="345" t="s">
        <v>294</v>
      </c>
      <c r="U32" s="346" t="s">
        <v>30</v>
      </c>
      <c r="V32" s="346">
        <v>20</v>
      </c>
      <c r="W32" s="346" t="s">
        <v>195</v>
      </c>
      <c r="X32" s="346" t="s">
        <v>829</v>
      </c>
      <c r="Y32" s="346"/>
      <c r="Z32" s="346" t="s">
        <v>239</v>
      </c>
      <c r="AA32" s="346" t="s">
        <v>906</v>
      </c>
      <c r="AB32" s="259">
        <v>43144</v>
      </c>
      <c r="AF32" s="361">
        <v>45170</v>
      </c>
      <c r="AG32" s="364">
        <v>351.8</v>
      </c>
      <c r="AS32" s="447" t="s">
        <v>1734</v>
      </c>
      <c r="AT32" s="328" t="s">
        <v>1735</v>
      </c>
      <c r="AU32" s="177" t="s">
        <v>862</v>
      </c>
      <c r="AV32" s="315">
        <v>7.14</v>
      </c>
      <c r="AW32" s="177" t="s">
        <v>218</v>
      </c>
      <c r="AX32" s="177" t="s">
        <v>1736</v>
      </c>
      <c r="AY32" s="177" t="s">
        <v>606</v>
      </c>
      <c r="AZ32" s="177" t="s">
        <v>906</v>
      </c>
      <c r="BA32" s="181">
        <v>45413</v>
      </c>
      <c r="BB32" s="182" t="s">
        <v>829</v>
      </c>
      <c r="BP32" s="447" t="s">
        <v>1348</v>
      </c>
      <c r="BQ32" s="328" t="s">
        <v>1349</v>
      </c>
      <c r="BR32" s="177" t="s">
        <v>1112</v>
      </c>
      <c r="BS32" s="315">
        <v>1.0649999999999999</v>
      </c>
      <c r="BT32" s="177" t="s">
        <v>1711</v>
      </c>
      <c r="BU32" s="177" t="s">
        <v>1350</v>
      </c>
      <c r="BV32" s="177" t="s">
        <v>606</v>
      </c>
      <c r="BW32" s="177" t="s">
        <v>906</v>
      </c>
      <c r="BX32" s="181" t="s">
        <v>1790</v>
      </c>
      <c r="BY32" s="182" t="s">
        <v>829</v>
      </c>
    </row>
    <row r="33" spans="1:77">
      <c r="A33" s="155">
        <v>30</v>
      </c>
      <c r="B33" s="156" t="s">
        <v>30</v>
      </c>
      <c r="C33" s="157" t="s">
        <v>112</v>
      </c>
      <c r="D33" s="157">
        <v>2</v>
      </c>
      <c r="E33" s="157" t="s">
        <v>179</v>
      </c>
      <c r="F33" s="158" t="s">
        <v>126</v>
      </c>
      <c r="G33" s="157">
        <v>2</v>
      </c>
      <c r="H33" s="157" t="s">
        <v>108</v>
      </c>
      <c r="I33" s="157">
        <v>12</v>
      </c>
      <c r="J33" s="159">
        <v>12</v>
      </c>
      <c r="K33" s="162">
        <v>41518</v>
      </c>
      <c r="L33" s="160" t="s">
        <v>180</v>
      </c>
      <c r="M33" s="157" t="s">
        <v>109</v>
      </c>
      <c r="N33" s="157">
        <v>6</v>
      </c>
      <c r="O33" s="463" t="s">
        <v>121</v>
      </c>
      <c r="P33" s="470">
        <v>41518</v>
      </c>
      <c r="Q33" s="473" t="s">
        <v>126</v>
      </c>
      <c r="S33" s="344" t="s">
        <v>295</v>
      </c>
      <c r="T33" s="345" t="s">
        <v>296</v>
      </c>
      <c r="U33" s="346" t="s">
        <v>30</v>
      </c>
      <c r="V33" s="346">
        <v>20</v>
      </c>
      <c r="W33" s="346" t="s">
        <v>297</v>
      </c>
      <c r="X33" s="346" t="s">
        <v>827</v>
      </c>
      <c r="Y33" s="346"/>
      <c r="Z33" s="346" t="s">
        <v>275</v>
      </c>
      <c r="AA33" s="346" t="s">
        <v>906</v>
      </c>
      <c r="AB33" s="259">
        <v>40627</v>
      </c>
      <c r="AF33" s="361">
        <v>45200</v>
      </c>
      <c r="AG33" s="364">
        <v>351.8</v>
      </c>
      <c r="AS33" s="447" t="s">
        <v>1737</v>
      </c>
      <c r="AT33" s="328" t="s">
        <v>1738</v>
      </c>
      <c r="AU33" s="177" t="s">
        <v>862</v>
      </c>
      <c r="AV33" s="315">
        <v>0.2</v>
      </c>
      <c r="AW33" s="177" t="s">
        <v>218</v>
      </c>
      <c r="AX33" s="177" t="s">
        <v>1739</v>
      </c>
      <c r="AY33" s="177" t="s">
        <v>1740</v>
      </c>
      <c r="AZ33" s="177" t="s">
        <v>906</v>
      </c>
      <c r="BA33" s="181">
        <v>45559</v>
      </c>
      <c r="BB33" s="182" t="s">
        <v>828</v>
      </c>
      <c r="BP33" s="447" t="s">
        <v>1302</v>
      </c>
      <c r="BQ33" s="328" t="s">
        <v>1791</v>
      </c>
      <c r="BR33" s="177" t="s">
        <v>1247</v>
      </c>
      <c r="BS33" s="315">
        <f>1-0.2</f>
        <v>0.8</v>
      </c>
      <c r="BT33" s="177" t="s">
        <v>1792</v>
      </c>
      <c r="BU33" s="177" t="s">
        <v>1560</v>
      </c>
      <c r="BV33" s="177" t="s">
        <v>272</v>
      </c>
      <c r="BW33" s="177" t="s">
        <v>906</v>
      </c>
      <c r="BX33" s="181" t="s">
        <v>1109</v>
      </c>
      <c r="BY33" s="182" t="s">
        <v>828</v>
      </c>
    </row>
    <row r="34" spans="1:77">
      <c r="A34" s="155">
        <v>31</v>
      </c>
      <c r="B34" s="156" t="s">
        <v>30</v>
      </c>
      <c r="C34" s="157" t="s">
        <v>112</v>
      </c>
      <c r="D34" s="157">
        <v>1</v>
      </c>
      <c r="E34" s="157" t="s">
        <v>181</v>
      </c>
      <c r="F34" s="158" t="s">
        <v>182</v>
      </c>
      <c r="G34" s="157" t="s">
        <v>156</v>
      </c>
      <c r="H34" s="157" t="s">
        <v>108</v>
      </c>
      <c r="I34" s="157">
        <v>34.35</v>
      </c>
      <c r="J34" s="159">
        <v>34.35</v>
      </c>
      <c r="K34" s="162">
        <v>41671</v>
      </c>
      <c r="L34" s="160"/>
      <c r="M34" s="157" t="s">
        <v>162</v>
      </c>
      <c r="N34" s="157">
        <v>16</v>
      </c>
      <c r="O34" s="463" t="s">
        <v>121</v>
      </c>
      <c r="P34" s="470">
        <v>41548</v>
      </c>
      <c r="Q34" s="473" t="s">
        <v>182</v>
      </c>
      <c r="S34" s="344" t="s">
        <v>298</v>
      </c>
      <c r="T34" s="345" t="s">
        <v>299</v>
      </c>
      <c r="U34" s="346" t="s">
        <v>30</v>
      </c>
      <c r="V34" s="346">
        <v>19.55</v>
      </c>
      <c r="W34" s="346" t="s">
        <v>300</v>
      </c>
      <c r="X34" s="346" t="s">
        <v>827</v>
      </c>
      <c r="Y34" s="346"/>
      <c r="Z34" s="346" t="s">
        <v>272</v>
      </c>
      <c r="AA34" s="346" t="s">
        <v>906</v>
      </c>
      <c r="AB34" s="259">
        <v>39630</v>
      </c>
      <c r="AF34" s="361">
        <v>45231</v>
      </c>
      <c r="AG34" s="364">
        <v>351.8</v>
      </c>
      <c r="AS34" s="447" t="s">
        <v>1741</v>
      </c>
      <c r="AT34" s="328" t="s">
        <v>1742</v>
      </c>
      <c r="AU34" s="177" t="s">
        <v>862</v>
      </c>
      <c r="AV34" s="315">
        <v>0.3</v>
      </c>
      <c r="AW34" s="177" t="s">
        <v>1743</v>
      </c>
      <c r="AX34" s="177" t="s">
        <v>323</v>
      </c>
      <c r="AY34" s="177" t="s">
        <v>1744</v>
      </c>
      <c r="AZ34" s="177" t="s">
        <v>906</v>
      </c>
      <c r="BA34" s="181">
        <v>45499</v>
      </c>
      <c r="BB34" s="182" t="s">
        <v>835</v>
      </c>
      <c r="BP34" s="447" t="s">
        <v>1372</v>
      </c>
      <c r="BQ34" s="328" t="s">
        <v>1373</v>
      </c>
      <c r="BR34" s="177" t="s">
        <v>1656</v>
      </c>
      <c r="BS34" s="315">
        <v>1</v>
      </c>
      <c r="BT34" s="177" t="s">
        <v>1374</v>
      </c>
      <c r="BU34" s="177" t="s">
        <v>1514</v>
      </c>
      <c r="BV34" s="177" t="s">
        <v>606</v>
      </c>
      <c r="BW34" s="177" t="s">
        <v>906</v>
      </c>
      <c r="BX34" s="181" t="s">
        <v>1793</v>
      </c>
      <c r="BY34" s="182" t="s">
        <v>828</v>
      </c>
    </row>
    <row r="35" spans="1:77" ht="45">
      <c r="A35" s="155">
        <v>32</v>
      </c>
      <c r="B35" s="156" t="s">
        <v>30</v>
      </c>
      <c r="C35" s="157" t="s">
        <v>112</v>
      </c>
      <c r="D35" s="157">
        <v>2</v>
      </c>
      <c r="E35" s="157" t="s">
        <v>183</v>
      </c>
      <c r="F35" s="158" t="s">
        <v>184</v>
      </c>
      <c r="G35" s="157">
        <v>1</v>
      </c>
      <c r="H35" s="157" t="s">
        <v>108</v>
      </c>
      <c r="I35" s="157">
        <v>100</v>
      </c>
      <c r="J35" s="159">
        <v>100</v>
      </c>
      <c r="K35" s="162">
        <v>42186</v>
      </c>
      <c r="L35" s="160" t="s">
        <v>185</v>
      </c>
      <c r="M35" s="157" t="s">
        <v>111</v>
      </c>
      <c r="N35" s="157">
        <v>40</v>
      </c>
      <c r="O35" s="463" t="s">
        <v>121</v>
      </c>
      <c r="P35" s="470">
        <v>41579</v>
      </c>
      <c r="Q35" s="473" t="s">
        <v>184</v>
      </c>
      <c r="S35" s="344" t="s">
        <v>973</v>
      </c>
      <c r="T35" s="345" t="s">
        <v>974</v>
      </c>
      <c r="U35" s="346" t="s">
        <v>30</v>
      </c>
      <c r="V35" s="346">
        <v>19.2</v>
      </c>
      <c r="W35" s="346" t="s">
        <v>975</v>
      </c>
      <c r="X35" s="346" t="s">
        <v>827</v>
      </c>
      <c r="Y35" s="346"/>
      <c r="Z35" s="346" t="s">
        <v>236</v>
      </c>
      <c r="AA35" s="346" t="s">
        <v>906</v>
      </c>
      <c r="AB35" s="259">
        <v>43615</v>
      </c>
      <c r="AF35" s="361">
        <v>45261</v>
      </c>
      <c r="AG35" s="364">
        <v>369</v>
      </c>
      <c r="AS35" s="447" t="s">
        <v>1745</v>
      </c>
      <c r="AT35" s="328" t="s">
        <v>1746</v>
      </c>
      <c r="AU35" s="177" t="s">
        <v>862</v>
      </c>
      <c r="AV35" s="315">
        <v>4.95</v>
      </c>
      <c r="AW35" s="177" t="s">
        <v>1747</v>
      </c>
      <c r="AX35" s="177" t="s">
        <v>1748</v>
      </c>
      <c r="AY35" s="177" t="s">
        <v>606</v>
      </c>
      <c r="AZ35" s="177" t="s">
        <v>906</v>
      </c>
      <c r="BA35" s="181">
        <v>45498</v>
      </c>
      <c r="BB35" s="182" t="s">
        <v>828</v>
      </c>
      <c r="BP35" s="447" t="s">
        <v>1203</v>
      </c>
      <c r="BQ35" s="328" t="s">
        <v>1204</v>
      </c>
      <c r="BR35" s="177" t="s">
        <v>29</v>
      </c>
      <c r="BS35" s="315">
        <v>0.8</v>
      </c>
      <c r="BT35" s="177" t="s">
        <v>1116</v>
      </c>
      <c r="BU35" s="177" t="s">
        <v>300</v>
      </c>
      <c r="BV35" s="177" t="s">
        <v>272</v>
      </c>
      <c r="BW35" s="177" t="s">
        <v>906</v>
      </c>
      <c r="BX35" s="181" t="s">
        <v>1109</v>
      </c>
      <c r="BY35" s="182" t="s">
        <v>828</v>
      </c>
    </row>
    <row r="36" spans="1:77">
      <c r="A36" s="155">
        <v>33</v>
      </c>
      <c r="B36" s="156" t="s">
        <v>30</v>
      </c>
      <c r="C36" s="157" t="s">
        <v>112</v>
      </c>
      <c r="D36" s="157">
        <v>3</v>
      </c>
      <c r="E36" s="157" t="s">
        <v>186</v>
      </c>
      <c r="F36" s="158" t="s">
        <v>187</v>
      </c>
      <c r="G36" s="157">
        <v>1</v>
      </c>
      <c r="H36" s="157" t="s">
        <v>108</v>
      </c>
      <c r="I36" s="157">
        <v>79.2</v>
      </c>
      <c r="J36" s="159">
        <v>84</v>
      </c>
      <c r="K36" s="162">
        <v>41944</v>
      </c>
      <c r="L36" s="160"/>
      <c r="M36" s="157" t="s">
        <v>188</v>
      </c>
      <c r="N36" s="157">
        <v>28</v>
      </c>
      <c r="O36" s="463" t="s">
        <v>121</v>
      </c>
      <c r="P36" s="470">
        <v>41760</v>
      </c>
      <c r="Q36" s="473" t="s">
        <v>187</v>
      </c>
      <c r="S36" s="344" t="s">
        <v>301</v>
      </c>
      <c r="T36" s="345" t="s">
        <v>302</v>
      </c>
      <c r="U36" s="346" t="s">
        <v>30</v>
      </c>
      <c r="V36" s="346">
        <v>18.7</v>
      </c>
      <c r="W36" s="346" t="s">
        <v>303</v>
      </c>
      <c r="X36" s="346" t="s">
        <v>827</v>
      </c>
      <c r="Y36" s="346"/>
      <c r="Z36" s="346" t="s">
        <v>272</v>
      </c>
      <c r="AA36" s="346" t="s">
        <v>906</v>
      </c>
      <c r="AB36" s="259">
        <v>37926</v>
      </c>
      <c r="AF36" s="361">
        <v>45292</v>
      </c>
      <c r="AG36" s="364">
        <v>369</v>
      </c>
      <c r="AS36" s="447" t="s">
        <v>1749</v>
      </c>
      <c r="AT36" s="328" t="s">
        <v>1750</v>
      </c>
      <c r="AU36" s="177" t="s">
        <v>862</v>
      </c>
      <c r="AV36" s="315">
        <v>3.99</v>
      </c>
      <c r="AW36" s="177" t="s">
        <v>1751</v>
      </c>
      <c r="AX36" s="177" t="s">
        <v>617</v>
      </c>
      <c r="AY36" s="177" t="s">
        <v>606</v>
      </c>
      <c r="AZ36" s="177" t="s">
        <v>906</v>
      </c>
      <c r="BA36" s="181">
        <v>45392</v>
      </c>
      <c r="BB36" s="182" t="s">
        <v>835</v>
      </c>
      <c r="BP36" s="447" t="s">
        <v>1138</v>
      </c>
      <c r="BQ36" s="328" t="s">
        <v>1139</v>
      </c>
      <c r="BR36" s="177" t="s">
        <v>29</v>
      </c>
      <c r="BS36" s="315">
        <v>0.76800000000000002</v>
      </c>
      <c r="BT36" s="177" t="s">
        <v>1116</v>
      </c>
      <c r="BU36" s="177" t="s">
        <v>300</v>
      </c>
      <c r="BV36" s="177" t="s">
        <v>272</v>
      </c>
      <c r="BW36" s="177" t="s">
        <v>906</v>
      </c>
      <c r="BX36" s="181" t="s">
        <v>1774</v>
      </c>
      <c r="BY36" s="182" t="s">
        <v>828</v>
      </c>
    </row>
    <row r="37" spans="1:77">
      <c r="A37" s="155">
        <v>34</v>
      </c>
      <c r="B37" s="156" t="s">
        <v>30</v>
      </c>
      <c r="C37" s="157" t="s">
        <v>112</v>
      </c>
      <c r="D37" s="157">
        <v>3</v>
      </c>
      <c r="E37" s="157" t="s">
        <v>189</v>
      </c>
      <c r="F37" s="158" t="s">
        <v>190</v>
      </c>
      <c r="G37" s="157">
        <v>1</v>
      </c>
      <c r="H37" s="157" t="s">
        <v>108</v>
      </c>
      <c r="I37" s="157">
        <v>36</v>
      </c>
      <c r="J37" s="159">
        <v>36</v>
      </c>
      <c r="K37" s="162">
        <v>41974</v>
      </c>
      <c r="L37" s="160"/>
      <c r="M37" s="157" t="s">
        <v>152</v>
      </c>
      <c r="N37" s="157">
        <v>16</v>
      </c>
      <c r="O37" s="463" t="s">
        <v>121</v>
      </c>
      <c r="P37" s="470">
        <v>41913</v>
      </c>
      <c r="Q37" s="473" t="s">
        <v>190</v>
      </c>
      <c r="S37" s="344" t="s">
        <v>304</v>
      </c>
      <c r="T37" s="345" t="s">
        <v>305</v>
      </c>
      <c r="U37" s="346" t="s">
        <v>30</v>
      </c>
      <c r="V37" s="346">
        <v>18.5</v>
      </c>
      <c r="W37" s="346" t="s">
        <v>213</v>
      </c>
      <c r="X37" s="346" t="s">
        <v>827</v>
      </c>
      <c r="Y37" s="346"/>
      <c r="Z37" s="346" t="s">
        <v>239</v>
      </c>
      <c r="AA37" s="346" t="s">
        <v>906</v>
      </c>
      <c r="AB37" s="259">
        <v>43130</v>
      </c>
      <c r="AF37" s="361">
        <v>45323</v>
      </c>
      <c r="AG37" s="364">
        <v>384</v>
      </c>
      <c r="AS37" s="447" t="s">
        <v>1752</v>
      </c>
      <c r="AT37" s="328" t="s">
        <v>1753</v>
      </c>
      <c r="AU37" s="177" t="s">
        <v>862</v>
      </c>
      <c r="AV37" s="315">
        <v>21</v>
      </c>
      <c r="AW37" s="177" t="s">
        <v>218</v>
      </c>
      <c r="AX37" s="177" t="s">
        <v>1754</v>
      </c>
      <c r="AY37" s="177" t="s">
        <v>877</v>
      </c>
      <c r="AZ37" s="177" t="s">
        <v>906</v>
      </c>
      <c r="BA37" s="181">
        <v>45579</v>
      </c>
      <c r="BB37" s="182" t="s">
        <v>827</v>
      </c>
      <c r="BP37" s="447" t="s">
        <v>1450</v>
      </c>
      <c r="BQ37" s="328" t="s">
        <v>1451</v>
      </c>
      <c r="BR37" s="177" t="s">
        <v>1247</v>
      </c>
      <c r="BS37" s="315">
        <v>0.75</v>
      </c>
      <c r="BT37" s="177" t="s">
        <v>1711</v>
      </c>
      <c r="BU37" s="177" t="s">
        <v>1347</v>
      </c>
      <c r="BV37" s="177" t="s">
        <v>606</v>
      </c>
      <c r="BW37" s="177" t="s">
        <v>906</v>
      </c>
      <c r="BX37" s="181" t="s">
        <v>1794</v>
      </c>
      <c r="BY37" s="182" t="s">
        <v>828</v>
      </c>
    </row>
    <row r="38" spans="1:77" ht="28.5">
      <c r="A38" s="155">
        <v>35</v>
      </c>
      <c r="B38" s="156" t="s">
        <v>30</v>
      </c>
      <c r="C38" s="157" t="s">
        <v>112</v>
      </c>
      <c r="D38" s="157">
        <v>3</v>
      </c>
      <c r="E38" s="157" t="s">
        <v>191</v>
      </c>
      <c r="F38" s="158" t="s">
        <v>192</v>
      </c>
      <c r="G38" s="157">
        <v>1</v>
      </c>
      <c r="H38" s="157" t="s">
        <v>108</v>
      </c>
      <c r="I38" s="157">
        <v>20</v>
      </c>
      <c r="J38" s="159">
        <v>20</v>
      </c>
      <c r="K38" s="162">
        <v>42156</v>
      </c>
      <c r="L38" s="160"/>
      <c r="M38" s="157" t="s">
        <v>193</v>
      </c>
      <c r="N38" s="157">
        <v>8</v>
      </c>
      <c r="O38" s="463" t="s">
        <v>121</v>
      </c>
      <c r="P38" s="470">
        <v>42125</v>
      </c>
      <c r="Q38" s="473" t="s">
        <v>192</v>
      </c>
      <c r="S38" s="344" t="s">
        <v>306</v>
      </c>
      <c r="T38" s="345" t="s">
        <v>307</v>
      </c>
      <c r="U38" s="346" t="s">
        <v>30</v>
      </c>
      <c r="V38" s="346">
        <v>18.3</v>
      </c>
      <c r="W38" s="346" t="s">
        <v>933</v>
      </c>
      <c r="X38" s="346" t="s">
        <v>827</v>
      </c>
      <c r="Y38" s="346"/>
      <c r="Z38" s="346" t="s">
        <v>236</v>
      </c>
      <c r="AA38" s="346" t="s">
        <v>906</v>
      </c>
      <c r="AB38" s="259">
        <v>43067</v>
      </c>
      <c r="AF38" s="361">
        <v>45352</v>
      </c>
      <c r="AG38" s="364">
        <v>384</v>
      </c>
      <c r="AS38" s="447" t="s">
        <v>1755</v>
      </c>
      <c r="AT38" s="328" t="s">
        <v>1756</v>
      </c>
      <c r="AU38" s="177" t="s">
        <v>862</v>
      </c>
      <c r="AV38" s="315">
        <v>4</v>
      </c>
      <c r="AW38" s="177" t="s">
        <v>1757</v>
      </c>
      <c r="AX38" s="177" t="s">
        <v>1758</v>
      </c>
      <c r="AY38" s="177" t="s">
        <v>606</v>
      </c>
      <c r="AZ38" s="177" t="s">
        <v>906</v>
      </c>
      <c r="BA38" s="181">
        <v>45645</v>
      </c>
      <c r="BB38" s="182" t="s">
        <v>828</v>
      </c>
      <c r="BP38" s="447" t="s">
        <v>1319</v>
      </c>
      <c r="BQ38" s="328" t="s">
        <v>1320</v>
      </c>
      <c r="BR38" s="177" t="s">
        <v>29</v>
      </c>
      <c r="BS38" s="315">
        <v>0.7</v>
      </c>
      <c r="BT38" s="177" t="s">
        <v>1277</v>
      </c>
      <c r="BU38" s="177" t="s">
        <v>472</v>
      </c>
      <c r="BV38" s="177" t="s">
        <v>606</v>
      </c>
      <c r="BW38" s="177" t="s">
        <v>906</v>
      </c>
      <c r="BX38" s="181" t="s">
        <v>1795</v>
      </c>
      <c r="BY38" s="182" t="s">
        <v>829</v>
      </c>
    </row>
    <row r="39" spans="1:77" ht="15.75" thickBot="1">
      <c r="A39" s="155">
        <v>36</v>
      </c>
      <c r="B39" s="156" t="s">
        <v>30</v>
      </c>
      <c r="C39" s="157" t="s">
        <v>112</v>
      </c>
      <c r="D39" s="157">
        <v>2</v>
      </c>
      <c r="E39" s="157" t="s">
        <v>194</v>
      </c>
      <c r="F39" s="158" t="s">
        <v>195</v>
      </c>
      <c r="G39" s="157">
        <v>1</v>
      </c>
      <c r="H39" s="157" t="s">
        <v>108</v>
      </c>
      <c r="I39" s="157">
        <v>46</v>
      </c>
      <c r="J39" s="159">
        <v>48</v>
      </c>
      <c r="K39" s="162">
        <v>42278</v>
      </c>
      <c r="L39" s="160" t="s">
        <v>196</v>
      </c>
      <c r="M39" s="157" t="s">
        <v>133</v>
      </c>
      <c r="N39" s="157">
        <v>16</v>
      </c>
      <c r="O39" s="463" t="s">
        <v>121</v>
      </c>
      <c r="P39" s="470">
        <v>42186</v>
      </c>
      <c r="Q39" s="473" t="s">
        <v>195</v>
      </c>
      <c r="S39" s="344" t="s">
        <v>808</v>
      </c>
      <c r="T39" s="345" t="s">
        <v>957</v>
      </c>
      <c r="U39" s="346" t="s">
        <v>30</v>
      </c>
      <c r="V39" s="346">
        <v>18</v>
      </c>
      <c r="W39" s="346" t="s">
        <v>250</v>
      </c>
      <c r="X39" s="346" t="s">
        <v>827</v>
      </c>
      <c r="Y39" s="346"/>
      <c r="Z39" s="346" t="s">
        <v>236</v>
      </c>
      <c r="AA39" s="346" t="s">
        <v>906</v>
      </c>
      <c r="AB39" s="259">
        <v>43544</v>
      </c>
      <c r="AF39" s="368">
        <v>45383</v>
      </c>
      <c r="AG39" s="369">
        <v>429</v>
      </c>
      <c r="AS39" s="448" t="s">
        <v>1759</v>
      </c>
      <c r="AT39" s="449" t="s">
        <v>1760</v>
      </c>
      <c r="AU39" s="450" t="s">
        <v>862</v>
      </c>
      <c r="AV39" s="451">
        <v>4</v>
      </c>
      <c r="AW39" s="450" t="s">
        <v>218</v>
      </c>
      <c r="AX39" s="450" t="s">
        <v>1761</v>
      </c>
      <c r="AY39" s="450" t="s">
        <v>606</v>
      </c>
      <c r="AZ39" s="450" t="s">
        <v>906</v>
      </c>
      <c r="BA39" s="452">
        <v>45615</v>
      </c>
      <c r="BB39" s="453" t="s">
        <v>829</v>
      </c>
      <c r="BP39" s="447" t="s">
        <v>1354</v>
      </c>
      <c r="BQ39" s="328" t="s">
        <v>1355</v>
      </c>
      <c r="BR39" s="177" t="s">
        <v>1247</v>
      </c>
      <c r="BS39" s="315">
        <v>0.7</v>
      </c>
      <c r="BT39" s="177" t="s">
        <v>140</v>
      </c>
      <c r="BU39" s="177" t="s">
        <v>287</v>
      </c>
      <c r="BV39" s="177" t="s">
        <v>606</v>
      </c>
      <c r="BW39" s="177" t="s">
        <v>906</v>
      </c>
      <c r="BX39" s="181">
        <v>41142</v>
      </c>
      <c r="BY39" s="182" t="s">
        <v>828</v>
      </c>
    </row>
    <row r="40" spans="1:77">
      <c r="A40" s="155">
        <v>37</v>
      </c>
      <c r="B40" s="156" t="s">
        <v>30</v>
      </c>
      <c r="C40" s="157" t="s">
        <v>112</v>
      </c>
      <c r="D40" s="157">
        <v>3</v>
      </c>
      <c r="E40" s="157" t="s">
        <v>197</v>
      </c>
      <c r="F40" s="158" t="s">
        <v>159</v>
      </c>
      <c r="G40" s="157">
        <v>2</v>
      </c>
      <c r="H40" s="157" t="s">
        <v>108</v>
      </c>
      <c r="I40" s="157">
        <v>65.7</v>
      </c>
      <c r="J40" s="159">
        <v>65.7</v>
      </c>
      <c r="K40" s="162">
        <v>42522</v>
      </c>
      <c r="L40" s="160" t="s">
        <v>198</v>
      </c>
      <c r="M40" s="157" t="s">
        <v>111</v>
      </c>
      <c r="N40" s="157">
        <v>26</v>
      </c>
      <c r="O40" s="463" t="s">
        <v>121</v>
      </c>
      <c r="P40" s="470">
        <v>42309</v>
      </c>
      <c r="Q40" s="473" t="s">
        <v>159</v>
      </c>
      <c r="S40" s="344" t="s">
        <v>308</v>
      </c>
      <c r="T40" s="345" t="s">
        <v>309</v>
      </c>
      <c r="U40" s="346" t="s">
        <v>30</v>
      </c>
      <c r="V40" s="346">
        <v>18</v>
      </c>
      <c r="W40" s="346" t="s">
        <v>310</v>
      </c>
      <c r="X40" s="346" t="s">
        <v>829</v>
      </c>
      <c r="Y40" s="346"/>
      <c r="Z40" s="346" t="s">
        <v>236</v>
      </c>
      <c r="AA40" s="346" t="s">
        <v>906</v>
      </c>
      <c r="AB40" s="259">
        <v>43087</v>
      </c>
      <c r="AF40" s="368">
        <v>45413</v>
      </c>
      <c r="AG40" s="369">
        <v>520.6</v>
      </c>
      <c r="AU40" s="317" t="s">
        <v>34</v>
      </c>
      <c r="AV40" s="318">
        <f>SUM(AV4:AV39)</f>
        <v>145.91899999999998</v>
      </c>
      <c r="BP40" s="447" t="s">
        <v>1136</v>
      </c>
      <c r="BQ40" s="328" t="s">
        <v>1137</v>
      </c>
      <c r="BR40" s="177" t="s">
        <v>29</v>
      </c>
      <c r="BS40" s="315">
        <v>0.66</v>
      </c>
      <c r="BT40" s="177" t="s">
        <v>110</v>
      </c>
      <c r="BU40" s="177" t="s">
        <v>313</v>
      </c>
      <c r="BV40" s="177" t="s">
        <v>272</v>
      </c>
      <c r="BW40" s="177" t="s">
        <v>906</v>
      </c>
      <c r="BX40" s="181" t="s">
        <v>1109</v>
      </c>
      <c r="BY40" s="182" t="s">
        <v>828</v>
      </c>
    </row>
    <row r="41" spans="1:77">
      <c r="A41" s="155">
        <v>38</v>
      </c>
      <c r="B41" s="156" t="s">
        <v>30</v>
      </c>
      <c r="C41" s="157" t="s">
        <v>112</v>
      </c>
      <c r="D41" s="157">
        <v>3</v>
      </c>
      <c r="E41" s="157" t="s">
        <v>199</v>
      </c>
      <c r="F41" s="158" t="s">
        <v>200</v>
      </c>
      <c r="G41" s="157">
        <v>2</v>
      </c>
      <c r="H41" s="157" t="s">
        <v>108</v>
      </c>
      <c r="I41" s="157">
        <v>5.4</v>
      </c>
      <c r="J41" s="159">
        <v>5</v>
      </c>
      <c r="K41" s="162">
        <v>42644</v>
      </c>
      <c r="L41" s="160" t="s">
        <v>201</v>
      </c>
      <c r="M41" s="157" t="s">
        <v>110</v>
      </c>
      <c r="N41" s="157">
        <v>2</v>
      </c>
      <c r="O41" s="463" t="s">
        <v>121</v>
      </c>
      <c r="P41" s="470">
        <v>42644</v>
      </c>
      <c r="Q41" s="473" t="s">
        <v>200</v>
      </c>
      <c r="S41" s="344" t="s">
        <v>847</v>
      </c>
      <c r="T41" s="345" t="s">
        <v>958</v>
      </c>
      <c r="U41" s="346" t="s">
        <v>30</v>
      </c>
      <c r="V41" s="346">
        <v>17.96</v>
      </c>
      <c r="W41" s="346" t="s">
        <v>959</v>
      </c>
      <c r="X41" s="346" t="s">
        <v>827</v>
      </c>
      <c r="Y41" s="346"/>
      <c r="Z41" s="346" t="s">
        <v>236</v>
      </c>
      <c r="AA41" s="346" t="s">
        <v>906</v>
      </c>
      <c r="AB41" s="259">
        <v>43705</v>
      </c>
      <c r="AF41" s="368">
        <v>45444</v>
      </c>
      <c r="AG41" s="369">
        <v>520.6</v>
      </c>
      <c r="AS41" s="343" t="s">
        <v>1627</v>
      </c>
      <c r="BP41" s="447" t="s">
        <v>1245</v>
      </c>
      <c r="BQ41" s="328" t="s">
        <v>1246</v>
      </c>
      <c r="BR41" s="177" t="s">
        <v>1247</v>
      </c>
      <c r="BS41" s="315">
        <v>0.66</v>
      </c>
      <c r="BT41" s="177" t="s">
        <v>1248</v>
      </c>
      <c r="BU41" s="177" t="s">
        <v>1249</v>
      </c>
      <c r="BV41" s="177" t="s">
        <v>606</v>
      </c>
      <c r="BW41" s="177" t="s">
        <v>906</v>
      </c>
      <c r="BX41" s="181" t="s">
        <v>1796</v>
      </c>
      <c r="BY41" s="182" t="s">
        <v>829</v>
      </c>
    </row>
    <row r="42" spans="1:77">
      <c r="A42" s="155">
        <v>39</v>
      </c>
      <c r="B42" s="156" t="s">
        <v>30</v>
      </c>
      <c r="C42" s="157" t="s">
        <v>112</v>
      </c>
      <c r="D42" s="157">
        <v>3</v>
      </c>
      <c r="E42" s="157" t="s">
        <v>202</v>
      </c>
      <c r="F42" s="158" t="s">
        <v>203</v>
      </c>
      <c r="G42" s="157">
        <v>1</v>
      </c>
      <c r="H42" s="157" t="s">
        <v>108</v>
      </c>
      <c r="I42" s="157">
        <v>58</v>
      </c>
      <c r="J42" s="159">
        <v>64</v>
      </c>
      <c r="K42" s="162">
        <v>42705</v>
      </c>
      <c r="L42" s="160"/>
      <c r="M42" s="157" t="s">
        <v>170</v>
      </c>
      <c r="N42" s="157">
        <v>20</v>
      </c>
      <c r="O42" s="463" t="s">
        <v>121</v>
      </c>
      <c r="P42" s="470">
        <v>42644</v>
      </c>
      <c r="Q42" s="473" t="s">
        <v>203</v>
      </c>
      <c r="S42" s="344" t="s">
        <v>311</v>
      </c>
      <c r="T42" s="345" t="s">
        <v>312</v>
      </c>
      <c r="U42" s="346" t="s">
        <v>30</v>
      </c>
      <c r="V42" s="346">
        <v>17.5</v>
      </c>
      <c r="W42" s="346" t="s">
        <v>313</v>
      </c>
      <c r="X42" s="346" t="s">
        <v>827</v>
      </c>
      <c r="Y42" s="346"/>
      <c r="Z42" s="346" t="s">
        <v>236</v>
      </c>
      <c r="AA42" s="346" t="s">
        <v>906</v>
      </c>
      <c r="AB42" s="259">
        <v>42147</v>
      </c>
      <c r="AF42" s="368">
        <v>45474</v>
      </c>
      <c r="AG42" s="369">
        <v>525.6</v>
      </c>
      <c r="BP42" s="447" t="s">
        <v>1140</v>
      </c>
      <c r="BQ42" s="328" t="s">
        <v>1141</v>
      </c>
      <c r="BR42" s="177" t="s">
        <v>29</v>
      </c>
      <c r="BS42" s="315">
        <v>0.6</v>
      </c>
      <c r="BT42" s="177" t="s">
        <v>110</v>
      </c>
      <c r="BU42" s="177" t="s">
        <v>313</v>
      </c>
      <c r="BV42" s="177" t="s">
        <v>272</v>
      </c>
      <c r="BW42" s="177" t="s">
        <v>906</v>
      </c>
      <c r="BX42" s="181" t="s">
        <v>1797</v>
      </c>
      <c r="BY42" s="182" t="s">
        <v>828</v>
      </c>
    </row>
    <row r="43" spans="1:77" ht="45">
      <c r="A43" s="155">
        <v>40</v>
      </c>
      <c r="B43" s="156" t="s">
        <v>30</v>
      </c>
      <c r="C43" s="157" t="s">
        <v>112</v>
      </c>
      <c r="D43" s="157">
        <v>2</v>
      </c>
      <c r="E43" s="157" t="s">
        <v>204</v>
      </c>
      <c r="F43" s="158" t="s">
        <v>200</v>
      </c>
      <c r="G43" s="157">
        <v>1</v>
      </c>
      <c r="H43" s="157" t="s">
        <v>108</v>
      </c>
      <c r="I43" s="157">
        <v>89.85</v>
      </c>
      <c r="J43" s="159">
        <v>90</v>
      </c>
      <c r="K43" s="162">
        <v>42767</v>
      </c>
      <c r="L43" s="160" t="s">
        <v>205</v>
      </c>
      <c r="M43" s="157" t="s">
        <v>110</v>
      </c>
      <c r="N43" s="157">
        <v>36</v>
      </c>
      <c r="O43" s="463" t="s">
        <v>121</v>
      </c>
      <c r="P43" s="470">
        <v>42614</v>
      </c>
      <c r="Q43" s="473" t="s">
        <v>200</v>
      </c>
      <c r="S43" s="344" t="s">
        <v>314</v>
      </c>
      <c r="T43" s="345" t="s">
        <v>315</v>
      </c>
      <c r="U43" s="346" t="s">
        <v>30</v>
      </c>
      <c r="V43" s="346">
        <v>17.2</v>
      </c>
      <c r="W43" s="346" t="s">
        <v>927</v>
      </c>
      <c r="X43" s="346" t="s">
        <v>827</v>
      </c>
      <c r="Y43" s="346"/>
      <c r="Z43" s="346" t="s">
        <v>284</v>
      </c>
      <c r="AA43" s="346" t="s">
        <v>906</v>
      </c>
      <c r="AB43" s="259">
        <v>39539</v>
      </c>
      <c r="AF43" s="368">
        <v>45505</v>
      </c>
      <c r="AG43" s="369">
        <v>537.6</v>
      </c>
      <c r="BP43" s="447" t="s">
        <v>1207</v>
      </c>
      <c r="BQ43" s="328" t="s">
        <v>1208</v>
      </c>
      <c r="BR43" s="177" t="s">
        <v>29</v>
      </c>
      <c r="BS43" s="315">
        <v>0.6</v>
      </c>
      <c r="BT43" s="177" t="s">
        <v>1209</v>
      </c>
      <c r="BU43" s="177" t="s">
        <v>394</v>
      </c>
      <c r="BV43" s="177" t="s">
        <v>272</v>
      </c>
      <c r="BW43" s="177" t="s">
        <v>906</v>
      </c>
      <c r="BX43" s="181" t="s">
        <v>1109</v>
      </c>
      <c r="BY43" s="182" t="s">
        <v>829</v>
      </c>
    </row>
    <row r="44" spans="1:77" ht="28.5">
      <c r="A44" s="155">
        <v>41</v>
      </c>
      <c r="B44" s="156" t="s">
        <v>30</v>
      </c>
      <c r="C44" s="157" t="s">
        <v>112</v>
      </c>
      <c r="D44" s="157">
        <v>3</v>
      </c>
      <c r="E44" s="157" t="s">
        <v>206</v>
      </c>
      <c r="F44" s="158" t="s">
        <v>207</v>
      </c>
      <c r="G44" s="157">
        <v>1</v>
      </c>
      <c r="H44" s="157" t="s">
        <v>108</v>
      </c>
      <c r="I44" s="157">
        <v>64</v>
      </c>
      <c r="J44" s="159">
        <v>64</v>
      </c>
      <c r="K44" s="162">
        <v>42767</v>
      </c>
      <c r="L44" s="160"/>
      <c r="M44" s="157" t="s">
        <v>130</v>
      </c>
      <c r="N44" s="157">
        <v>22</v>
      </c>
      <c r="O44" s="463" t="s">
        <v>121</v>
      </c>
      <c r="P44" s="470">
        <v>42705</v>
      </c>
      <c r="Q44" s="473" t="s">
        <v>207</v>
      </c>
      <c r="S44" s="344" t="s">
        <v>316</v>
      </c>
      <c r="T44" s="345" t="s">
        <v>317</v>
      </c>
      <c r="U44" s="346" t="s">
        <v>30</v>
      </c>
      <c r="V44" s="346">
        <v>17</v>
      </c>
      <c r="W44" s="346" t="s">
        <v>318</v>
      </c>
      <c r="X44" s="346" t="s">
        <v>827</v>
      </c>
      <c r="Y44" s="346"/>
      <c r="Z44" s="346" t="s">
        <v>239</v>
      </c>
      <c r="AA44" s="346" t="s">
        <v>906</v>
      </c>
      <c r="AB44" s="259">
        <v>42720</v>
      </c>
      <c r="AF44" s="368">
        <v>45536</v>
      </c>
      <c r="AG44" s="369">
        <v>549.6</v>
      </c>
      <c r="BP44" s="447" t="s">
        <v>1142</v>
      </c>
      <c r="BQ44" s="328" t="s">
        <v>1143</v>
      </c>
      <c r="BR44" s="177" t="s">
        <v>29</v>
      </c>
      <c r="BS44" s="315">
        <v>0.5</v>
      </c>
      <c r="BT44" s="177" t="s">
        <v>1144</v>
      </c>
      <c r="BU44" s="177" t="s">
        <v>118</v>
      </c>
      <c r="BV44" s="177" t="s">
        <v>272</v>
      </c>
      <c r="BW44" s="177" t="s">
        <v>906</v>
      </c>
      <c r="BX44" s="181" t="s">
        <v>1109</v>
      </c>
      <c r="BY44" s="182" t="s">
        <v>829</v>
      </c>
    </row>
    <row r="45" spans="1:77">
      <c r="A45" s="155">
        <v>42</v>
      </c>
      <c r="B45" s="156" t="s">
        <v>30</v>
      </c>
      <c r="C45" s="157" t="s">
        <v>112</v>
      </c>
      <c r="D45" s="157">
        <v>1</v>
      </c>
      <c r="E45" s="157" t="s">
        <v>208</v>
      </c>
      <c r="F45" s="158" t="s">
        <v>209</v>
      </c>
      <c r="G45" s="157">
        <v>1</v>
      </c>
      <c r="H45" s="157" t="s">
        <v>108</v>
      </c>
      <c r="I45" s="157">
        <v>17.25</v>
      </c>
      <c r="J45" s="159">
        <v>17.25</v>
      </c>
      <c r="K45" s="162">
        <v>42887</v>
      </c>
      <c r="L45" s="160"/>
      <c r="M45" s="157" t="s">
        <v>109</v>
      </c>
      <c r="N45" s="157">
        <v>5</v>
      </c>
      <c r="O45" s="463" t="s">
        <v>121</v>
      </c>
      <c r="P45" s="470">
        <v>42856</v>
      </c>
      <c r="Q45" s="473" t="s">
        <v>209</v>
      </c>
      <c r="S45" s="344" t="s">
        <v>319</v>
      </c>
      <c r="T45" s="345" t="s">
        <v>320</v>
      </c>
      <c r="U45" s="346" t="s">
        <v>30</v>
      </c>
      <c r="V45" s="346">
        <v>16.5</v>
      </c>
      <c r="W45" s="346" t="s">
        <v>932</v>
      </c>
      <c r="X45" s="346" t="s">
        <v>827</v>
      </c>
      <c r="Y45" s="346"/>
      <c r="Z45" s="346" t="s">
        <v>239</v>
      </c>
      <c r="AA45" s="346" t="s">
        <v>906</v>
      </c>
      <c r="AB45" s="259">
        <v>40779</v>
      </c>
      <c r="AF45" s="368">
        <v>45566</v>
      </c>
      <c r="AG45" s="369">
        <v>591.72</v>
      </c>
      <c r="BP45" s="447" t="s">
        <v>1387</v>
      </c>
      <c r="BQ45" s="328" t="s">
        <v>1388</v>
      </c>
      <c r="BR45" s="177" t="s">
        <v>1247</v>
      </c>
      <c r="BS45" s="315">
        <v>0.499</v>
      </c>
      <c r="BT45" s="177" t="s">
        <v>1657</v>
      </c>
      <c r="BU45" s="177" t="s">
        <v>1178</v>
      </c>
      <c r="BV45" s="177" t="s">
        <v>606</v>
      </c>
      <c r="BW45" s="177" t="s">
        <v>906</v>
      </c>
      <c r="BX45" s="181" t="s">
        <v>1798</v>
      </c>
      <c r="BY45" s="182" t="s">
        <v>828</v>
      </c>
    </row>
    <row r="46" spans="1:77">
      <c r="A46" s="155">
        <v>43</v>
      </c>
      <c r="B46" s="156" t="s">
        <v>30</v>
      </c>
      <c r="C46" s="157" t="s">
        <v>112</v>
      </c>
      <c r="D46" s="157">
        <v>3</v>
      </c>
      <c r="E46" s="157" t="s">
        <v>210</v>
      </c>
      <c r="F46" s="158" t="s">
        <v>211</v>
      </c>
      <c r="G46" s="157">
        <v>1</v>
      </c>
      <c r="H46" s="157" t="s">
        <v>108</v>
      </c>
      <c r="I46" s="157">
        <v>105</v>
      </c>
      <c r="J46" s="159">
        <v>108</v>
      </c>
      <c r="K46" s="162">
        <v>42948</v>
      </c>
      <c r="L46" s="160"/>
      <c r="M46" s="157" t="s">
        <v>130</v>
      </c>
      <c r="N46" s="157">
        <v>36</v>
      </c>
      <c r="O46" s="463" t="s">
        <v>121</v>
      </c>
      <c r="P46" s="470">
        <v>42826</v>
      </c>
      <c r="Q46" s="473" t="s">
        <v>207</v>
      </c>
      <c r="S46" s="344" t="s">
        <v>322</v>
      </c>
      <c r="T46" s="345" t="s">
        <v>969</v>
      </c>
      <c r="U46" s="346" t="s">
        <v>30</v>
      </c>
      <c r="V46" s="346">
        <v>16.100000000000001</v>
      </c>
      <c r="W46" s="346" t="s">
        <v>323</v>
      </c>
      <c r="X46" s="346" t="s">
        <v>827</v>
      </c>
      <c r="Y46" s="346"/>
      <c r="Z46" s="346" t="s">
        <v>236</v>
      </c>
      <c r="AA46" s="346" t="s">
        <v>906</v>
      </c>
      <c r="AB46" s="259">
        <v>42616</v>
      </c>
      <c r="AF46" s="368">
        <v>45597</v>
      </c>
      <c r="AG46" s="369">
        <v>605.6</v>
      </c>
      <c r="BP46" s="447" t="s">
        <v>1358</v>
      </c>
      <c r="BQ46" s="328" t="s">
        <v>1359</v>
      </c>
      <c r="BR46" s="177" t="s">
        <v>1656</v>
      </c>
      <c r="BS46" s="315">
        <v>0.499</v>
      </c>
      <c r="BT46" s="177" t="s">
        <v>1562</v>
      </c>
      <c r="BU46" s="177" t="s">
        <v>962</v>
      </c>
      <c r="BV46" s="177" t="s">
        <v>606</v>
      </c>
      <c r="BW46" s="177" t="s">
        <v>906</v>
      </c>
      <c r="BX46" s="181" t="s">
        <v>1799</v>
      </c>
      <c r="BY46" s="182" t="s">
        <v>835</v>
      </c>
    </row>
    <row r="47" spans="1:77">
      <c r="A47" s="155">
        <v>44</v>
      </c>
      <c r="B47" s="156" t="s">
        <v>30</v>
      </c>
      <c r="C47" s="157" t="s">
        <v>112</v>
      </c>
      <c r="D47" s="157">
        <v>2</v>
      </c>
      <c r="E47" s="157" t="s">
        <v>212</v>
      </c>
      <c r="F47" s="158" t="s">
        <v>213</v>
      </c>
      <c r="G47" s="157">
        <v>1</v>
      </c>
      <c r="H47" s="157" t="s">
        <v>108</v>
      </c>
      <c r="I47" s="157">
        <v>35.85</v>
      </c>
      <c r="J47" s="159">
        <v>35.200000000000003</v>
      </c>
      <c r="K47" s="162">
        <v>43160</v>
      </c>
      <c r="L47" s="160"/>
      <c r="M47" s="157" t="s">
        <v>133</v>
      </c>
      <c r="N47" s="157">
        <v>11</v>
      </c>
      <c r="O47" s="463" t="s">
        <v>121</v>
      </c>
      <c r="P47" s="470">
        <v>43070</v>
      </c>
      <c r="Q47" s="473" t="s">
        <v>213</v>
      </c>
      <c r="S47" s="344" t="s">
        <v>324</v>
      </c>
      <c r="T47" s="345" t="s">
        <v>325</v>
      </c>
      <c r="U47" s="346" t="s">
        <v>30</v>
      </c>
      <c r="V47" s="346">
        <v>15.3</v>
      </c>
      <c r="W47" s="346" t="s">
        <v>977</v>
      </c>
      <c r="X47" s="346" t="s">
        <v>827</v>
      </c>
      <c r="Y47" s="346"/>
      <c r="Z47" s="346" t="s">
        <v>284</v>
      </c>
      <c r="AA47" s="346" t="s">
        <v>906</v>
      </c>
      <c r="AB47" s="259">
        <v>40218</v>
      </c>
      <c r="AF47" s="368">
        <v>45627</v>
      </c>
      <c r="AG47" s="369">
        <v>607.6</v>
      </c>
      <c r="BP47" s="447" t="s">
        <v>1456</v>
      </c>
      <c r="BQ47" s="328" t="s">
        <v>1457</v>
      </c>
      <c r="BR47" s="177" t="s">
        <v>1003</v>
      </c>
      <c r="BS47" s="315">
        <v>0.499</v>
      </c>
      <c r="BT47" s="177" t="s">
        <v>1458</v>
      </c>
      <c r="BU47" s="177" t="s">
        <v>107</v>
      </c>
      <c r="BV47" s="177" t="s">
        <v>606</v>
      </c>
      <c r="BW47" s="177" t="s">
        <v>906</v>
      </c>
      <c r="BX47" s="181">
        <v>40477</v>
      </c>
      <c r="BY47" s="182" t="s">
        <v>828</v>
      </c>
    </row>
    <row r="48" spans="1:77">
      <c r="A48" s="155">
        <v>45</v>
      </c>
      <c r="B48" s="156" t="s">
        <v>30</v>
      </c>
      <c r="C48" s="157" t="s">
        <v>112</v>
      </c>
      <c r="D48" s="157">
        <v>3</v>
      </c>
      <c r="E48" s="157" t="s">
        <v>214</v>
      </c>
      <c r="F48" s="158" t="s">
        <v>213</v>
      </c>
      <c r="G48" s="157">
        <v>2</v>
      </c>
      <c r="H48" s="157" t="s">
        <v>108</v>
      </c>
      <c r="I48" s="157">
        <v>54</v>
      </c>
      <c r="J48" s="159">
        <v>54.4</v>
      </c>
      <c r="K48" s="162">
        <v>43160</v>
      </c>
      <c r="L48" s="160" t="s">
        <v>215</v>
      </c>
      <c r="M48" s="157" t="s">
        <v>133</v>
      </c>
      <c r="N48" s="157">
        <v>17</v>
      </c>
      <c r="O48" s="463" t="s">
        <v>121</v>
      </c>
      <c r="P48" s="470">
        <v>43070</v>
      </c>
      <c r="Q48" s="473" t="s">
        <v>213</v>
      </c>
      <c r="S48" s="344" t="s">
        <v>332</v>
      </c>
      <c r="T48" s="345" t="s">
        <v>333</v>
      </c>
      <c r="U48" s="346" t="s">
        <v>30</v>
      </c>
      <c r="V48" s="346">
        <v>15</v>
      </c>
      <c r="W48" s="346" t="s">
        <v>334</v>
      </c>
      <c r="X48" s="346" t="s">
        <v>827</v>
      </c>
      <c r="Y48" s="346"/>
      <c r="Z48" s="346" t="s">
        <v>272</v>
      </c>
      <c r="AA48" s="346" t="s">
        <v>906</v>
      </c>
      <c r="AB48" s="259">
        <v>36831</v>
      </c>
      <c r="AF48" s="368">
        <v>45658</v>
      </c>
      <c r="AG48" s="369">
        <v>607.6</v>
      </c>
      <c r="BP48" s="447" t="s">
        <v>1240</v>
      </c>
      <c r="BQ48" s="328" t="s">
        <v>1241</v>
      </c>
      <c r="BR48" s="177" t="s">
        <v>29</v>
      </c>
      <c r="BS48" s="315">
        <v>0.48499999999999999</v>
      </c>
      <c r="BT48" s="177" t="s">
        <v>1116</v>
      </c>
      <c r="BU48" s="177" t="s">
        <v>300</v>
      </c>
      <c r="BV48" s="177" t="s">
        <v>272</v>
      </c>
      <c r="BW48" s="177" t="s">
        <v>906</v>
      </c>
      <c r="BX48" s="181" t="s">
        <v>1800</v>
      </c>
      <c r="BY48" s="182" t="s">
        <v>829</v>
      </c>
    </row>
    <row r="49" spans="1:77">
      <c r="A49" s="155">
        <v>46</v>
      </c>
      <c r="B49" s="156" t="s">
        <v>30</v>
      </c>
      <c r="C49" s="157" t="s">
        <v>112</v>
      </c>
      <c r="D49" s="157">
        <v>3</v>
      </c>
      <c r="E49" s="157" t="s">
        <v>216</v>
      </c>
      <c r="F49" s="158" t="s">
        <v>217</v>
      </c>
      <c r="G49" s="157">
        <v>2</v>
      </c>
      <c r="H49" s="157" t="s">
        <v>108</v>
      </c>
      <c r="I49" s="157">
        <v>13.8</v>
      </c>
      <c r="J49" s="159">
        <v>13.8</v>
      </c>
      <c r="K49" s="162">
        <v>43313</v>
      </c>
      <c r="L49" s="160" t="s">
        <v>1860</v>
      </c>
      <c r="M49" s="157" t="s">
        <v>133</v>
      </c>
      <c r="N49" s="157">
        <v>6</v>
      </c>
      <c r="O49" s="463" t="s">
        <v>121</v>
      </c>
      <c r="P49" s="470">
        <v>43252</v>
      </c>
      <c r="Q49" s="473" t="s">
        <v>217</v>
      </c>
      <c r="S49" s="344" t="s">
        <v>329</v>
      </c>
      <c r="T49" s="345" t="s">
        <v>330</v>
      </c>
      <c r="U49" s="346" t="s">
        <v>30</v>
      </c>
      <c r="V49" s="346">
        <v>15</v>
      </c>
      <c r="W49" s="346" t="s">
        <v>331</v>
      </c>
      <c r="X49" s="346" t="s">
        <v>827</v>
      </c>
      <c r="Y49" s="346"/>
      <c r="Z49" s="346" t="s">
        <v>239</v>
      </c>
      <c r="AA49" s="346" t="s">
        <v>906</v>
      </c>
      <c r="AB49" s="259">
        <v>40641</v>
      </c>
      <c r="AF49" s="368">
        <v>45689</v>
      </c>
      <c r="AG49" s="369">
        <v>607.6</v>
      </c>
      <c r="BP49" s="447" t="s">
        <v>1134</v>
      </c>
      <c r="BQ49" s="328" t="s">
        <v>1135</v>
      </c>
      <c r="BR49" s="177" t="s">
        <v>29</v>
      </c>
      <c r="BS49" s="315">
        <v>0.48</v>
      </c>
      <c r="BT49" s="177" t="s">
        <v>110</v>
      </c>
      <c r="BU49" s="177" t="s">
        <v>313</v>
      </c>
      <c r="BV49" s="177" t="s">
        <v>272</v>
      </c>
      <c r="BW49" s="177" t="s">
        <v>906</v>
      </c>
      <c r="BX49" s="181" t="s">
        <v>1797</v>
      </c>
      <c r="BY49" s="182" t="s">
        <v>828</v>
      </c>
    </row>
    <row r="50" spans="1:77" ht="45">
      <c r="A50" s="155">
        <v>47</v>
      </c>
      <c r="B50" s="156" t="s">
        <v>30</v>
      </c>
      <c r="C50" s="157" t="s">
        <v>112</v>
      </c>
      <c r="D50" s="157" t="s">
        <v>218</v>
      </c>
      <c r="E50" s="157" t="s">
        <v>219</v>
      </c>
      <c r="F50" s="158" t="s">
        <v>220</v>
      </c>
      <c r="G50" s="157">
        <v>1</v>
      </c>
      <c r="H50" s="157" t="s">
        <v>108</v>
      </c>
      <c r="I50" s="157">
        <v>37.049999999999997</v>
      </c>
      <c r="J50" s="159">
        <v>37.049999999999997</v>
      </c>
      <c r="K50" s="162">
        <v>43344</v>
      </c>
      <c r="L50" s="160" t="s">
        <v>1500</v>
      </c>
      <c r="M50" s="157" t="s">
        <v>133</v>
      </c>
      <c r="N50" s="157">
        <v>13</v>
      </c>
      <c r="O50" s="463" t="s">
        <v>121</v>
      </c>
      <c r="P50" s="470">
        <v>43282</v>
      </c>
      <c r="Q50" s="473" t="s">
        <v>310</v>
      </c>
      <c r="S50" s="344" t="s">
        <v>326</v>
      </c>
      <c r="T50" s="345" t="s">
        <v>327</v>
      </c>
      <c r="U50" s="346" t="s">
        <v>30</v>
      </c>
      <c r="V50" s="346">
        <v>15</v>
      </c>
      <c r="W50" s="346" t="s">
        <v>328</v>
      </c>
      <c r="X50" s="346" t="s">
        <v>827</v>
      </c>
      <c r="Y50" s="346"/>
      <c r="Z50" s="346" t="s">
        <v>272</v>
      </c>
      <c r="AA50" s="346" t="s">
        <v>906</v>
      </c>
      <c r="AB50" s="259">
        <v>35765</v>
      </c>
      <c r="AF50" s="368">
        <v>45717</v>
      </c>
      <c r="AG50" s="369">
        <v>637.04000000000008</v>
      </c>
      <c r="BP50" s="447" t="s">
        <v>1423</v>
      </c>
      <c r="BQ50" s="328" t="s">
        <v>1424</v>
      </c>
      <c r="BR50" s="177" t="s">
        <v>1112</v>
      </c>
      <c r="BS50" s="315">
        <v>0.44</v>
      </c>
      <c r="BT50" s="177" t="s">
        <v>1328</v>
      </c>
      <c r="BU50" s="177" t="s">
        <v>331</v>
      </c>
      <c r="BV50" s="177" t="s">
        <v>606</v>
      </c>
      <c r="BW50" s="177" t="s">
        <v>906</v>
      </c>
      <c r="BX50" s="181">
        <v>40436</v>
      </c>
      <c r="BY50" s="182" t="s">
        <v>835</v>
      </c>
    </row>
    <row r="51" spans="1:77">
      <c r="A51" s="155">
        <v>48</v>
      </c>
      <c r="B51" s="156" t="s">
        <v>30</v>
      </c>
      <c r="C51" s="157" t="s">
        <v>112</v>
      </c>
      <c r="D51" s="157">
        <v>2</v>
      </c>
      <c r="E51" s="157" t="s">
        <v>221</v>
      </c>
      <c r="F51" s="158" t="s">
        <v>222</v>
      </c>
      <c r="G51" s="157">
        <v>1</v>
      </c>
      <c r="H51" s="157" t="s">
        <v>108</v>
      </c>
      <c r="I51" s="157">
        <v>26.875</v>
      </c>
      <c r="J51" s="159">
        <v>27.5</v>
      </c>
      <c r="K51" s="162">
        <v>43374</v>
      </c>
      <c r="L51" s="160"/>
      <c r="M51" s="163" t="s">
        <v>109</v>
      </c>
      <c r="N51" s="157">
        <v>11</v>
      </c>
      <c r="O51" s="463" t="s">
        <v>121</v>
      </c>
      <c r="P51" s="470">
        <v>43313</v>
      </c>
      <c r="Q51" s="473" t="s">
        <v>1861</v>
      </c>
      <c r="S51" s="344" t="s">
        <v>335</v>
      </c>
      <c r="T51" s="345" t="s">
        <v>336</v>
      </c>
      <c r="U51" s="346" t="s">
        <v>30</v>
      </c>
      <c r="V51" s="346">
        <v>15</v>
      </c>
      <c r="W51" s="346" t="s">
        <v>334</v>
      </c>
      <c r="X51" s="346" t="s">
        <v>827</v>
      </c>
      <c r="Y51" s="346"/>
      <c r="Z51" s="346" t="s">
        <v>272</v>
      </c>
      <c r="AA51" s="346" t="s">
        <v>906</v>
      </c>
      <c r="AB51" s="259">
        <v>40241</v>
      </c>
      <c r="AF51" s="368">
        <v>45748</v>
      </c>
      <c r="AG51" s="369">
        <v>666.48</v>
      </c>
      <c r="BP51" s="447" t="s">
        <v>1351</v>
      </c>
      <c r="BQ51" s="328" t="s">
        <v>1352</v>
      </c>
      <c r="BR51" s="177" t="s">
        <v>1112</v>
      </c>
      <c r="BS51" s="315">
        <v>0.44</v>
      </c>
      <c r="BT51" s="177" t="s">
        <v>1353</v>
      </c>
      <c r="BU51" s="177" t="s">
        <v>328</v>
      </c>
      <c r="BV51" s="177" t="s">
        <v>606</v>
      </c>
      <c r="BW51" s="177" t="s">
        <v>906</v>
      </c>
      <c r="BX51" s="181" t="s">
        <v>1801</v>
      </c>
      <c r="BY51" s="182" t="s">
        <v>835</v>
      </c>
    </row>
    <row r="52" spans="1:77" ht="30">
      <c r="A52" s="155">
        <v>49</v>
      </c>
      <c r="B52" s="156" t="s">
        <v>30</v>
      </c>
      <c r="C52" s="157" t="s">
        <v>112</v>
      </c>
      <c r="D52" s="157" t="s">
        <v>821</v>
      </c>
      <c r="E52" s="157" t="s">
        <v>223</v>
      </c>
      <c r="F52" s="158" t="s">
        <v>224</v>
      </c>
      <c r="G52" s="157">
        <v>1</v>
      </c>
      <c r="H52" s="157" t="s">
        <v>108</v>
      </c>
      <c r="I52" s="157">
        <v>44.515000000000001</v>
      </c>
      <c r="J52" s="159">
        <v>45</v>
      </c>
      <c r="K52" s="162">
        <v>43374</v>
      </c>
      <c r="L52" s="241" t="s">
        <v>822</v>
      </c>
      <c r="M52" s="163" t="s">
        <v>109</v>
      </c>
      <c r="N52" s="157">
        <v>18</v>
      </c>
      <c r="O52" s="463" t="s">
        <v>121</v>
      </c>
      <c r="P52" s="470">
        <v>43313</v>
      </c>
      <c r="Q52" s="473" t="s">
        <v>1861</v>
      </c>
      <c r="S52" s="344" t="s">
        <v>337</v>
      </c>
      <c r="T52" s="345" t="s">
        <v>338</v>
      </c>
      <c r="U52" s="346" t="s">
        <v>30</v>
      </c>
      <c r="V52" s="346">
        <v>14.8</v>
      </c>
      <c r="W52" s="346" t="s">
        <v>1628</v>
      </c>
      <c r="X52" s="346" t="s">
        <v>829</v>
      </c>
      <c r="Y52" s="346"/>
      <c r="Z52" s="346" t="s">
        <v>239</v>
      </c>
      <c r="AA52" s="346" t="s">
        <v>906</v>
      </c>
      <c r="AB52" s="259">
        <v>41334</v>
      </c>
      <c r="AF52" s="368">
        <v>45778</v>
      </c>
      <c r="AG52" s="369">
        <v>761.2</v>
      </c>
      <c r="BP52" s="447" t="s">
        <v>1195</v>
      </c>
      <c r="BQ52" s="328" t="s">
        <v>1196</v>
      </c>
      <c r="BR52" s="177" t="s">
        <v>29</v>
      </c>
      <c r="BS52" s="315">
        <v>0.41</v>
      </c>
      <c r="BT52" s="177" t="s">
        <v>1197</v>
      </c>
      <c r="BU52" s="177" t="s">
        <v>300</v>
      </c>
      <c r="BV52" s="177" t="s">
        <v>272</v>
      </c>
      <c r="BW52" s="177" t="s">
        <v>906</v>
      </c>
      <c r="BX52" s="181" t="s">
        <v>1109</v>
      </c>
      <c r="BY52" s="182" t="s">
        <v>828</v>
      </c>
    </row>
    <row r="53" spans="1:77">
      <c r="A53" s="155">
        <v>50</v>
      </c>
      <c r="B53" s="156" t="s">
        <v>30</v>
      </c>
      <c r="C53" s="157" t="s">
        <v>112</v>
      </c>
      <c r="D53" s="157">
        <v>3</v>
      </c>
      <c r="E53" s="157" t="s">
        <v>225</v>
      </c>
      <c r="F53" s="158" t="s">
        <v>226</v>
      </c>
      <c r="G53" s="157">
        <v>1</v>
      </c>
      <c r="H53" s="157" t="s">
        <v>108</v>
      </c>
      <c r="I53" s="157">
        <v>33.6</v>
      </c>
      <c r="J53" s="159">
        <v>35.200000000000003</v>
      </c>
      <c r="K53" s="162">
        <v>43466</v>
      </c>
      <c r="L53" s="160"/>
      <c r="M53" s="157" t="s">
        <v>130</v>
      </c>
      <c r="N53" s="157">
        <v>11</v>
      </c>
      <c r="O53" s="463" t="s">
        <v>121</v>
      </c>
      <c r="P53" s="470">
        <v>43405</v>
      </c>
      <c r="Q53" s="473" t="s">
        <v>1862</v>
      </c>
      <c r="S53" s="344" t="s">
        <v>339</v>
      </c>
      <c r="T53" s="345" t="s">
        <v>340</v>
      </c>
      <c r="U53" s="346" t="s">
        <v>30</v>
      </c>
      <c r="V53" s="346">
        <v>14.45</v>
      </c>
      <c r="W53" s="346" t="s">
        <v>1628</v>
      </c>
      <c r="X53" s="346" t="s">
        <v>829</v>
      </c>
      <c r="Y53" s="346"/>
      <c r="Z53" s="346" t="s">
        <v>284</v>
      </c>
      <c r="AA53" s="346" t="s">
        <v>906</v>
      </c>
      <c r="AB53" s="259">
        <v>41194</v>
      </c>
      <c r="AF53" s="368">
        <v>45809</v>
      </c>
      <c r="AG53" s="369">
        <v>775.92000000000007</v>
      </c>
      <c r="BP53" s="447" t="s">
        <v>1222</v>
      </c>
      <c r="BQ53" s="328" t="s">
        <v>1223</v>
      </c>
      <c r="BR53" s="177" t="s">
        <v>29</v>
      </c>
      <c r="BS53" s="315">
        <v>0.41</v>
      </c>
      <c r="BT53" s="177" t="s">
        <v>1157</v>
      </c>
      <c r="BU53" s="177" t="s">
        <v>1802</v>
      </c>
      <c r="BV53" s="177" t="s">
        <v>272</v>
      </c>
      <c r="BW53" s="177" t="s">
        <v>906</v>
      </c>
      <c r="BX53" s="181" t="s">
        <v>1109</v>
      </c>
      <c r="BY53" s="182" t="s">
        <v>829</v>
      </c>
    </row>
    <row r="54" spans="1:77">
      <c r="A54" s="155">
        <v>51</v>
      </c>
      <c r="B54" s="156" t="s">
        <v>30</v>
      </c>
      <c r="C54" s="157" t="s">
        <v>112</v>
      </c>
      <c r="D54" s="157">
        <v>3</v>
      </c>
      <c r="E54" s="157" t="s">
        <v>823</v>
      </c>
      <c r="F54" s="158" t="s">
        <v>824</v>
      </c>
      <c r="G54" s="157">
        <v>1</v>
      </c>
      <c r="H54" s="157" t="s">
        <v>108</v>
      </c>
      <c r="I54" s="157">
        <v>89</v>
      </c>
      <c r="J54" s="159">
        <v>92.8</v>
      </c>
      <c r="K54" s="162">
        <v>43739</v>
      </c>
      <c r="L54" s="160"/>
      <c r="M54" s="157" t="s">
        <v>825</v>
      </c>
      <c r="N54" s="157">
        <v>29</v>
      </c>
      <c r="O54" s="463" t="s">
        <v>121</v>
      </c>
      <c r="P54" s="470">
        <v>43617</v>
      </c>
      <c r="Q54" s="473" t="s">
        <v>1863</v>
      </c>
      <c r="S54" s="344" t="s">
        <v>341</v>
      </c>
      <c r="T54" s="345" t="s">
        <v>980</v>
      </c>
      <c r="U54" s="346" t="s">
        <v>30</v>
      </c>
      <c r="V54" s="346">
        <v>14</v>
      </c>
      <c r="W54" s="346" t="s">
        <v>342</v>
      </c>
      <c r="X54" s="346" t="s">
        <v>827</v>
      </c>
      <c r="Y54" s="346"/>
      <c r="Z54" s="346" t="s">
        <v>272</v>
      </c>
      <c r="AA54" s="346" t="s">
        <v>906</v>
      </c>
      <c r="AB54" s="259">
        <v>38930</v>
      </c>
      <c r="AF54" s="368">
        <v>45839</v>
      </c>
      <c r="AG54" s="369">
        <v>775.92000000000007</v>
      </c>
      <c r="BP54" s="447" t="s">
        <v>1235</v>
      </c>
      <c r="BQ54" s="328" t="s">
        <v>1236</v>
      </c>
      <c r="BR54" s="177" t="s">
        <v>29</v>
      </c>
      <c r="BS54" s="315">
        <v>0.4</v>
      </c>
      <c r="BT54" s="177" t="s">
        <v>1237</v>
      </c>
      <c r="BU54" s="177" t="s">
        <v>385</v>
      </c>
      <c r="BV54" s="177" t="s">
        <v>272</v>
      </c>
      <c r="BW54" s="177" t="s">
        <v>906</v>
      </c>
      <c r="BX54" s="181" t="s">
        <v>1109</v>
      </c>
      <c r="BY54" s="182" t="s">
        <v>828</v>
      </c>
    </row>
    <row r="55" spans="1:77">
      <c r="A55" s="155">
        <v>52</v>
      </c>
      <c r="B55" s="156" t="s">
        <v>30</v>
      </c>
      <c r="C55" s="157" t="s">
        <v>112</v>
      </c>
      <c r="D55" s="157">
        <v>3</v>
      </c>
      <c r="E55" s="157" t="s">
        <v>837</v>
      </c>
      <c r="F55" s="158" t="s">
        <v>838</v>
      </c>
      <c r="G55" s="157">
        <v>1</v>
      </c>
      <c r="H55" s="157" t="s">
        <v>108</v>
      </c>
      <c r="I55" s="157">
        <v>114.2</v>
      </c>
      <c r="J55" s="159">
        <v>114.2</v>
      </c>
      <c r="K55" s="162">
        <v>43922</v>
      </c>
      <c r="L55" s="160"/>
      <c r="M55" s="157" t="s">
        <v>133</v>
      </c>
      <c r="N55" s="157">
        <v>38</v>
      </c>
      <c r="O55" s="463" t="s">
        <v>121</v>
      </c>
      <c r="P55" s="470">
        <v>43770</v>
      </c>
      <c r="Q55" s="473" t="s">
        <v>850</v>
      </c>
      <c r="S55" s="344" t="s">
        <v>343</v>
      </c>
      <c r="T55" s="345" t="s">
        <v>344</v>
      </c>
      <c r="U55" s="346" t="s">
        <v>30</v>
      </c>
      <c r="V55" s="346">
        <v>13.8</v>
      </c>
      <c r="W55" s="346" t="s">
        <v>345</v>
      </c>
      <c r="X55" s="346" t="s">
        <v>829</v>
      </c>
      <c r="Y55" s="346"/>
      <c r="Z55" s="346" t="s">
        <v>236</v>
      </c>
      <c r="AA55" s="346" t="s">
        <v>906</v>
      </c>
      <c r="AB55" s="259">
        <v>42937</v>
      </c>
      <c r="AF55" s="368">
        <v>45870</v>
      </c>
      <c r="AG55" s="369">
        <v>782.6</v>
      </c>
      <c r="BP55" s="447" t="s">
        <v>1231</v>
      </c>
      <c r="BQ55" s="328" t="s">
        <v>1232</v>
      </c>
      <c r="BR55" s="177" t="s">
        <v>29</v>
      </c>
      <c r="BS55" s="315">
        <v>0.4</v>
      </c>
      <c r="BT55" s="177" t="s">
        <v>1803</v>
      </c>
      <c r="BU55" s="177" t="s">
        <v>107</v>
      </c>
      <c r="BV55" s="177" t="s">
        <v>272</v>
      </c>
      <c r="BW55" s="177" t="s">
        <v>906</v>
      </c>
      <c r="BX55" s="181" t="s">
        <v>1109</v>
      </c>
      <c r="BY55" s="182" t="s">
        <v>829</v>
      </c>
    </row>
    <row r="56" spans="1:77" ht="30">
      <c r="A56" s="155">
        <v>53</v>
      </c>
      <c r="B56" s="156" t="s">
        <v>30</v>
      </c>
      <c r="C56" s="157" t="s">
        <v>112</v>
      </c>
      <c r="D56" s="157">
        <v>2</v>
      </c>
      <c r="E56" s="157" t="s">
        <v>859</v>
      </c>
      <c r="F56" s="160" t="s">
        <v>860</v>
      </c>
      <c r="G56" s="157">
        <v>1</v>
      </c>
      <c r="H56" s="157" t="s">
        <v>108</v>
      </c>
      <c r="I56" s="157">
        <v>23.15</v>
      </c>
      <c r="J56" s="159">
        <v>23.1</v>
      </c>
      <c r="K56" s="162">
        <v>43922</v>
      </c>
      <c r="L56" s="160" t="s">
        <v>861</v>
      </c>
      <c r="M56" s="157" t="s">
        <v>133</v>
      </c>
      <c r="N56" s="157">
        <v>7</v>
      </c>
      <c r="O56" s="463" t="s">
        <v>121</v>
      </c>
      <c r="P56" s="470">
        <v>43831</v>
      </c>
      <c r="Q56" s="473" t="s">
        <v>182</v>
      </c>
      <c r="S56" s="344" t="s">
        <v>930</v>
      </c>
      <c r="T56" s="345" t="s">
        <v>931</v>
      </c>
      <c r="U56" s="346" t="s">
        <v>30</v>
      </c>
      <c r="V56" s="346">
        <v>13.8</v>
      </c>
      <c r="W56" s="346" t="s">
        <v>932</v>
      </c>
      <c r="X56" s="346" t="s">
        <v>827</v>
      </c>
      <c r="Y56" s="346"/>
      <c r="Z56" s="346" t="s">
        <v>239</v>
      </c>
      <c r="AA56" s="346" t="s">
        <v>906</v>
      </c>
      <c r="AB56" s="259">
        <v>43937</v>
      </c>
      <c r="AF56" s="368"/>
      <c r="AG56" s="369"/>
      <c r="BP56" s="447" t="s">
        <v>1164</v>
      </c>
      <c r="BQ56" s="328" t="s">
        <v>1165</v>
      </c>
      <c r="BR56" s="177" t="s">
        <v>29</v>
      </c>
      <c r="BS56" s="315">
        <v>0.38</v>
      </c>
      <c r="BT56" s="177" t="s">
        <v>1166</v>
      </c>
      <c r="BU56" s="177" t="s">
        <v>290</v>
      </c>
      <c r="BV56" s="177" t="s">
        <v>272</v>
      </c>
      <c r="BW56" s="177" t="s">
        <v>906</v>
      </c>
      <c r="BX56" s="181" t="s">
        <v>1804</v>
      </c>
      <c r="BY56" s="182" t="s">
        <v>829</v>
      </c>
    </row>
    <row r="57" spans="1:77">
      <c r="A57" s="155">
        <v>54</v>
      </c>
      <c r="B57" s="156" t="s">
        <v>30</v>
      </c>
      <c r="C57" s="157" t="s">
        <v>112</v>
      </c>
      <c r="D57" s="157">
        <v>3</v>
      </c>
      <c r="E57" s="157" t="s">
        <v>880</v>
      </c>
      <c r="F57" s="160" t="s">
        <v>879</v>
      </c>
      <c r="G57" s="157">
        <v>1</v>
      </c>
      <c r="H57" s="157" t="s">
        <v>108</v>
      </c>
      <c r="I57" s="157">
        <v>54.3</v>
      </c>
      <c r="J57" s="159">
        <v>54.3</v>
      </c>
      <c r="K57" s="162">
        <v>44197</v>
      </c>
      <c r="L57" s="160"/>
      <c r="M57" s="157" t="s">
        <v>111</v>
      </c>
      <c r="N57" s="157">
        <v>11</v>
      </c>
      <c r="O57" s="463" t="s">
        <v>121</v>
      </c>
      <c r="P57" s="470">
        <v>44166</v>
      </c>
      <c r="Q57" s="473" t="s">
        <v>318</v>
      </c>
      <c r="S57" s="344" t="s">
        <v>346</v>
      </c>
      <c r="T57" s="345" t="s">
        <v>917</v>
      </c>
      <c r="U57" s="346" t="s">
        <v>30</v>
      </c>
      <c r="V57" s="346">
        <v>13.8</v>
      </c>
      <c r="W57" s="346" t="s">
        <v>347</v>
      </c>
      <c r="X57" s="346" t="s">
        <v>827</v>
      </c>
      <c r="Y57" s="346"/>
      <c r="Z57" s="346" t="s">
        <v>236</v>
      </c>
      <c r="AA57" s="346" t="s">
        <v>906</v>
      </c>
      <c r="AB57" s="259">
        <v>42874</v>
      </c>
      <c r="AF57" s="368"/>
      <c r="AG57" s="369"/>
      <c r="BP57" s="447" t="s">
        <v>1377</v>
      </c>
      <c r="BQ57" s="328" t="s">
        <v>1378</v>
      </c>
      <c r="BR57" s="177" t="s">
        <v>1247</v>
      </c>
      <c r="BS57" s="315">
        <v>0.38</v>
      </c>
      <c r="BT57" s="177" t="s">
        <v>1379</v>
      </c>
      <c r="BU57" s="177" t="s">
        <v>1380</v>
      </c>
      <c r="BV57" s="177" t="s">
        <v>606</v>
      </c>
      <c r="BW57" s="177" t="s">
        <v>906</v>
      </c>
      <c r="BX57" s="181" t="s">
        <v>1805</v>
      </c>
      <c r="BY57" s="182" t="s">
        <v>835</v>
      </c>
    </row>
    <row r="58" spans="1:77">
      <c r="A58" s="155">
        <v>55</v>
      </c>
      <c r="B58" s="156" t="s">
        <v>30</v>
      </c>
      <c r="C58" s="157" t="s">
        <v>112</v>
      </c>
      <c r="D58" s="157"/>
      <c r="E58" s="157" t="s">
        <v>901</v>
      </c>
      <c r="F58" s="160" t="s">
        <v>902</v>
      </c>
      <c r="G58" s="157">
        <v>1</v>
      </c>
      <c r="H58" s="157" t="s">
        <v>108</v>
      </c>
      <c r="I58" s="157">
        <v>75.599999999999994</v>
      </c>
      <c r="J58" s="159">
        <v>75.599999999999994</v>
      </c>
      <c r="K58" s="162">
        <v>44866</v>
      </c>
      <c r="L58" s="160"/>
      <c r="M58" s="157" t="s">
        <v>188</v>
      </c>
      <c r="N58" s="157">
        <v>21</v>
      </c>
      <c r="O58" s="463" t="s">
        <v>121</v>
      </c>
      <c r="P58" s="470">
        <v>44805</v>
      </c>
      <c r="Q58" s="473" t="s">
        <v>1709</v>
      </c>
      <c r="S58" s="344" t="s">
        <v>842</v>
      </c>
      <c r="T58" s="345" t="s">
        <v>937</v>
      </c>
      <c r="U58" s="346" t="s">
        <v>30</v>
      </c>
      <c r="V58" s="346">
        <v>13.398999999999999</v>
      </c>
      <c r="W58" s="346" t="s">
        <v>938</v>
      </c>
      <c r="X58" s="346" t="s">
        <v>827</v>
      </c>
      <c r="Y58" s="346"/>
      <c r="Z58" s="346" t="s">
        <v>236</v>
      </c>
      <c r="AA58" s="346" t="s">
        <v>906</v>
      </c>
      <c r="AB58" s="259">
        <v>43769</v>
      </c>
      <c r="AF58" s="368"/>
      <c r="AG58" s="369"/>
      <c r="BP58" s="447" t="s">
        <v>1114</v>
      </c>
      <c r="BQ58" s="328" t="s">
        <v>1115</v>
      </c>
      <c r="BR58" s="177" t="s">
        <v>29</v>
      </c>
      <c r="BS58" s="315">
        <v>0.36499999999999999</v>
      </c>
      <c r="BT58" s="177" t="s">
        <v>1116</v>
      </c>
      <c r="BU58" s="177" t="s">
        <v>300</v>
      </c>
      <c r="BV58" s="177" t="s">
        <v>272</v>
      </c>
      <c r="BW58" s="177" t="s">
        <v>906</v>
      </c>
      <c r="BX58" s="181" t="s">
        <v>1800</v>
      </c>
      <c r="BY58" s="182" t="s">
        <v>829</v>
      </c>
    </row>
    <row r="59" spans="1:77" ht="15.75" thickBot="1">
      <c r="A59" s="155">
        <v>56</v>
      </c>
      <c r="B59" s="156" t="s">
        <v>1510</v>
      </c>
      <c r="C59" s="157" t="s">
        <v>112</v>
      </c>
      <c r="D59" s="157"/>
      <c r="E59" s="157"/>
      <c r="F59" s="160" t="s">
        <v>151</v>
      </c>
      <c r="G59" s="157">
        <v>3</v>
      </c>
      <c r="H59" s="157" t="s">
        <v>108</v>
      </c>
      <c r="I59" s="157">
        <v>28.8</v>
      </c>
      <c r="J59" s="159">
        <v>28.8</v>
      </c>
      <c r="K59" s="162">
        <v>44958</v>
      </c>
      <c r="L59" s="160"/>
      <c r="M59" s="157" t="s">
        <v>152</v>
      </c>
      <c r="N59" s="157">
        <v>8</v>
      </c>
      <c r="O59" s="463" t="s">
        <v>121</v>
      </c>
      <c r="P59" s="470">
        <v>44896</v>
      </c>
      <c r="Q59" s="473" t="s">
        <v>151</v>
      </c>
      <c r="S59" s="344" t="s">
        <v>348</v>
      </c>
      <c r="T59" s="345" t="s">
        <v>349</v>
      </c>
      <c r="U59" s="346" t="s">
        <v>30</v>
      </c>
      <c r="V59" s="346">
        <v>13.18</v>
      </c>
      <c r="W59" s="346" t="s">
        <v>936</v>
      </c>
      <c r="X59" s="346" t="s">
        <v>827</v>
      </c>
      <c r="Y59" s="346"/>
      <c r="Z59" s="346" t="s">
        <v>239</v>
      </c>
      <c r="AA59" s="346" t="s">
        <v>906</v>
      </c>
      <c r="AB59" s="259">
        <v>43270</v>
      </c>
      <c r="AF59" s="362"/>
      <c r="AG59" s="365"/>
      <c r="BP59" s="447" t="s">
        <v>1413</v>
      </c>
      <c r="BQ59" s="328" t="s">
        <v>1414</v>
      </c>
      <c r="BR59" s="177" t="s">
        <v>29</v>
      </c>
      <c r="BS59" s="315">
        <v>0.33</v>
      </c>
      <c r="BT59" s="177" t="s">
        <v>1371</v>
      </c>
      <c r="BU59" s="177" t="s">
        <v>280</v>
      </c>
      <c r="BV59" s="177" t="s">
        <v>606</v>
      </c>
      <c r="BW59" s="177" t="s">
        <v>906</v>
      </c>
      <c r="BX59" s="181" t="s">
        <v>1806</v>
      </c>
      <c r="BY59" s="182" t="s">
        <v>835</v>
      </c>
    </row>
    <row r="60" spans="1:77">
      <c r="A60" s="155">
        <v>57</v>
      </c>
      <c r="B60" s="156" t="s">
        <v>1510</v>
      </c>
      <c r="C60" s="157" t="s">
        <v>112</v>
      </c>
      <c r="D60" s="157"/>
      <c r="E60" s="157"/>
      <c r="F60" s="160" t="s">
        <v>1475</v>
      </c>
      <c r="G60" s="157">
        <v>1</v>
      </c>
      <c r="H60" s="157" t="s">
        <v>108</v>
      </c>
      <c r="I60" s="157">
        <v>34</v>
      </c>
      <c r="J60" s="159">
        <v>34</v>
      </c>
      <c r="K60" s="162">
        <v>44927</v>
      </c>
      <c r="L60" s="160"/>
      <c r="M60" s="157" t="s">
        <v>188</v>
      </c>
      <c r="N60" s="157">
        <v>9</v>
      </c>
      <c r="O60" s="463" t="s">
        <v>121</v>
      </c>
      <c r="P60" s="470">
        <v>44866</v>
      </c>
      <c r="Q60" s="473" t="s">
        <v>1071</v>
      </c>
      <c r="S60" s="344" t="s">
        <v>350</v>
      </c>
      <c r="T60" s="345" t="s">
        <v>351</v>
      </c>
      <c r="U60" s="346" t="s">
        <v>30</v>
      </c>
      <c r="V60" s="346">
        <v>12.6</v>
      </c>
      <c r="W60" s="346" t="s">
        <v>347</v>
      </c>
      <c r="X60" s="346" t="s">
        <v>827</v>
      </c>
      <c r="Y60" s="346"/>
      <c r="Z60" s="346" t="s">
        <v>272</v>
      </c>
      <c r="AA60" s="346" t="s">
        <v>906</v>
      </c>
      <c r="AB60" s="259">
        <v>38322</v>
      </c>
      <c r="BP60" s="447" t="s">
        <v>1183</v>
      </c>
      <c r="BQ60" s="328" t="s">
        <v>1184</v>
      </c>
      <c r="BR60" s="177" t="s">
        <v>29</v>
      </c>
      <c r="BS60" s="315">
        <v>0.32</v>
      </c>
      <c r="BT60" s="177" t="s">
        <v>1185</v>
      </c>
      <c r="BU60" s="177" t="s">
        <v>361</v>
      </c>
      <c r="BV60" s="177" t="s">
        <v>272</v>
      </c>
      <c r="BW60" s="177" t="s">
        <v>906</v>
      </c>
      <c r="BX60" s="181" t="s">
        <v>1807</v>
      </c>
      <c r="BY60" s="182" t="s">
        <v>828</v>
      </c>
    </row>
    <row r="61" spans="1:77">
      <c r="A61" s="335">
        <v>58</v>
      </c>
      <c r="B61" s="336" t="s">
        <v>1510</v>
      </c>
      <c r="C61" s="337" t="s">
        <v>112</v>
      </c>
      <c r="D61" s="337"/>
      <c r="E61" s="337"/>
      <c r="F61" s="338" t="s">
        <v>824</v>
      </c>
      <c r="G61" s="337">
        <v>2</v>
      </c>
      <c r="H61" s="337" t="s">
        <v>108</v>
      </c>
      <c r="I61" s="337">
        <v>83</v>
      </c>
      <c r="J61" s="339">
        <v>83</v>
      </c>
      <c r="K61" s="340">
        <v>45017</v>
      </c>
      <c r="L61" s="338"/>
      <c r="M61" s="337" t="s">
        <v>825</v>
      </c>
      <c r="N61" s="337">
        <v>29</v>
      </c>
      <c r="O61" s="464" t="s">
        <v>121</v>
      </c>
      <c r="P61" s="471">
        <v>44866</v>
      </c>
      <c r="Q61" s="474" t="s">
        <v>1863</v>
      </c>
      <c r="S61" s="344" t="s">
        <v>352</v>
      </c>
      <c r="T61" s="345" t="s">
        <v>353</v>
      </c>
      <c r="U61" s="346" t="s">
        <v>30</v>
      </c>
      <c r="V61" s="346">
        <v>12.55</v>
      </c>
      <c r="W61" s="346" t="s">
        <v>195</v>
      </c>
      <c r="X61" s="346" t="s">
        <v>829</v>
      </c>
      <c r="Y61" s="346"/>
      <c r="Z61" s="346" t="s">
        <v>239</v>
      </c>
      <c r="AA61" s="346" t="s">
        <v>906</v>
      </c>
      <c r="AB61" s="259">
        <v>43217</v>
      </c>
      <c r="BP61" s="447" t="s">
        <v>1295</v>
      </c>
      <c r="BQ61" s="328" t="s">
        <v>1296</v>
      </c>
      <c r="BR61" s="177" t="s">
        <v>1247</v>
      </c>
      <c r="BS61" s="315">
        <v>0.3</v>
      </c>
      <c r="BT61" s="177" t="s">
        <v>140</v>
      </c>
      <c r="BU61" s="177" t="s">
        <v>287</v>
      </c>
      <c r="BV61" s="177" t="s">
        <v>606</v>
      </c>
      <c r="BW61" s="177" t="s">
        <v>906</v>
      </c>
      <c r="BX61" s="181">
        <v>41813</v>
      </c>
      <c r="BY61" s="182" t="s">
        <v>828</v>
      </c>
    </row>
    <row r="62" spans="1:77">
      <c r="A62" s="335">
        <v>59</v>
      </c>
      <c r="B62" s="336" t="s">
        <v>30</v>
      </c>
      <c r="C62" s="337" t="s">
        <v>112</v>
      </c>
      <c r="D62" s="337"/>
      <c r="E62" s="337"/>
      <c r="F62" s="338" t="s">
        <v>1511</v>
      </c>
      <c r="G62" s="337">
        <v>1</v>
      </c>
      <c r="H62" s="337" t="s">
        <v>108</v>
      </c>
      <c r="I62" s="337">
        <v>31</v>
      </c>
      <c r="J62" s="339">
        <v>30.1</v>
      </c>
      <c r="K62" s="340">
        <v>45170</v>
      </c>
      <c r="L62" s="338"/>
      <c r="M62" s="337" t="s">
        <v>110</v>
      </c>
      <c r="N62" s="337">
        <v>7</v>
      </c>
      <c r="O62" s="464" t="s">
        <v>121</v>
      </c>
      <c r="P62" s="471">
        <v>45139</v>
      </c>
      <c r="Q62" s="474" t="s">
        <v>1511</v>
      </c>
      <c r="S62" s="344" t="s">
        <v>876</v>
      </c>
      <c r="T62" s="345" t="s">
        <v>965</v>
      </c>
      <c r="U62" s="346" t="s">
        <v>30</v>
      </c>
      <c r="V62" s="346">
        <v>12.5</v>
      </c>
      <c r="W62" s="346" t="s">
        <v>966</v>
      </c>
      <c r="X62" s="346" t="s">
        <v>829</v>
      </c>
      <c r="Y62" s="346"/>
      <c r="Z62" s="346" t="s">
        <v>877</v>
      </c>
      <c r="AA62" s="346" t="s">
        <v>906</v>
      </c>
      <c r="AB62" s="259">
        <v>43896</v>
      </c>
      <c r="BP62" s="447" t="s">
        <v>1162</v>
      </c>
      <c r="BQ62" s="328" t="s">
        <v>1163</v>
      </c>
      <c r="BR62" s="177" t="s">
        <v>29</v>
      </c>
      <c r="BS62" s="315">
        <v>0.28999999999999998</v>
      </c>
      <c r="BT62" s="177" t="s">
        <v>1808</v>
      </c>
      <c r="BU62" s="177" t="s">
        <v>1809</v>
      </c>
      <c r="BV62" s="177" t="s">
        <v>272</v>
      </c>
      <c r="BW62" s="177" t="s">
        <v>906</v>
      </c>
      <c r="BX62" s="181" t="s">
        <v>1109</v>
      </c>
      <c r="BY62" s="182" t="s">
        <v>829</v>
      </c>
    </row>
    <row r="63" spans="1:77">
      <c r="A63" s="335">
        <v>60</v>
      </c>
      <c r="B63" s="336" t="s">
        <v>30</v>
      </c>
      <c r="C63" s="337" t="s">
        <v>112</v>
      </c>
      <c r="D63" s="337"/>
      <c r="E63" s="337"/>
      <c r="F63" s="338" t="s">
        <v>1568</v>
      </c>
      <c r="G63" s="337">
        <v>1</v>
      </c>
      <c r="H63" s="337" t="s">
        <v>108</v>
      </c>
      <c r="I63" s="337">
        <v>91.2</v>
      </c>
      <c r="J63" s="339">
        <v>91.2</v>
      </c>
      <c r="K63" s="340">
        <v>45139</v>
      </c>
      <c r="L63" s="338"/>
      <c r="M63" s="337" t="s">
        <v>130</v>
      </c>
      <c r="N63" s="337">
        <v>23</v>
      </c>
      <c r="O63" s="464" t="s">
        <v>121</v>
      </c>
      <c r="P63" s="471">
        <v>45078</v>
      </c>
      <c r="Q63" s="474" t="s">
        <v>1864</v>
      </c>
      <c r="S63" s="344" t="s">
        <v>354</v>
      </c>
      <c r="T63" s="345" t="s">
        <v>1512</v>
      </c>
      <c r="U63" s="346" t="s">
        <v>30</v>
      </c>
      <c r="V63" s="346">
        <v>12.5</v>
      </c>
      <c r="W63" s="346" t="s">
        <v>331</v>
      </c>
      <c r="X63" s="346" t="s">
        <v>827</v>
      </c>
      <c r="Y63" s="346"/>
      <c r="Z63" s="346" t="s">
        <v>275</v>
      </c>
      <c r="AA63" s="346" t="s">
        <v>906</v>
      </c>
      <c r="AB63" s="259">
        <v>40665</v>
      </c>
      <c r="BP63" s="447" t="s">
        <v>1313</v>
      </c>
      <c r="BQ63" s="328" t="s">
        <v>1314</v>
      </c>
      <c r="BR63" s="177" t="s">
        <v>29</v>
      </c>
      <c r="BS63" s="315">
        <v>0.26500000000000001</v>
      </c>
      <c r="BT63" s="177" t="s">
        <v>1177</v>
      </c>
      <c r="BU63" s="177" t="s">
        <v>1178</v>
      </c>
      <c r="BV63" s="177" t="s">
        <v>272</v>
      </c>
      <c r="BW63" s="177" t="s">
        <v>906</v>
      </c>
      <c r="BX63" s="181" t="s">
        <v>1109</v>
      </c>
      <c r="BY63" s="182" t="s">
        <v>835</v>
      </c>
    </row>
    <row r="64" spans="1:77">
      <c r="A64" s="335">
        <v>61</v>
      </c>
      <c r="B64" s="336" t="s">
        <v>30</v>
      </c>
      <c r="C64" s="337" t="s">
        <v>112</v>
      </c>
      <c r="D64" s="337"/>
      <c r="E64" s="337"/>
      <c r="F64" s="338" t="s">
        <v>1651</v>
      </c>
      <c r="G64" s="337">
        <v>1</v>
      </c>
      <c r="H64" s="337" t="s">
        <v>108</v>
      </c>
      <c r="I64" s="337">
        <v>48.8</v>
      </c>
      <c r="J64" s="339">
        <v>48.8</v>
      </c>
      <c r="K64" s="340">
        <v>45444</v>
      </c>
      <c r="L64" s="338"/>
      <c r="M64" s="337" t="s">
        <v>1652</v>
      </c>
      <c r="N64" s="337"/>
      <c r="O64" s="464" t="s">
        <v>121</v>
      </c>
      <c r="P64" s="471">
        <v>45323</v>
      </c>
      <c r="Q64" s="474" t="s">
        <v>1865</v>
      </c>
      <c r="S64" s="344" t="s">
        <v>355</v>
      </c>
      <c r="T64" s="345" t="s">
        <v>356</v>
      </c>
      <c r="U64" s="346" t="s">
        <v>30</v>
      </c>
      <c r="V64" s="346">
        <v>12</v>
      </c>
      <c r="W64" s="346" t="s">
        <v>195</v>
      </c>
      <c r="X64" s="346" t="s">
        <v>829</v>
      </c>
      <c r="Y64" s="346"/>
      <c r="Z64" s="346" t="s">
        <v>236</v>
      </c>
      <c r="AA64" s="346" t="s">
        <v>906</v>
      </c>
      <c r="AB64" s="259">
        <v>43144</v>
      </c>
      <c r="BP64" s="447" t="s">
        <v>1342</v>
      </c>
      <c r="BQ64" s="328" t="s">
        <v>1343</v>
      </c>
      <c r="BR64" s="177" t="s">
        <v>1247</v>
      </c>
      <c r="BS64" s="315">
        <v>0.25</v>
      </c>
      <c r="BT64" s="177" t="s">
        <v>1344</v>
      </c>
      <c r="BU64" s="177" t="s">
        <v>283</v>
      </c>
      <c r="BV64" s="177" t="s">
        <v>606</v>
      </c>
      <c r="BW64" s="177" t="s">
        <v>906</v>
      </c>
      <c r="BX64" s="181" t="s">
        <v>1810</v>
      </c>
      <c r="BY64" s="182" t="s">
        <v>829</v>
      </c>
    </row>
    <row r="65" spans="1:77">
      <c r="A65" s="335">
        <v>62</v>
      </c>
      <c r="B65" s="336" t="s">
        <v>30</v>
      </c>
      <c r="C65" s="337" t="s">
        <v>112</v>
      </c>
      <c r="D65" s="337"/>
      <c r="E65" s="337"/>
      <c r="F65" s="338" t="s">
        <v>1687</v>
      </c>
      <c r="G65" s="337">
        <v>1</v>
      </c>
      <c r="H65" s="337" t="s">
        <v>108</v>
      </c>
      <c r="I65" s="337">
        <v>57</v>
      </c>
      <c r="J65" s="339">
        <v>57</v>
      </c>
      <c r="K65" s="340">
        <v>45505</v>
      </c>
      <c r="L65" s="338"/>
      <c r="M65" s="337" t="s">
        <v>188</v>
      </c>
      <c r="N65" s="337"/>
      <c r="O65" s="464" t="s">
        <v>121</v>
      </c>
      <c r="P65" s="471">
        <v>45444</v>
      </c>
      <c r="Q65" s="474" t="s">
        <v>1866</v>
      </c>
      <c r="S65" s="344" t="s">
        <v>951</v>
      </c>
      <c r="T65" s="345" t="s">
        <v>952</v>
      </c>
      <c r="U65" s="346" t="s">
        <v>30</v>
      </c>
      <c r="V65" s="346">
        <v>12</v>
      </c>
      <c r="W65" s="346" t="s">
        <v>297</v>
      </c>
      <c r="X65" s="346" t="s">
        <v>827</v>
      </c>
      <c r="Y65" s="346"/>
      <c r="Z65" s="346" t="s">
        <v>877</v>
      </c>
      <c r="AA65" s="346" t="s">
        <v>906</v>
      </c>
      <c r="AB65" s="259">
        <v>44120</v>
      </c>
      <c r="BP65" s="447" t="s">
        <v>1172</v>
      </c>
      <c r="BQ65" s="328" t="s">
        <v>1173</v>
      </c>
      <c r="BR65" s="177" t="s">
        <v>29</v>
      </c>
      <c r="BS65" s="315">
        <v>0.23</v>
      </c>
      <c r="BT65" s="177" t="s">
        <v>1174</v>
      </c>
      <c r="BU65" s="177" t="s">
        <v>361</v>
      </c>
      <c r="BV65" s="177" t="s">
        <v>606</v>
      </c>
      <c r="BW65" s="177" t="s">
        <v>906</v>
      </c>
      <c r="BX65" s="181" t="s">
        <v>1109</v>
      </c>
      <c r="BY65" s="182" t="s">
        <v>828</v>
      </c>
    </row>
    <row r="66" spans="1:77">
      <c r="A66" s="335">
        <v>63</v>
      </c>
      <c r="B66" s="336" t="s">
        <v>30</v>
      </c>
      <c r="C66" s="337" t="s">
        <v>112</v>
      </c>
      <c r="D66" s="337"/>
      <c r="E66" s="337"/>
      <c r="F66" s="338" t="s">
        <v>1689</v>
      </c>
      <c r="G66" s="337">
        <v>1</v>
      </c>
      <c r="H66" s="337" t="s">
        <v>108</v>
      </c>
      <c r="I66" s="337">
        <v>105</v>
      </c>
      <c r="J66" s="339">
        <v>105</v>
      </c>
      <c r="K66" s="340">
        <v>45658</v>
      </c>
      <c r="L66" s="338"/>
      <c r="M66" s="337" t="s">
        <v>188</v>
      </c>
      <c r="N66" s="337"/>
      <c r="O66" s="464" t="s">
        <v>121</v>
      </c>
      <c r="P66" s="471">
        <v>45536</v>
      </c>
      <c r="Q66" s="474" t="s">
        <v>1867</v>
      </c>
      <c r="S66" s="344" t="s">
        <v>357</v>
      </c>
      <c r="T66" s="345" t="s">
        <v>358</v>
      </c>
      <c r="U66" s="346" t="s">
        <v>30</v>
      </c>
      <c r="V66" s="346">
        <v>11.98</v>
      </c>
      <c r="W66" s="346" t="s">
        <v>907</v>
      </c>
      <c r="X66" s="346" t="s">
        <v>829</v>
      </c>
      <c r="Y66" s="346"/>
      <c r="Z66" s="346" t="s">
        <v>236</v>
      </c>
      <c r="AA66" s="346" t="s">
        <v>906</v>
      </c>
      <c r="AB66" s="259">
        <v>42996</v>
      </c>
      <c r="BP66" s="447" t="s">
        <v>1335</v>
      </c>
      <c r="BQ66" s="328" t="s">
        <v>1336</v>
      </c>
      <c r="BR66" s="177" t="s">
        <v>29</v>
      </c>
      <c r="BS66" s="315">
        <v>0.22500000000000001</v>
      </c>
      <c r="BT66" s="177" t="s">
        <v>1337</v>
      </c>
      <c r="BU66" s="177" t="s">
        <v>1338</v>
      </c>
      <c r="BV66" s="177" t="s">
        <v>916</v>
      </c>
      <c r="BW66" s="177" t="s">
        <v>906</v>
      </c>
      <c r="BX66" s="181" t="s">
        <v>1811</v>
      </c>
      <c r="BY66" s="182" t="s">
        <v>835</v>
      </c>
    </row>
    <row r="67" spans="1:77">
      <c r="A67" s="335">
        <v>64</v>
      </c>
      <c r="B67" s="336" t="s">
        <v>30</v>
      </c>
      <c r="C67" s="337" t="s">
        <v>112</v>
      </c>
      <c r="D67" s="337"/>
      <c r="E67" s="337"/>
      <c r="F67" s="338" t="s">
        <v>1837</v>
      </c>
      <c r="G67" s="337">
        <v>1</v>
      </c>
      <c r="H67" s="337" t="s">
        <v>1690</v>
      </c>
      <c r="I67" s="337">
        <v>101</v>
      </c>
      <c r="J67" s="339">
        <v>86.4</v>
      </c>
      <c r="K67" s="340">
        <v>45689</v>
      </c>
      <c r="L67" s="338"/>
      <c r="M67" s="337" t="s">
        <v>188</v>
      </c>
      <c r="N67" s="337"/>
      <c r="O67" s="464" t="s">
        <v>121</v>
      </c>
      <c r="P67" s="471">
        <v>45658</v>
      </c>
      <c r="Q67" s="474" t="s">
        <v>1868</v>
      </c>
      <c r="S67" s="344" t="s">
        <v>362</v>
      </c>
      <c r="T67" s="345" t="s">
        <v>363</v>
      </c>
      <c r="U67" s="346" t="s">
        <v>30</v>
      </c>
      <c r="V67" s="346">
        <v>11.9</v>
      </c>
      <c r="W67" s="346" t="s">
        <v>124</v>
      </c>
      <c r="X67" s="346" t="s">
        <v>827</v>
      </c>
      <c r="Y67" s="346"/>
      <c r="Z67" s="346" t="s">
        <v>272</v>
      </c>
      <c r="AA67" s="346" t="s">
        <v>906</v>
      </c>
      <c r="AB67" s="259">
        <v>37469</v>
      </c>
      <c r="BP67" s="447" t="s">
        <v>1434</v>
      </c>
      <c r="BQ67" s="328" t="s">
        <v>1435</v>
      </c>
      <c r="BR67" s="177" t="s">
        <v>1003</v>
      </c>
      <c r="BS67" s="315">
        <v>0.22</v>
      </c>
      <c r="BT67" s="177" t="s">
        <v>1263</v>
      </c>
      <c r="BU67" s="177" t="s">
        <v>1264</v>
      </c>
      <c r="BV67" s="177" t="s">
        <v>606</v>
      </c>
      <c r="BW67" s="177" t="s">
        <v>906</v>
      </c>
      <c r="BX67" s="181" t="s">
        <v>1812</v>
      </c>
      <c r="BY67" s="182" t="s">
        <v>835</v>
      </c>
    </row>
    <row r="68" spans="1:77" ht="30.75" thickBot="1">
      <c r="A68" s="329">
        <v>65</v>
      </c>
      <c r="B68" s="330" t="s">
        <v>1510</v>
      </c>
      <c r="C68" s="322" t="s">
        <v>112</v>
      </c>
      <c r="D68" s="322"/>
      <c r="E68" s="322"/>
      <c r="F68" s="326" t="s">
        <v>1878</v>
      </c>
      <c r="G68" s="322">
        <v>1</v>
      </c>
      <c r="H68" s="322" t="s">
        <v>1870</v>
      </c>
      <c r="I68" s="322">
        <v>50</v>
      </c>
      <c r="J68" s="324">
        <v>24.8</v>
      </c>
      <c r="K68" s="325">
        <v>45870</v>
      </c>
      <c r="L68" s="326"/>
      <c r="M68" s="322" t="s">
        <v>188</v>
      </c>
      <c r="N68" s="322"/>
      <c r="O68" s="465" t="s">
        <v>121</v>
      </c>
      <c r="P68" s="472">
        <v>45870</v>
      </c>
      <c r="Q68" s="475"/>
      <c r="S68" s="344" t="s">
        <v>359</v>
      </c>
      <c r="T68" s="345" t="s">
        <v>360</v>
      </c>
      <c r="U68" s="346" t="s">
        <v>30</v>
      </c>
      <c r="V68" s="346">
        <v>11.9</v>
      </c>
      <c r="W68" s="346" t="s">
        <v>361</v>
      </c>
      <c r="X68" s="346" t="s">
        <v>827</v>
      </c>
      <c r="Y68" s="346"/>
      <c r="Z68" s="346" t="s">
        <v>284</v>
      </c>
      <c r="AA68" s="346" t="s">
        <v>906</v>
      </c>
      <c r="AB68" s="259">
        <v>39753</v>
      </c>
      <c r="BP68" s="447" t="s">
        <v>1254</v>
      </c>
      <c r="BQ68" s="328" t="s">
        <v>1255</v>
      </c>
      <c r="BR68" s="177" t="s">
        <v>29</v>
      </c>
      <c r="BS68" s="315">
        <v>0.2</v>
      </c>
      <c r="BT68" s="177" t="s">
        <v>1256</v>
      </c>
      <c r="BU68" s="177" t="s">
        <v>313</v>
      </c>
      <c r="BV68" s="177" t="s">
        <v>606</v>
      </c>
      <c r="BW68" s="177" t="s">
        <v>906</v>
      </c>
      <c r="BX68" s="181">
        <v>40442</v>
      </c>
      <c r="BY68" s="182" t="s">
        <v>835</v>
      </c>
    </row>
    <row r="69" spans="1:77">
      <c r="H69" s="317" t="s">
        <v>34</v>
      </c>
      <c r="I69" s="318">
        <f>SUM(I4:I68)</f>
        <v>2740.5450000000001</v>
      </c>
      <c r="J69" s="318">
        <f>SUM(J4:J68)</f>
        <v>2738.75</v>
      </c>
      <c r="S69" s="344" t="s">
        <v>364</v>
      </c>
      <c r="T69" s="345" t="s">
        <v>365</v>
      </c>
      <c r="U69" s="346" t="s">
        <v>30</v>
      </c>
      <c r="V69" s="346">
        <v>11.88</v>
      </c>
      <c r="W69" s="346" t="s">
        <v>328</v>
      </c>
      <c r="X69" s="346" t="s">
        <v>827</v>
      </c>
      <c r="Y69" s="346"/>
      <c r="Z69" s="346" t="s">
        <v>272</v>
      </c>
      <c r="AA69" s="346" t="s">
        <v>906</v>
      </c>
      <c r="AB69" s="259">
        <v>36800</v>
      </c>
      <c r="BP69" s="447" t="s">
        <v>1284</v>
      </c>
      <c r="BQ69" s="328" t="s">
        <v>1285</v>
      </c>
      <c r="BR69" s="177" t="s">
        <v>1003</v>
      </c>
      <c r="BS69" s="315">
        <v>0.2</v>
      </c>
      <c r="BT69" s="177" t="s">
        <v>1711</v>
      </c>
      <c r="BU69" s="177" t="s">
        <v>1286</v>
      </c>
      <c r="BV69" s="177" t="s">
        <v>606</v>
      </c>
      <c r="BW69" s="177" t="s">
        <v>906</v>
      </c>
      <c r="BX69" s="181" t="s">
        <v>1813</v>
      </c>
      <c r="BY69" s="182" t="s">
        <v>828</v>
      </c>
    </row>
    <row r="70" spans="1:77">
      <c r="S70" s="344" t="s">
        <v>368</v>
      </c>
      <c r="T70" s="345" t="s">
        <v>369</v>
      </c>
      <c r="U70" s="346" t="s">
        <v>30</v>
      </c>
      <c r="V70" s="346">
        <v>11.5</v>
      </c>
      <c r="W70" s="346" t="s">
        <v>345</v>
      </c>
      <c r="X70" s="346" t="s">
        <v>829</v>
      </c>
      <c r="Y70" s="346"/>
      <c r="Z70" s="346" t="s">
        <v>236</v>
      </c>
      <c r="AA70" s="346" t="s">
        <v>906</v>
      </c>
      <c r="AB70" s="259">
        <v>42997</v>
      </c>
      <c r="BP70" s="447" t="s">
        <v>1217</v>
      </c>
      <c r="BQ70" s="328" t="s">
        <v>1814</v>
      </c>
      <c r="BR70" s="177" t="s">
        <v>29</v>
      </c>
      <c r="BS70" s="315">
        <v>0.2</v>
      </c>
      <c r="BT70" s="177" t="s">
        <v>1218</v>
      </c>
      <c r="BU70" s="177" t="s">
        <v>345</v>
      </c>
      <c r="BV70" s="177" t="s">
        <v>272</v>
      </c>
      <c r="BW70" s="177" t="s">
        <v>906</v>
      </c>
      <c r="BX70" s="181" t="s">
        <v>1109</v>
      </c>
      <c r="BY70" s="182" t="s">
        <v>835</v>
      </c>
    </row>
    <row r="71" spans="1:77">
      <c r="A71" s="207" t="s">
        <v>1494</v>
      </c>
      <c r="S71" s="344" t="s">
        <v>366</v>
      </c>
      <c r="T71" s="345" t="s">
        <v>367</v>
      </c>
      <c r="U71" s="346" t="s">
        <v>30</v>
      </c>
      <c r="V71" s="346">
        <v>11.5</v>
      </c>
      <c r="W71" s="346" t="s">
        <v>300</v>
      </c>
      <c r="X71" s="346" t="s">
        <v>827</v>
      </c>
      <c r="Y71" s="346"/>
      <c r="Z71" s="346" t="s">
        <v>236</v>
      </c>
      <c r="AA71" s="346" t="s">
        <v>906</v>
      </c>
      <c r="AB71" s="259">
        <v>42034</v>
      </c>
      <c r="BP71" s="447" t="s">
        <v>1117</v>
      </c>
      <c r="BQ71" s="328" t="s">
        <v>1118</v>
      </c>
      <c r="BR71" s="177" t="s">
        <v>29</v>
      </c>
      <c r="BS71" s="315">
        <v>0.2</v>
      </c>
      <c r="BT71" s="177" t="s">
        <v>1119</v>
      </c>
      <c r="BU71" s="177" t="s">
        <v>1120</v>
      </c>
      <c r="BV71" s="177" t="s">
        <v>272</v>
      </c>
      <c r="BW71" s="177" t="s">
        <v>906</v>
      </c>
      <c r="BX71" s="181" t="s">
        <v>1109</v>
      </c>
      <c r="BY71" s="182" t="s">
        <v>828</v>
      </c>
    </row>
    <row r="72" spans="1:77">
      <c r="A72" t="s">
        <v>1496</v>
      </c>
      <c r="S72" s="344" t="s">
        <v>851</v>
      </c>
      <c r="T72" s="345" t="s">
        <v>955</v>
      </c>
      <c r="U72" s="346" t="s">
        <v>30</v>
      </c>
      <c r="V72" s="346">
        <v>11.5</v>
      </c>
      <c r="W72" s="346" t="s">
        <v>372</v>
      </c>
      <c r="X72" s="346" t="s">
        <v>829</v>
      </c>
      <c r="Y72" s="346"/>
      <c r="Z72" s="346" t="s">
        <v>236</v>
      </c>
      <c r="AA72" s="346" t="s">
        <v>906</v>
      </c>
      <c r="AB72" s="259">
        <v>43797</v>
      </c>
      <c r="BP72" s="447" t="s">
        <v>1445</v>
      </c>
      <c r="BQ72" s="328" t="s">
        <v>1446</v>
      </c>
      <c r="BR72" s="177" t="s">
        <v>1112</v>
      </c>
      <c r="BS72" s="315">
        <v>0.18</v>
      </c>
      <c r="BT72" s="177" t="s">
        <v>1447</v>
      </c>
      <c r="BU72" s="177" t="s">
        <v>1108</v>
      </c>
      <c r="BV72" s="177" t="s">
        <v>272</v>
      </c>
      <c r="BW72" s="177" t="s">
        <v>906</v>
      </c>
      <c r="BX72" s="181" t="s">
        <v>1815</v>
      </c>
      <c r="BY72" s="182" t="s">
        <v>835</v>
      </c>
    </row>
    <row r="73" spans="1:77">
      <c r="A73" s="242" t="s">
        <v>1495</v>
      </c>
      <c r="S73" s="344" t="s">
        <v>960</v>
      </c>
      <c r="T73" s="345" t="s">
        <v>961</v>
      </c>
      <c r="U73" s="346" t="s">
        <v>30</v>
      </c>
      <c r="V73" s="346">
        <v>10.8</v>
      </c>
      <c r="W73" s="346" t="s">
        <v>1513</v>
      </c>
      <c r="X73" s="346" t="s">
        <v>827</v>
      </c>
      <c r="Y73" s="346"/>
      <c r="Z73" s="346" t="s">
        <v>236</v>
      </c>
      <c r="AA73" s="346" t="s">
        <v>906</v>
      </c>
      <c r="AB73" s="259">
        <v>44600</v>
      </c>
      <c r="BP73" s="447" t="s">
        <v>1438</v>
      </c>
      <c r="BQ73" s="328" t="s">
        <v>1439</v>
      </c>
      <c r="BR73" s="177" t="s">
        <v>29</v>
      </c>
      <c r="BS73" s="315">
        <v>0.18</v>
      </c>
      <c r="BT73" s="177" t="s">
        <v>1563</v>
      </c>
      <c r="BU73" s="177" t="s">
        <v>283</v>
      </c>
      <c r="BV73" s="177" t="s">
        <v>272</v>
      </c>
      <c r="BW73" s="177" t="s">
        <v>906</v>
      </c>
      <c r="BX73" s="181" t="s">
        <v>1109</v>
      </c>
      <c r="BY73" s="182" t="s">
        <v>835</v>
      </c>
    </row>
    <row r="74" spans="1:77">
      <c r="S74" s="344" t="s">
        <v>321</v>
      </c>
      <c r="T74" s="345" t="s">
        <v>373</v>
      </c>
      <c r="U74" s="346" t="s">
        <v>30</v>
      </c>
      <c r="V74" s="346">
        <v>10.5</v>
      </c>
      <c r="W74" s="346" t="s">
        <v>932</v>
      </c>
      <c r="X74" s="346" t="s">
        <v>827</v>
      </c>
      <c r="Y74" s="346"/>
      <c r="Z74" s="346" t="s">
        <v>275</v>
      </c>
      <c r="AA74" s="346" t="s">
        <v>906</v>
      </c>
      <c r="AB74" s="259">
        <v>40779</v>
      </c>
      <c r="BP74" s="447" t="s">
        <v>1275</v>
      </c>
      <c r="BQ74" s="328" t="s">
        <v>1276</v>
      </c>
      <c r="BR74" s="177" t="s">
        <v>29</v>
      </c>
      <c r="BS74" s="315">
        <v>0.16300000000000001</v>
      </c>
      <c r="BT74" s="177" t="s">
        <v>1277</v>
      </c>
      <c r="BU74" s="177" t="s">
        <v>472</v>
      </c>
      <c r="BV74" s="177" t="s">
        <v>606</v>
      </c>
      <c r="BW74" s="177" t="s">
        <v>906</v>
      </c>
      <c r="BX74" s="181" t="s">
        <v>1816</v>
      </c>
      <c r="BY74" s="182" t="s">
        <v>829</v>
      </c>
    </row>
    <row r="75" spans="1:77">
      <c r="S75" s="344" t="s">
        <v>370</v>
      </c>
      <c r="T75" s="345" t="s">
        <v>371</v>
      </c>
      <c r="U75" s="346" t="s">
        <v>30</v>
      </c>
      <c r="V75" s="346">
        <v>10.5</v>
      </c>
      <c r="W75" s="346" t="s">
        <v>372</v>
      </c>
      <c r="X75" s="346" t="s">
        <v>827</v>
      </c>
      <c r="Y75" s="346"/>
      <c r="Z75" s="346" t="s">
        <v>272</v>
      </c>
      <c r="AA75" s="346" t="s">
        <v>906</v>
      </c>
      <c r="AB75" s="259">
        <v>38292</v>
      </c>
      <c r="BP75" s="447" t="s">
        <v>1297</v>
      </c>
      <c r="BQ75" s="328" t="s">
        <v>1298</v>
      </c>
      <c r="BR75" s="177" t="s">
        <v>29</v>
      </c>
      <c r="BS75" s="315">
        <v>0.14199999999999999</v>
      </c>
      <c r="BT75" s="177" t="s">
        <v>1299</v>
      </c>
      <c r="BU75" s="177" t="s">
        <v>481</v>
      </c>
      <c r="BV75" s="177" t="s">
        <v>606</v>
      </c>
      <c r="BW75" s="177" t="s">
        <v>906</v>
      </c>
      <c r="BX75" s="181" t="s">
        <v>1109</v>
      </c>
      <c r="BY75" s="182" t="s">
        <v>835</v>
      </c>
    </row>
    <row r="76" spans="1:77">
      <c r="S76" s="344" t="s">
        <v>374</v>
      </c>
      <c r="T76" s="345" t="s">
        <v>375</v>
      </c>
      <c r="U76" s="346" t="s">
        <v>30</v>
      </c>
      <c r="V76" s="346">
        <v>10.225</v>
      </c>
      <c r="W76" s="346" t="s">
        <v>970</v>
      </c>
      <c r="X76" s="346" t="s">
        <v>829</v>
      </c>
      <c r="Y76" s="346"/>
      <c r="Z76" s="346" t="s">
        <v>236</v>
      </c>
      <c r="AA76" s="346" t="s">
        <v>906</v>
      </c>
      <c r="AB76" s="259">
        <v>43056</v>
      </c>
      <c r="BP76" s="447" t="s">
        <v>1280</v>
      </c>
      <c r="BQ76" s="328" t="s">
        <v>1281</v>
      </c>
      <c r="BR76" s="177" t="s">
        <v>29</v>
      </c>
      <c r="BS76" s="315">
        <v>0.14000000000000001</v>
      </c>
      <c r="BT76" s="177" t="s">
        <v>1543</v>
      </c>
      <c r="BU76" s="177" t="s">
        <v>797</v>
      </c>
      <c r="BV76" s="177" t="s">
        <v>272</v>
      </c>
      <c r="BW76" s="177" t="s">
        <v>906</v>
      </c>
      <c r="BX76" s="181" t="s">
        <v>1109</v>
      </c>
      <c r="BY76" s="182" t="s">
        <v>835</v>
      </c>
    </row>
    <row r="77" spans="1:77">
      <c r="S77" s="344" t="s">
        <v>376</v>
      </c>
      <c r="T77" s="345" t="s">
        <v>377</v>
      </c>
      <c r="U77" s="346" t="s">
        <v>30</v>
      </c>
      <c r="V77" s="346">
        <v>10</v>
      </c>
      <c r="W77" s="346" t="s">
        <v>378</v>
      </c>
      <c r="X77" s="346" t="s">
        <v>829</v>
      </c>
      <c r="Y77" s="346"/>
      <c r="Z77" s="346" t="s">
        <v>239</v>
      </c>
      <c r="AA77" s="346" t="s">
        <v>906</v>
      </c>
      <c r="AB77" s="259">
        <v>41015</v>
      </c>
      <c r="BP77" s="447" t="s">
        <v>1329</v>
      </c>
      <c r="BQ77" s="328" t="s">
        <v>1330</v>
      </c>
      <c r="BR77" s="177" t="s">
        <v>29</v>
      </c>
      <c r="BS77" s="315">
        <v>0.13200000000000001</v>
      </c>
      <c r="BT77" s="177" t="s">
        <v>1564</v>
      </c>
      <c r="BU77" s="177" t="s">
        <v>258</v>
      </c>
      <c r="BV77" s="177" t="s">
        <v>606</v>
      </c>
      <c r="BW77" s="177" t="s">
        <v>906</v>
      </c>
      <c r="BX77" s="181" t="s">
        <v>1817</v>
      </c>
      <c r="BY77" s="182" t="s">
        <v>835</v>
      </c>
    </row>
    <row r="78" spans="1:77">
      <c r="S78" s="344" t="s">
        <v>379</v>
      </c>
      <c r="T78" s="345" t="s">
        <v>380</v>
      </c>
      <c r="U78" s="346" t="s">
        <v>30</v>
      </c>
      <c r="V78" s="346">
        <v>9.9990000000000006</v>
      </c>
      <c r="W78" s="346" t="s">
        <v>195</v>
      </c>
      <c r="X78" s="346" t="s">
        <v>829</v>
      </c>
      <c r="Y78" s="346"/>
      <c r="Z78" s="346" t="s">
        <v>236</v>
      </c>
      <c r="AA78" s="346" t="s">
        <v>906</v>
      </c>
      <c r="AB78" s="259">
        <v>43342</v>
      </c>
      <c r="BP78" s="447" t="s">
        <v>1158</v>
      </c>
      <c r="BQ78" s="328" t="s">
        <v>1159</v>
      </c>
      <c r="BR78" s="177" t="s">
        <v>29</v>
      </c>
      <c r="BS78" s="315">
        <v>0.13200000000000001</v>
      </c>
      <c r="BT78" s="177" t="s">
        <v>1160</v>
      </c>
      <c r="BU78" s="177" t="s">
        <v>1161</v>
      </c>
      <c r="BV78" s="177" t="s">
        <v>272</v>
      </c>
      <c r="BW78" s="177" t="s">
        <v>906</v>
      </c>
      <c r="BX78" s="181" t="s">
        <v>1109</v>
      </c>
      <c r="BY78" s="182" t="s">
        <v>828</v>
      </c>
    </row>
    <row r="79" spans="1:77">
      <c r="S79" s="344" t="s">
        <v>383</v>
      </c>
      <c r="T79" s="345" t="s">
        <v>384</v>
      </c>
      <c r="U79" s="346" t="s">
        <v>30</v>
      </c>
      <c r="V79" s="346">
        <v>9.99</v>
      </c>
      <c r="W79" s="346" t="s">
        <v>385</v>
      </c>
      <c r="X79" s="346" t="s">
        <v>829</v>
      </c>
      <c r="Y79" s="346"/>
      <c r="Z79" s="346" t="s">
        <v>236</v>
      </c>
      <c r="AA79" s="346" t="s">
        <v>906</v>
      </c>
      <c r="AB79" s="259">
        <v>43090</v>
      </c>
      <c r="BP79" s="447" t="s">
        <v>1565</v>
      </c>
      <c r="BQ79" s="328" t="s">
        <v>1566</v>
      </c>
      <c r="BR79" s="177" t="s">
        <v>1003</v>
      </c>
      <c r="BS79" s="315">
        <v>0.114</v>
      </c>
      <c r="BT79" s="177" t="s">
        <v>1263</v>
      </c>
      <c r="BU79" s="177" t="s">
        <v>1264</v>
      </c>
      <c r="BV79" s="177" t="s">
        <v>606</v>
      </c>
      <c r="BW79" s="177" t="s">
        <v>906</v>
      </c>
      <c r="BX79" s="181" t="s">
        <v>1818</v>
      </c>
      <c r="BY79" s="182" t="s">
        <v>835</v>
      </c>
    </row>
    <row r="80" spans="1:77">
      <c r="S80" s="344" t="s">
        <v>386</v>
      </c>
      <c r="T80" s="345" t="s">
        <v>387</v>
      </c>
      <c r="U80" s="346" t="s">
        <v>30</v>
      </c>
      <c r="V80" s="346">
        <v>9.99</v>
      </c>
      <c r="W80" s="346" t="s">
        <v>1513</v>
      </c>
      <c r="X80" s="346" t="s">
        <v>827</v>
      </c>
      <c r="Y80" s="346"/>
      <c r="Z80" s="346" t="s">
        <v>284</v>
      </c>
      <c r="AA80" s="346" t="s">
        <v>906</v>
      </c>
      <c r="AB80" s="259">
        <v>40730</v>
      </c>
      <c r="BP80" s="447" t="s">
        <v>1145</v>
      </c>
      <c r="BQ80" s="328" t="s">
        <v>1146</v>
      </c>
      <c r="BR80" s="177" t="s">
        <v>29</v>
      </c>
      <c r="BS80" s="315">
        <v>0.11</v>
      </c>
      <c r="BT80" s="177" t="s">
        <v>1147</v>
      </c>
      <c r="BU80" s="177" t="s">
        <v>290</v>
      </c>
      <c r="BV80" s="177" t="s">
        <v>272</v>
      </c>
      <c r="BW80" s="177" t="s">
        <v>906</v>
      </c>
      <c r="BX80" s="181" t="s">
        <v>1109</v>
      </c>
      <c r="BY80" s="182" t="s">
        <v>835</v>
      </c>
    </row>
    <row r="81" spans="19:77">
      <c r="S81" s="344" t="s">
        <v>381</v>
      </c>
      <c r="T81" s="345" t="s">
        <v>382</v>
      </c>
      <c r="U81" s="346" t="s">
        <v>30</v>
      </c>
      <c r="V81" s="346">
        <v>9.99</v>
      </c>
      <c r="W81" s="346" t="s">
        <v>342</v>
      </c>
      <c r="X81" s="346" t="s">
        <v>827</v>
      </c>
      <c r="Y81" s="346"/>
      <c r="Z81" s="346" t="s">
        <v>272</v>
      </c>
      <c r="AA81" s="346" t="s">
        <v>906</v>
      </c>
      <c r="AB81" s="259">
        <v>40634</v>
      </c>
      <c r="BP81" s="447" t="s">
        <v>1219</v>
      </c>
      <c r="BQ81" s="328" t="s">
        <v>1220</v>
      </c>
      <c r="BR81" s="177" t="s">
        <v>29</v>
      </c>
      <c r="BS81" s="315">
        <v>0.104</v>
      </c>
      <c r="BT81" s="177" t="s">
        <v>1221</v>
      </c>
      <c r="BU81" s="177" t="s">
        <v>1397</v>
      </c>
      <c r="BV81" s="177" t="s">
        <v>272</v>
      </c>
      <c r="BW81" s="177" t="s">
        <v>906</v>
      </c>
      <c r="BX81" s="181" t="s">
        <v>1109</v>
      </c>
      <c r="BY81" s="182" t="s">
        <v>828</v>
      </c>
    </row>
    <row r="82" spans="19:77">
      <c r="S82" s="344" t="s">
        <v>388</v>
      </c>
      <c r="T82" s="345" t="s">
        <v>389</v>
      </c>
      <c r="U82" s="346" t="s">
        <v>30</v>
      </c>
      <c r="V82" s="346">
        <v>9.7620000000000005</v>
      </c>
      <c r="W82" s="346" t="s">
        <v>1628</v>
      </c>
      <c r="X82" s="346" t="s">
        <v>829</v>
      </c>
      <c r="Y82" s="346"/>
      <c r="Z82" s="346" t="s">
        <v>236</v>
      </c>
      <c r="AA82" s="346" t="s">
        <v>906</v>
      </c>
      <c r="AB82" s="259">
        <v>41194</v>
      </c>
      <c r="BP82" s="447" t="s">
        <v>1459</v>
      </c>
      <c r="BQ82" s="328" t="s">
        <v>1819</v>
      </c>
      <c r="BR82" s="177" t="s">
        <v>1259</v>
      </c>
      <c r="BS82" s="315">
        <v>0.1</v>
      </c>
      <c r="BT82" s="177" t="s">
        <v>1820</v>
      </c>
      <c r="BU82" s="177" t="s">
        <v>1460</v>
      </c>
      <c r="BV82" s="177" t="s">
        <v>606</v>
      </c>
      <c r="BW82" s="177" t="s">
        <v>906</v>
      </c>
      <c r="BX82" s="181" t="s">
        <v>1821</v>
      </c>
      <c r="BY82" s="182" t="s">
        <v>835</v>
      </c>
    </row>
    <row r="83" spans="19:77">
      <c r="S83" s="344" t="s">
        <v>390</v>
      </c>
      <c r="T83" s="345" t="s">
        <v>391</v>
      </c>
      <c r="U83" s="346" t="s">
        <v>30</v>
      </c>
      <c r="V83" s="346">
        <v>9.6</v>
      </c>
      <c r="W83" s="346" t="s">
        <v>345</v>
      </c>
      <c r="X83" s="346" t="s">
        <v>829</v>
      </c>
      <c r="Y83" s="346"/>
      <c r="Z83" s="346" t="s">
        <v>236</v>
      </c>
      <c r="AA83" s="346" t="s">
        <v>906</v>
      </c>
      <c r="AB83" s="259">
        <v>42941</v>
      </c>
      <c r="BP83" s="447" t="s">
        <v>1193</v>
      </c>
      <c r="BQ83" s="328" t="s">
        <v>1194</v>
      </c>
      <c r="BR83" s="177" t="s">
        <v>29</v>
      </c>
      <c r="BS83" s="315">
        <v>0.1</v>
      </c>
      <c r="BT83" s="177" t="s">
        <v>1160</v>
      </c>
      <c r="BU83" s="177" t="s">
        <v>1161</v>
      </c>
      <c r="BV83" s="177" t="s">
        <v>272</v>
      </c>
      <c r="BW83" s="177" t="s">
        <v>906</v>
      </c>
      <c r="BX83" s="181" t="s">
        <v>1109</v>
      </c>
      <c r="BY83" s="182" t="s">
        <v>828</v>
      </c>
    </row>
    <row r="84" spans="19:77">
      <c r="S84" s="344" t="s">
        <v>392</v>
      </c>
      <c r="T84" s="345" t="s">
        <v>393</v>
      </c>
      <c r="U84" s="346" t="s">
        <v>30</v>
      </c>
      <c r="V84" s="346">
        <v>9.35</v>
      </c>
      <c r="W84" s="346" t="s">
        <v>394</v>
      </c>
      <c r="X84" s="346" t="s">
        <v>827</v>
      </c>
      <c r="Y84" s="346"/>
      <c r="Z84" s="346" t="s">
        <v>272</v>
      </c>
      <c r="AA84" s="346" t="s">
        <v>906</v>
      </c>
      <c r="AB84" s="259">
        <v>38532</v>
      </c>
      <c r="BP84" s="447" t="s">
        <v>1321</v>
      </c>
      <c r="BQ84" s="328" t="s">
        <v>1322</v>
      </c>
      <c r="BR84" s="177" t="s">
        <v>1656</v>
      </c>
      <c r="BS84" s="315">
        <v>0.1</v>
      </c>
      <c r="BT84" s="177" t="s">
        <v>1822</v>
      </c>
      <c r="BU84" s="177" t="s">
        <v>1823</v>
      </c>
      <c r="BV84" s="177" t="s">
        <v>606</v>
      </c>
      <c r="BW84" s="177" t="s">
        <v>906</v>
      </c>
      <c r="BX84" s="181" t="s">
        <v>1824</v>
      </c>
      <c r="BY84" s="182" t="s">
        <v>835</v>
      </c>
    </row>
    <row r="85" spans="19:77">
      <c r="S85" s="344" t="s">
        <v>397</v>
      </c>
      <c r="T85" s="345" t="s">
        <v>398</v>
      </c>
      <c r="U85" s="346" t="s">
        <v>30</v>
      </c>
      <c r="V85" s="346">
        <v>9.1999999999999993</v>
      </c>
      <c r="W85" s="346" t="s">
        <v>271</v>
      </c>
      <c r="X85" s="346" t="s">
        <v>829</v>
      </c>
      <c r="Y85" s="346"/>
      <c r="Z85" s="346" t="s">
        <v>239</v>
      </c>
      <c r="AA85" s="346" t="s">
        <v>906</v>
      </c>
      <c r="AB85" s="259">
        <v>39994</v>
      </c>
      <c r="BP85" s="447" t="s">
        <v>1429</v>
      </c>
      <c r="BQ85" s="328" t="s">
        <v>1430</v>
      </c>
      <c r="BR85" s="177" t="s">
        <v>29</v>
      </c>
      <c r="BS85" s="315">
        <v>0.1</v>
      </c>
      <c r="BT85" s="177" t="s">
        <v>1431</v>
      </c>
      <c r="BU85" s="177" t="s">
        <v>250</v>
      </c>
      <c r="BV85" s="177" t="s">
        <v>606</v>
      </c>
      <c r="BW85" s="177" t="s">
        <v>906</v>
      </c>
      <c r="BX85" s="181" t="s">
        <v>1825</v>
      </c>
      <c r="BY85" s="182" t="s">
        <v>828</v>
      </c>
    </row>
    <row r="86" spans="19:77">
      <c r="S86" s="344" t="s">
        <v>395</v>
      </c>
      <c r="T86" s="345" t="s">
        <v>396</v>
      </c>
      <c r="U86" s="346" t="s">
        <v>30</v>
      </c>
      <c r="V86" s="346">
        <v>9.1999999999999993</v>
      </c>
      <c r="W86" s="346" t="s">
        <v>1629</v>
      </c>
      <c r="X86" s="346" t="s">
        <v>829</v>
      </c>
      <c r="Y86" s="346"/>
      <c r="Z86" s="346" t="s">
        <v>236</v>
      </c>
      <c r="AA86" s="346" t="s">
        <v>906</v>
      </c>
      <c r="AB86" s="259">
        <v>42657</v>
      </c>
      <c r="BP86" s="447" t="s">
        <v>1155</v>
      </c>
      <c r="BQ86" s="328" t="s">
        <v>1156</v>
      </c>
      <c r="BR86" s="177" t="s">
        <v>29</v>
      </c>
      <c r="BS86" s="315">
        <v>0.1</v>
      </c>
      <c r="BT86" s="177" t="s">
        <v>1826</v>
      </c>
      <c r="BU86" s="177" t="s">
        <v>595</v>
      </c>
      <c r="BV86" s="177" t="s">
        <v>272</v>
      </c>
      <c r="BW86" s="177" t="s">
        <v>906</v>
      </c>
      <c r="BX86" s="181" t="s">
        <v>1109</v>
      </c>
      <c r="BY86" s="182" t="s">
        <v>829</v>
      </c>
    </row>
    <row r="87" spans="19:77">
      <c r="S87" s="344" t="s">
        <v>967</v>
      </c>
      <c r="T87" s="345" t="s">
        <v>968</v>
      </c>
      <c r="U87" s="346" t="s">
        <v>30</v>
      </c>
      <c r="V87" s="346">
        <v>9.1999999999999993</v>
      </c>
      <c r="W87" s="346" t="s">
        <v>1513</v>
      </c>
      <c r="X87" s="346" t="s">
        <v>827</v>
      </c>
      <c r="Y87" s="346"/>
      <c r="Z87" s="346" t="s">
        <v>236</v>
      </c>
      <c r="AA87" s="346" t="s">
        <v>906</v>
      </c>
      <c r="AB87" s="259">
        <v>43802</v>
      </c>
      <c r="BP87" s="447" t="s">
        <v>1432</v>
      </c>
      <c r="BQ87" s="328" t="s">
        <v>1433</v>
      </c>
      <c r="BR87" s="177" t="s">
        <v>29</v>
      </c>
      <c r="BS87" s="315">
        <v>9.5000000000000001E-2</v>
      </c>
      <c r="BT87" s="177" t="s">
        <v>1273</v>
      </c>
      <c r="BU87" s="177" t="s">
        <v>1274</v>
      </c>
      <c r="BV87" s="177" t="s">
        <v>606</v>
      </c>
      <c r="BW87" s="177" t="s">
        <v>906</v>
      </c>
      <c r="BX87" s="181" t="s">
        <v>1827</v>
      </c>
      <c r="BY87" s="182" t="s">
        <v>835</v>
      </c>
    </row>
    <row r="88" spans="19:77">
      <c r="S88" s="344" t="s">
        <v>405</v>
      </c>
      <c r="T88" s="345" t="s">
        <v>406</v>
      </c>
      <c r="U88" s="346" t="s">
        <v>30</v>
      </c>
      <c r="V88" s="346">
        <v>9</v>
      </c>
      <c r="W88" s="346" t="s">
        <v>372</v>
      </c>
      <c r="X88" s="346" t="s">
        <v>829</v>
      </c>
      <c r="Y88" s="346"/>
      <c r="Z88" s="346" t="s">
        <v>236</v>
      </c>
      <c r="AA88" s="346" t="s">
        <v>906</v>
      </c>
      <c r="AB88" s="259">
        <v>43087</v>
      </c>
      <c r="BP88" s="447" t="s">
        <v>1326</v>
      </c>
      <c r="BQ88" s="328" t="s">
        <v>1327</v>
      </c>
      <c r="BR88" s="177" t="s">
        <v>1259</v>
      </c>
      <c r="BS88" s="315">
        <v>0.09</v>
      </c>
      <c r="BT88" s="177" t="s">
        <v>1328</v>
      </c>
      <c r="BU88" s="177" t="s">
        <v>331</v>
      </c>
      <c r="BV88" s="177" t="s">
        <v>606</v>
      </c>
      <c r="BW88" s="177" t="s">
        <v>906</v>
      </c>
      <c r="BX88" s="181" t="s">
        <v>1828</v>
      </c>
      <c r="BY88" s="182" t="s">
        <v>835</v>
      </c>
    </row>
    <row r="89" spans="19:77">
      <c r="S89" s="344" t="s">
        <v>399</v>
      </c>
      <c r="T89" s="345" t="s">
        <v>400</v>
      </c>
      <c r="U89" s="346" t="s">
        <v>30</v>
      </c>
      <c r="V89" s="346">
        <v>9</v>
      </c>
      <c r="W89" s="346" t="s">
        <v>936</v>
      </c>
      <c r="X89" s="346" t="s">
        <v>829</v>
      </c>
      <c r="Y89" s="346"/>
      <c r="Z89" s="346" t="s">
        <v>239</v>
      </c>
      <c r="AA89" s="346" t="s">
        <v>906</v>
      </c>
      <c r="AB89" s="259">
        <v>41618</v>
      </c>
      <c r="BP89" s="447" t="s">
        <v>1356</v>
      </c>
      <c r="BQ89" s="328" t="s">
        <v>1357</v>
      </c>
      <c r="BR89" s="177" t="s">
        <v>29</v>
      </c>
      <c r="BS89" s="315">
        <v>0.09</v>
      </c>
      <c r="BT89" s="177" t="s">
        <v>1273</v>
      </c>
      <c r="BU89" s="177" t="s">
        <v>1274</v>
      </c>
      <c r="BV89" s="177" t="s">
        <v>606</v>
      </c>
      <c r="BW89" s="177" t="s">
        <v>906</v>
      </c>
      <c r="BX89" s="181" t="s">
        <v>1829</v>
      </c>
      <c r="BY89" s="182" t="s">
        <v>828</v>
      </c>
    </row>
    <row r="90" spans="19:77">
      <c r="S90" s="344" t="s">
        <v>401</v>
      </c>
      <c r="T90" s="345" t="s">
        <v>909</v>
      </c>
      <c r="U90" s="346" t="s">
        <v>30</v>
      </c>
      <c r="V90" s="346">
        <v>9</v>
      </c>
      <c r="W90" s="346" t="s">
        <v>907</v>
      </c>
      <c r="X90" s="346" t="s">
        <v>829</v>
      </c>
      <c r="Y90" s="346"/>
      <c r="Z90" s="346" t="s">
        <v>239</v>
      </c>
      <c r="AA90" s="346" t="s">
        <v>906</v>
      </c>
      <c r="AB90" s="259">
        <v>40725</v>
      </c>
      <c r="BP90" s="447" t="s">
        <v>1242</v>
      </c>
      <c r="BQ90" s="328" t="s">
        <v>1243</v>
      </c>
      <c r="BR90" s="177" t="s">
        <v>29</v>
      </c>
      <c r="BS90" s="315">
        <v>0.09</v>
      </c>
      <c r="BT90" s="177" t="s">
        <v>1244</v>
      </c>
      <c r="BU90" s="177" t="s">
        <v>617</v>
      </c>
      <c r="BV90" s="177" t="s">
        <v>272</v>
      </c>
      <c r="BW90" s="177" t="s">
        <v>906</v>
      </c>
      <c r="BX90" s="181" t="s">
        <v>1109</v>
      </c>
      <c r="BY90" s="182" t="s">
        <v>829</v>
      </c>
    </row>
    <row r="91" spans="19:77">
      <c r="S91" s="344" t="s">
        <v>402</v>
      </c>
      <c r="T91" s="345" t="s">
        <v>403</v>
      </c>
      <c r="U91" s="346" t="s">
        <v>30</v>
      </c>
      <c r="V91" s="346">
        <v>9</v>
      </c>
      <c r="W91" s="346" t="s">
        <v>404</v>
      </c>
      <c r="X91" s="346" t="s">
        <v>827</v>
      </c>
      <c r="Y91" s="346"/>
      <c r="Z91" s="346" t="s">
        <v>239</v>
      </c>
      <c r="AA91" s="346" t="s">
        <v>906</v>
      </c>
      <c r="AB91" s="259">
        <v>41166</v>
      </c>
      <c r="BP91" s="447" t="s">
        <v>1131</v>
      </c>
      <c r="BQ91" s="328" t="s">
        <v>1132</v>
      </c>
      <c r="BR91" s="177" t="s">
        <v>29</v>
      </c>
      <c r="BS91" s="315">
        <v>8.3000000000000004E-2</v>
      </c>
      <c r="BT91" s="177" t="s">
        <v>1133</v>
      </c>
      <c r="BU91" s="177" t="s">
        <v>193</v>
      </c>
      <c r="BV91" s="177" t="s">
        <v>272</v>
      </c>
      <c r="BW91" s="177" t="s">
        <v>906</v>
      </c>
      <c r="BX91" s="181" t="s">
        <v>1109</v>
      </c>
      <c r="BY91" s="182" t="s">
        <v>835</v>
      </c>
    </row>
    <row r="92" spans="19:77">
      <c r="S92" s="344" t="s">
        <v>407</v>
      </c>
      <c r="T92" s="345" t="s">
        <v>408</v>
      </c>
      <c r="U92" s="346" t="s">
        <v>30</v>
      </c>
      <c r="V92" s="346">
        <v>8.75</v>
      </c>
      <c r="W92" s="346" t="s">
        <v>409</v>
      </c>
      <c r="X92" s="346" t="s">
        <v>829</v>
      </c>
      <c r="Y92" s="346"/>
      <c r="Z92" s="346" t="s">
        <v>239</v>
      </c>
      <c r="AA92" s="346" t="s">
        <v>906</v>
      </c>
      <c r="AB92" s="259">
        <v>41394</v>
      </c>
      <c r="BP92" s="447" t="s">
        <v>1224</v>
      </c>
      <c r="BQ92" s="328" t="s">
        <v>1225</v>
      </c>
      <c r="BR92" s="177" t="s">
        <v>29</v>
      </c>
      <c r="BS92" s="315">
        <v>0.08</v>
      </c>
      <c r="BT92" s="177" t="s">
        <v>1567</v>
      </c>
      <c r="BU92" s="177" t="s">
        <v>797</v>
      </c>
      <c r="BV92" s="177" t="s">
        <v>272</v>
      </c>
      <c r="BW92" s="177" t="s">
        <v>906</v>
      </c>
      <c r="BX92" s="181" t="s">
        <v>1109</v>
      </c>
      <c r="BY92" s="182" t="s">
        <v>829</v>
      </c>
    </row>
    <row r="93" spans="19:77">
      <c r="S93" s="344" t="s">
        <v>411</v>
      </c>
      <c r="T93" s="345" t="s">
        <v>412</v>
      </c>
      <c r="U93" s="346" t="s">
        <v>30</v>
      </c>
      <c r="V93" s="346">
        <v>8.5</v>
      </c>
      <c r="W93" s="346" t="s">
        <v>300</v>
      </c>
      <c r="X93" s="346" t="s">
        <v>827</v>
      </c>
      <c r="Y93" s="346"/>
      <c r="Z93" s="346" t="s">
        <v>272</v>
      </c>
      <c r="AA93" s="346" t="s">
        <v>906</v>
      </c>
      <c r="AB93" s="259">
        <v>38473</v>
      </c>
      <c r="BP93" s="447" t="s">
        <v>1125</v>
      </c>
      <c r="BQ93" s="328" t="s">
        <v>1126</v>
      </c>
      <c r="BR93" s="177" t="s">
        <v>29</v>
      </c>
      <c r="BS93" s="315">
        <v>7.9000000000000001E-2</v>
      </c>
      <c r="BT93" s="177" t="s">
        <v>1711</v>
      </c>
      <c r="BU93" s="177" t="s">
        <v>920</v>
      </c>
      <c r="BV93" s="177" t="s">
        <v>272</v>
      </c>
      <c r="BW93" s="177" t="s">
        <v>906</v>
      </c>
      <c r="BX93" s="181" t="s">
        <v>1109</v>
      </c>
      <c r="BY93" s="182" t="s">
        <v>828</v>
      </c>
    </row>
    <row r="94" spans="19:77">
      <c r="S94" s="344" t="s">
        <v>410</v>
      </c>
      <c r="T94" s="345" t="s">
        <v>908</v>
      </c>
      <c r="U94" s="346" t="s">
        <v>30</v>
      </c>
      <c r="V94" s="346">
        <v>8.5</v>
      </c>
      <c r="W94" s="346" t="s">
        <v>303</v>
      </c>
      <c r="X94" s="346" t="s">
        <v>827</v>
      </c>
      <c r="Y94" s="346"/>
      <c r="Z94" s="346" t="s">
        <v>239</v>
      </c>
      <c r="AA94" s="346" t="s">
        <v>906</v>
      </c>
      <c r="AB94" s="259">
        <v>40076</v>
      </c>
      <c r="BP94" s="447" t="s">
        <v>1238</v>
      </c>
      <c r="BQ94" s="328" t="s">
        <v>1239</v>
      </c>
      <c r="BR94" s="177" t="s">
        <v>29</v>
      </c>
      <c r="BS94" s="315">
        <v>7.4999999999999997E-2</v>
      </c>
      <c r="BT94" s="177" t="s">
        <v>1221</v>
      </c>
      <c r="BU94" s="177" t="s">
        <v>1397</v>
      </c>
      <c r="BV94" s="177" t="s">
        <v>272</v>
      </c>
      <c r="BW94" s="177" t="s">
        <v>906</v>
      </c>
      <c r="BX94" s="181" t="s">
        <v>1109</v>
      </c>
      <c r="BY94" s="182" t="s">
        <v>835</v>
      </c>
    </row>
    <row r="95" spans="19:77">
      <c r="S95" s="344" t="s">
        <v>413</v>
      </c>
      <c r="T95" s="345" t="s">
        <v>414</v>
      </c>
      <c r="U95" s="346" t="s">
        <v>30</v>
      </c>
      <c r="V95" s="346">
        <v>8.4</v>
      </c>
      <c r="W95" s="346" t="s">
        <v>300</v>
      </c>
      <c r="X95" s="346" t="s">
        <v>827</v>
      </c>
      <c r="Y95" s="346"/>
      <c r="Z95" s="346" t="s">
        <v>239</v>
      </c>
      <c r="AA95" s="346" t="s">
        <v>906</v>
      </c>
      <c r="AB95" s="259">
        <v>40118</v>
      </c>
      <c r="BP95" s="447" t="s">
        <v>1105</v>
      </c>
      <c r="BQ95" s="328" t="s">
        <v>1106</v>
      </c>
      <c r="BR95" s="177" t="s">
        <v>29</v>
      </c>
      <c r="BS95" s="315">
        <v>7.4999999999999997E-2</v>
      </c>
      <c r="BT95" s="177" t="s">
        <v>1107</v>
      </c>
      <c r="BU95" s="177" t="s">
        <v>1108</v>
      </c>
      <c r="BV95" s="177" t="s">
        <v>272</v>
      </c>
      <c r="BW95" s="177" t="s">
        <v>906</v>
      </c>
      <c r="BX95" s="181" t="s">
        <v>1109</v>
      </c>
      <c r="BY95" s="182" t="s">
        <v>835</v>
      </c>
    </row>
    <row r="96" spans="19:77">
      <c r="S96" s="344" t="s">
        <v>415</v>
      </c>
      <c r="T96" s="345" t="s">
        <v>416</v>
      </c>
      <c r="U96" s="346" t="s">
        <v>30</v>
      </c>
      <c r="V96" s="346">
        <v>8.2799999999999994</v>
      </c>
      <c r="W96" s="346" t="s">
        <v>193</v>
      </c>
      <c r="X96" s="346" t="s">
        <v>829</v>
      </c>
      <c r="Y96" s="346"/>
      <c r="Z96" s="346" t="s">
        <v>236</v>
      </c>
      <c r="AA96" s="346" t="s">
        <v>906</v>
      </c>
      <c r="AB96" s="259">
        <v>41362</v>
      </c>
      <c r="BP96" s="447" t="s">
        <v>1292</v>
      </c>
      <c r="BQ96" s="328" t="s">
        <v>1293</v>
      </c>
      <c r="BR96" s="177" t="s">
        <v>1112</v>
      </c>
      <c r="BS96" s="315">
        <v>5.9990000000000002E-2</v>
      </c>
      <c r="BT96" s="177" t="s">
        <v>1328</v>
      </c>
      <c r="BU96" s="177" t="s">
        <v>331</v>
      </c>
      <c r="BV96" s="177" t="s">
        <v>606</v>
      </c>
      <c r="BW96" s="177" t="s">
        <v>906</v>
      </c>
      <c r="BX96" s="181">
        <v>41218</v>
      </c>
      <c r="BY96" s="182" t="s">
        <v>835</v>
      </c>
    </row>
    <row r="97" spans="19:77">
      <c r="S97" s="344" t="s">
        <v>878</v>
      </c>
      <c r="T97" s="345" t="s">
        <v>912</v>
      </c>
      <c r="U97" s="346" t="s">
        <v>30</v>
      </c>
      <c r="V97" s="346">
        <v>8</v>
      </c>
      <c r="W97" s="346" t="s">
        <v>913</v>
      </c>
      <c r="X97" s="346" t="s">
        <v>827</v>
      </c>
      <c r="Y97" s="346"/>
      <c r="Z97" s="346" t="s">
        <v>877</v>
      </c>
      <c r="AA97" s="346" t="s">
        <v>906</v>
      </c>
      <c r="AB97" s="259">
        <v>44132</v>
      </c>
      <c r="BP97" s="447" t="s">
        <v>1127</v>
      </c>
      <c r="BQ97" s="328" t="s">
        <v>1128</v>
      </c>
      <c r="BR97" s="177" t="s">
        <v>29</v>
      </c>
      <c r="BS97" s="315">
        <v>5.5E-2</v>
      </c>
      <c r="BT97" s="177" t="s">
        <v>1129</v>
      </c>
      <c r="BU97" s="177" t="s">
        <v>1130</v>
      </c>
      <c r="BV97" s="177" t="s">
        <v>272</v>
      </c>
      <c r="BW97" s="177" t="s">
        <v>906</v>
      </c>
      <c r="BX97" s="181" t="s">
        <v>1109</v>
      </c>
      <c r="BY97" s="182" t="s">
        <v>829</v>
      </c>
    </row>
    <row r="98" spans="19:77" ht="28.5">
      <c r="S98" s="344" t="s">
        <v>417</v>
      </c>
      <c r="T98" s="345" t="s">
        <v>418</v>
      </c>
      <c r="U98" s="346" t="s">
        <v>30</v>
      </c>
      <c r="V98" s="346">
        <v>7.8</v>
      </c>
      <c r="W98" s="346" t="s">
        <v>318</v>
      </c>
      <c r="X98" s="346" t="s">
        <v>827</v>
      </c>
      <c r="Y98" s="346"/>
      <c r="Z98" s="346" t="s">
        <v>236</v>
      </c>
      <c r="AA98" s="346" t="s">
        <v>906</v>
      </c>
      <c r="AB98" s="259">
        <v>42720</v>
      </c>
      <c r="BP98" s="447" t="s">
        <v>1148</v>
      </c>
      <c r="BQ98" s="328" t="s">
        <v>1149</v>
      </c>
      <c r="BR98" s="177" t="s">
        <v>29</v>
      </c>
      <c r="BS98" s="315">
        <v>5.5E-2</v>
      </c>
      <c r="BT98" s="177" t="s">
        <v>1150</v>
      </c>
      <c r="BU98" s="177" t="s">
        <v>716</v>
      </c>
      <c r="BV98" s="177" t="s">
        <v>272</v>
      </c>
      <c r="BW98" s="177" t="s">
        <v>906</v>
      </c>
      <c r="BX98" s="181" t="s">
        <v>1109</v>
      </c>
      <c r="BY98" s="182" t="s">
        <v>828</v>
      </c>
    </row>
    <row r="99" spans="19:77">
      <c r="S99" s="344" t="s">
        <v>421</v>
      </c>
      <c r="T99" s="345" t="s">
        <v>422</v>
      </c>
      <c r="U99" s="346" t="s">
        <v>30</v>
      </c>
      <c r="V99" s="346">
        <v>7.65</v>
      </c>
      <c r="W99" s="346" t="s">
        <v>118</v>
      </c>
      <c r="X99" s="346" t="s">
        <v>829</v>
      </c>
      <c r="Y99" s="346"/>
      <c r="Z99" s="346" t="s">
        <v>236</v>
      </c>
      <c r="AA99" s="346" t="s">
        <v>906</v>
      </c>
      <c r="AB99" s="259">
        <v>41722</v>
      </c>
      <c r="BP99" s="447" t="s">
        <v>1229</v>
      </c>
      <c r="BQ99" s="328" t="s">
        <v>1230</v>
      </c>
      <c r="BR99" s="177" t="s">
        <v>29</v>
      </c>
      <c r="BS99" s="315">
        <v>0.05</v>
      </c>
      <c r="BT99" s="177" t="s">
        <v>1558</v>
      </c>
      <c r="BU99" s="177" t="s">
        <v>323</v>
      </c>
      <c r="BV99" s="177" t="s">
        <v>272</v>
      </c>
      <c r="BW99" s="177" t="s">
        <v>906</v>
      </c>
      <c r="BX99" s="181" t="s">
        <v>1109</v>
      </c>
      <c r="BY99" s="182" t="s">
        <v>828</v>
      </c>
    </row>
    <row r="100" spans="19:77">
      <c r="S100" s="344" t="s">
        <v>419</v>
      </c>
      <c r="T100" s="345" t="s">
        <v>420</v>
      </c>
      <c r="U100" s="346" t="s">
        <v>30</v>
      </c>
      <c r="V100" s="346">
        <v>7.65</v>
      </c>
      <c r="W100" s="346" t="s">
        <v>907</v>
      </c>
      <c r="X100" s="346" t="s">
        <v>829</v>
      </c>
      <c r="Y100" s="346"/>
      <c r="Z100" s="346" t="s">
        <v>272</v>
      </c>
      <c r="AA100" s="346" t="s">
        <v>906</v>
      </c>
      <c r="AB100" s="259">
        <v>38596</v>
      </c>
      <c r="BP100" s="447" t="s">
        <v>1233</v>
      </c>
      <c r="BQ100" s="328" t="s">
        <v>1234</v>
      </c>
      <c r="BR100" s="177" t="s">
        <v>29</v>
      </c>
      <c r="BS100" s="315">
        <v>0.05</v>
      </c>
      <c r="BT100" s="177" t="s">
        <v>1558</v>
      </c>
      <c r="BU100" s="177" t="s">
        <v>323</v>
      </c>
      <c r="BV100" s="177" t="s">
        <v>272</v>
      </c>
      <c r="BW100" s="177" t="s">
        <v>906</v>
      </c>
      <c r="BX100" s="181" t="s">
        <v>1109</v>
      </c>
      <c r="BY100" s="182" t="s">
        <v>828</v>
      </c>
    </row>
    <row r="101" spans="19:77">
      <c r="S101" s="344" t="s">
        <v>426</v>
      </c>
      <c r="T101" s="345" t="s">
        <v>427</v>
      </c>
      <c r="U101" s="346" t="s">
        <v>30</v>
      </c>
      <c r="V101" s="346">
        <v>7.65</v>
      </c>
      <c r="W101" s="346" t="s">
        <v>361</v>
      </c>
      <c r="X101" s="346" t="s">
        <v>827</v>
      </c>
      <c r="Y101" s="346"/>
      <c r="Z101" s="346" t="s">
        <v>284</v>
      </c>
      <c r="AA101" s="346" t="s">
        <v>906</v>
      </c>
      <c r="AB101" s="259">
        <v>39722</v>
      </c>
      <c r="BP101" s="447" t="s">
        <v>1226</v>
      </c>
      <c r="BQ101" s="328" t="s">
        <v>1227</v>
      </c>
      <c r="BR101" s="177" t="s">
        <v>29</v>
      </c>
      <c r="BS101" s="315">
        <v>0.05</v>
      </c>
      <c r="BT101" s="177" t="s">
        <v>1228</v>
      </c>
      <c r="BU101" s="177" t="s">
        <v>1108</v>
      </c>
      <c r="BV101" s="177" t="s">
        <v>272</v>
      </c>
      <c r="BW101" s="177" t="s">
        <v>906</v>
      </c>
      <c r="BX101" s="181" t="s">
        <v>1109</v>
      </c>
      <c r="BY101" s="182" t="s">
        <v>828</v>
      </c>
    </row>
    <row r="102" spans="19:77">
      <c r="S102" s="344" t="s">
        <v>423</v>
      </c>
      <c r="T102" s="345" t="s">
        <v>424</v>
      </c>
      <c r="U102" s="346" t="s">
        <v>30</v>
      </c>
      <c r="V102" s="346">
        <v>7.65</v>
      </c>
      <c r="W102" s="346" t="s">
        <v>425</v>
      </c>
      <c r="X102" s="346" t="s">
        <v>827</v>
      </c>
      <c r="Y102" s="346"/>
      <c r="Z102" s="346" t="s">
        <v>272</v>
      </c>
      <c r="AA102" s="346" t="s">
        <v>906</v>
      </c>
      <c r="AB102" s="259">
        <v>38108</v>
      </c>
      <c r="BP102" s="447" t="s">
        <v>1658</v>
      </c>
      <c r="BQ102" s="328" t="s">
        <v>1659</v>
      </c>
      <c r="BR102" s="177" t="s">
        <v>29</v>
      </c>
      <c r="BS102" s="315">
        <v>4.4999999999999998E-2</v>
      </c>
      <c r="BT102" s="177" t="s">
        <v>1660</v>
      </c>
      <c r="BU102" s="177" t="s">
        <v>1661</v>
      </c>
      <c r="BV102" s="177" t="s">
        <v>606</v>
      </c>
      <c r="BW102" s="177" t="s">
        <v>906</v>
      </c>
      <c r="BX102" s="181" t="s">
        <v>1830</v>
      </c>
      <c r="BY102" s="182" t="s">
        <v>835</v>
      </c>
    </row>
    <row r="103" spans="19:77">
      <c r="S103" s="344" t="s">
        <v>430</v>
      </c>
      <c r="T103" s="345" t="s">
        <v>431</v>
      </c>
      <c r="U103" s="346" t="s">
        <v>30</v>
      </c>
      <c r="V103" s="346">
        <v>7.5</v>
      </c>
      <c r="W103" s="346" t="s">
        <v>372</v>
      </c>
      <c r="X103" s="346" t="s">
        <v>827</v>
      </c>
      <c r="Y103" s="346"/>
      <c r="Z103" s="346" t="s">
        <v>284</v>
      </c>
      <c r="AA103" s="346" t="s">
        <v>906</v>
      </c>
      <c r="AB103" s="259">
        <v>39753</v>
      </c>
      <c r="BP103" s="447" t="s">
        <v>1282</v>
      </c>
      <c r="BQ103" s="328" t="s">
        <v>1283</v>
      </c>
      <c r="BR103" s="177" t="s">
        <v>29</v>
      </c>
      <c r="BS103" s="315">
        <v>4.2000000000000003E-2</v>
      </c>
      <c r="BT103" s="177" t="s">
        <v>1228</v>
      </c>
      <c r="BU103" s="177" t="s">
        <v>1108</v>
      </c>
      <c r="BV103" s="177" t="s">
        <v>272</v>
      </c>
      <c r="BW103" s="177" t="s">
        <v>906</v>
      </c>
      <c r="BX103" s="181" t="s">
        <v>1109</v>
      </c>
      <c r="BY103" s="182" t="s">
        <v>835</v>
      </c>
    </row>
    <row r="104" spans="19:77">
      <c r="S104" s="344" t="s">
        <v>432</v>
      </c>
      <c r="T104" s="345" t="s">
        <v>433</v>
      </c>
      <c r="U104" s="346" t="s">
        <v>30</v>
      </c>
      <c r="V104" s="346">
        <v>7.5</v>
      </c>
      <c r="W104" s="346" t="s">
        <v>107</v>
      </c>
      <c r="X104" s="346" t="s">
        <v>829</v>
      </c>
      <c r="Y104" s="346"/>
      <c r="Z104" s="346" t="s">
        <v>275</v>
      </c>
      <c r="AA104" s="346" t="s">
        <v>906</v>
      </c>
      <c r="AB104" s="259">
        <v>39873</v>
      </c>
      <c r="BP104" s="447" t="s">
        <v>1454</v>
      </c>
      <c r="BQ104" s="328" t="s">
        <v>1455</v>
      </c>
      <c r="BR104" s="177" t="s">
        <v>29</v>
      </c>
      <c r="BS104" s="315">
        <v>0.03</v>
      </c>
      <c r="BT104" s="177" t="s">
        <v>1562</v>
      </c>
      <c r="BU104" s="177" t="s">
        <v>962</v>
      </c>
      <c r="BV104" s="177" t="s">
        <v>606</v>
      </c>
      <c r="BW104" s="177" t="s">
        <v>906</v>
      </c>
      <c r="BX104" s="181" t="s">
        <v>1831</v>
      </c>
      <c r="BY104" s="182" t="s">
        <v>835</v>
      </c>
    </row>
    <row r="105" spans="19:77">
      <c r="S105" s="344" t="s">
        <v>428</v>
      </c>
      <c r="T105" s="345" t="s">
        <v>429</v>
      </c>
      <c r="U105" s="346" t="s">
        <v>30</v>
      </c>
      <c r="V105" s="346">
        <v>7.5</v>
      </c>
      <c r="W105" s="346" t="s">
        <v>283</v>
      </c>
      <c r="X105" s="346" t="s">
        <v>827</v>
      </c>
      <c r="Y105" s="346"/>
      <c r="Z105" s="346" t="s">
        <v>272</v>
      </c>
      <c r="AA105" s="346" t="s">
        <v>906</v>
      </c>
      <c r="AB105" s="259">
        <v>39083</v>
      </c>
      <c r="BP105" s="447" t="s">
        <v>1252</v>
      </c>
      <c r="BQ105" s="328" t="s">
        <v>1253</v>
      </c>
      <c r="BR105" s="177" t="s">
        <v>29</v>
      </c>
      <c r="BS105" s="315">
        <v>2.9000000000000001E-2</v>
      </c>
      <c r="BT105" s="177" t="s">
        <v>1228</v>
      </c>
      <c r="BU105" s="177" t="s">
        <v>1108</v>
      </c>
      <c r="BV105" s="177" t="s">
        <v>272</v>
      </c>
      <c r="BW105" s="177" t="s">
        <v>906</v>
      </c>
      <c r="BX105" s="181" t="s">
        <v>1109</v>
      </c>
      <c r="BY105" s="182" t="s">
        <v>835</v>
      </c>
    </row>
    <row r="106" spans="19:77">
      <c r="S106" s="344" t="s">
        <v>434</v>
      </c>
      <c r="T106" s="345" t="s">
        <v>435</v>
      </c>
      <c r="U106" s="346" t="s">
        <v>30</v>
      </c>
      <c r="V106" s="346">
        <v>7.4</v>
      </c>
      <c r="W106" s="346" t="s">
        <v>271</v>
      </c>
      <c r="X106" s="346" t="s">
        <v>836</v>
      </c>
      <c r="Y106" s="346"/>
      <c r="Z106" s="346" t="s">
        <v>239</v>
      </c>
      <c r="AA106" s="346" t="s">
        <v>906</v>
      </c>
      <c r="AB106" s="259">
        <v>39864</v>
      </c>
      <c r="BP106" s="447" t="s">
        <v>1287</v>
      </c>
      <c r="BQ106" s="328" t="s">
        <v>1288</v>
      </c>
      <c r="BR106" s="177" t="s">
        <v>29</v>
      </c>
      <c r="BS106" s="315">
        <v>2.4E-2</v>
      </c>
      <c r="BT106" s="177" t="s">
        <v>1289</v>
      </c>
      <c r="BU106" s="177" t="s">
        <v>553</v>
      </c>
      <c r="BV106" s="177" t="s">
        <v>606</v>
      </c>
      <c r="BW106" s="177" t="s">
        <v>906</v>
      </c>
      <c r="BX106" s="181" t="s">
        <v>1832</v>
      </c>
      <c r="BY106" s="182" t="s">
        <v>835</v>
      </c>
    </row>
    <row r="107" spans="19:77">
      <c r="S107" s="344" t="s">
        <v>436</v>
      </c>
      <c r="T107" s="345" t="s">
        <v>437</v>
      </c>
      <c r="U107" s="346" t="s">
        <v>30</v>
      </c>
      <c r="V107" s="346">
        <v>6.9</v>
      </c>
      <c r="W107" s="346" t="s">
        <v>342</v>
      </c>
      <c r="X107" s="346" t="s">
        <v>827</v>
      </c>
      <c r="Y107" s="346"/>
      <c r="Z107" s="346" t="s">
        <v>236</v>
      </c>
      <c r="AA107" s="346" t="s">
        <v>906</v>
      </c>
      <c r="AB107" s="259">
        <v>43075</v>
      </c>
      <c r="BP107" s="447" t="s">
        <v>1278</v>
      </c>
      <c r="BQ107" s="328" t="s">
        <v>1279</v>
      </c>
      <c r="BR107" s="177" t="s">
        <v>29</v>
      </c>
      <c r="BS107" s="315">
        <v>2.3E-2</v>
      </c>
      <c r="BT107" s="177" t="s">
        <v>1133</v>
      </c>
      <c r="BU107" s="177" t="s">
        <v>193</v>
      </c>
      <c r="BV107" s="177" t="s">
        <v>272</v>
      </c>
      <c r="BW107" s="177" t="s">
        <v>906</v>
      </c>
      <c r="BX107" s="181" t="s">
        <v>1109</v>
      </c>
      <c r="BY107" s="182" t="s">
        <v>835</v>
      </c>
    </row>
    <row r="108" spans="19:77">
      <c r="S108" s="344" t="s">
        <v>928</v>
      </c>
      <c r="T108" s="345" t="s">
        <v>929</v>
      </c>
      <c r="U108" s="346" t="s">
        <v>30</v>
      </c>
      <c r="V108" s="346">
        <v>6.8</v>
      </c>
      <c r="W108" s="346" t="s">
        <v>303</v>
      </c>
      <c r="X108" s="346" t="s">
        <v>827</v>
      </c>
      <c r="Y108" s="346"/>
      <c r="Z108" s="346" t="s">
        <v>239</v>
      </c>
      <c r="AA108" s="346" t="s">
        <v>906</v>
      </c>
      <c r="AB108" s="259">
        <v>43817</v>
      </c>
      <c r="BP108" s="447" t="s">
        <v>1448</v>
      </c>
      <c r="BQ108" s="328" t="s">
        <v>1449</v>
      </c>
      <c r="BR108" s="177" t="s">
        <v>29</v>
      </c>
      <c r="BS108" s="315">
        <v>0.02</v>
      </c>
      <c r="BT108" s="177" t="s">
        <v>1318</v>
      </c>
      <c r="BU108" s="177" t="s">
        <v>1778</v>
      </c>
      <c r="BV108" s="177" t="s">
        <v>606</v>
      </c>
      <c r="BW108" s="177" t="s">
        <v>906</v>
      </c>
      <c r="BX108" s="181" t="s">
        <v>1109</v>
      </c>
      <c r="BY108" s="182" t="s">
        <v>835</v>
      </c>
    </row>
    <row r="109" spans="19:77">
      <c r="S109" s="344" t="s">
        <v>438</v>
      </c>
      <c r="T109" s="345" t="s">
        <v>439</v>
      </c>
      <c r="U109" s="346" t="s">
        <v>30</v>
      </c>
      <c r="V109" s="346">
        <v>6.8</v>
      </c>
      <c r="W109" s="346" t="s">
        <v>904</v>
      </c>
      <c r="X109" s="346" t="s">
        <v>829</v>
      </c>
      <c r="Y109" s="346"/>
      <c r="Z109" s="346" t="s">
        <v>272</v>
      </c>
      <c r="AA109" s="346" t="s">
        <v>906</v>
      </c>
      <c r="AB109" s="259">
        <v>38596</v>
      </c>
      <c r="BP109" s="447" t="s">
        <v>1211</v>
      </c>
      <c r="BQ109" s="328" t="s">
        <v>1212</v>
      </c>
      <c r="BR109" s="177" t="s">
        <v>29</v>
      </c>
      <c r="BS109" s="315">
        <v>1.9E-2</v>
      </c>
      <c r="BT109" s="177" t="s">
        <v>1213</v>
      </c>
      <c r="BU109" s="177" t="s">
        <v>582</v>
      </c>
      <c r="BV109" s="177" t="s">
        <v>272</v>
      </c>
      <c r="BW109" s="177" t="s">
        <v>906</v>
      </c>
      <c r="BX109" s="181" t="s">
        <v>1109</v>
      </c>
      <c r="BY109" s="182" t="s">
        <v>829</v>
      </c>
    </row>
    <row r="110" spans="19:77" ht="15.75" thickBot="1">
      <c r="S110" s="344" t="s">
        <v>873</v>
      </c>
      <c r="T110" s="345" t="s">
        <v>874</v>
      </c>
      <c r="U110" s="346" t="s">
        <v>30</v>
      </c>
      <c r="V110" s="346">
        <v>6.8</v>
      </c>
      <c r="W110" s="346" t="s">
        <v>334</v>
      </c>
      <c r="X110" s="346" t="s">
        <v>827</v>
      </c>
      <c r="Y110" s="346"/>
      <c r="Z110" s="346" t="s">
        <v>272</v>
      </c>
      <c r="AA110" s="346" t="s">
        <v>906</v>
      </c>
      <c r="AB110" s="259">
        <v>38231</v>
      </c>
      <c r="BP110" s="448" t="s">
        <v>1833</v>
      </c>
      <c r="BQ110" s="449" t="s">
        <v>1834</v>
      </c>
      <c r="BR110" s="450" t="s">
        <v>1112</v>
      </c>
      <c r="BS110" s="451">
        <v>0.5</v>
      </c>
      <c r="BT110" s="450" t="s">
        <v>1835</v>
      </c>
      <c r="BU110" s="450" t="s">
        <v>328</v>
      </c>
      <c r="BV110" s="450" t="s">
        <v>1744</v>
      </c>
      <c r="BW110" s="450" t="s">
        <v>906</v>
      </c>
      <c r="BX110" s="452">
        <v>45579</v>
      </c>
      <c r="BY110" s="453" t="s">
        <v>829</v>
      </c>
    </row>
    <row r="111" spans="19:77">
      <c r="S111" s="344" t="s">
        <v>440</v>
      </c>
      <c r="T111" s="345" t="s">
        <v>441</v>
      </c>
      <c r="U111" s="346" t="s">
        <v>30</v>
      </c>
      <c r="V111" s="346">
        <v>6.75</v>
      </c>
      <c r="W111" s="346" t="s">
        <v>124</v>
      </c>
      <c r="X111" s="346" t="s">
        <v>827</v>
      </c>
      <c r="Y111" s="346"/>
      <c r="Z111" s="346" t="s">
        <v>284</v>
      </c>
      <c r="AA111" s="346" t="s">
        <v>906</v>
      </c>
      <c r="AB111" s="259">
        <v>38930</v>
      </c>
      <c r="BR111" s="317" t="s">
        <v>34</v>
      </c>
      <c r="BS111" s="318">
        <f>SUM(BS4:BS110)</f>
        <v>186.18598999999992</v>
      </c>
    </row>
    <row r="112" spans="19:77" ht="28.5">
      <c r="S112" s="344" t="s">
        <v>925</v>
      </c>
      <c r="T112" s="345" t="s">
        <v>926</v>
      </c>
      <c r="U112" s="346" t="s">
        <v>30</v>
      </c>
      <c r="V112" s="346">
        <v>6.6</v>
      </c>
      <c r="W112" s="346" t="s">
        <v>927</v>
      </c>
      <c r="X112" s="346" t="s">
        <v>827</v>
      </c>
      <c r="Y112" s="346"/>
      <c r="Z112" s="346" t="s">
        <v>239</v>
      </c>
      <c r="AA112" s="346" t="s">
        <v>906</v>
      </c>
      <c r="AB112" s="259">
        <v>43873</v>
      </c>
    </row>
    <row r="113" spans="19:28">
      <c r="S113" s="344" t="s">
        <v>442</v>
      </c>
      <c r="T113" s="345" t="s">
        <v>443</v>
      </c>
      <c r="U113" s="346" t="s">
        <v>30</v>
      </c>
      <c r="V113" s="346">
        <v>6.45</v>
      </c>
      <c r="W113" s="346" t="s">
        <v>903</v>
      </c>
      <c r="X113" s="346" t="s">
        <v>829</v>
      </c>
      <c r="Y113" s="346"/>
      <c r="Z113" s="346" t="s">
        <v>272</v>
      </c>
      <c r="AA113" s="346" t="s">
        <v>906</v>
      </c>
      <c r="AB113" s="259">
        <v>33878</v>
      </c>
    </row>
    <row r="114" spans="19:28">
      <c r="S114" s="344" t="s">
        <v>445</v>
      </c>
      <c r="T114" s="345" t="s">
        <v>446</v>
      </c>
      <c r="U114" s="346" t="s">
        <v>30</v>
      </c>
      <c r="V114" s="346">
        <v>6</v>
      </c>
      <c r="W114" s="346" t="s">
        <v>118</v>
      </c>
      <c r="X114" s="346" t="s">
        <v>829</v>
      </c>
      <c r="Y114" s="346"/>
      <c r="Z114" s="346" t="s">
        <v>236</v>
      </c>
      <c r="AA114" s="346" t="s">
        <v>906</v>
      </c>
      <c r="AB114" s="259">
        <v>41989</v>
      </c>
    </row>
    <row r="115" spans="19:28">
      <c r="S115" s="344" t="s">
        <v>869</v>
      </c>
      <c r="T115" s="345" t="s">
        <v>939</v>
      </c>
      <c r="U115" s="346" t="s">
        <v>30</v>
      </c>
      <c r="V115" s="346">
        <v>6</v>
      </c>
      <c r="W115" s="346" t="s">
        <v>938</v>
      </c>
      <c r="X115" s="346" t="s">
        <v>829</v>
      </c>
      <c r="Y115" s="346"/>
      <c r="Z115" s="346" t="s">
        <v>236</v>
      </c>
      <c r="AA115" s="346" t="s">
        <v>906</v>
      </c>
      <c r="AB115" s="259">
        <v>43853</v>
      </c>
    </row>
    <row r="116" spans="19:28">
      <c r="S116" s="344" t="s">
        <v>447</v>
      </c>
      <c r="T116" s="345" t="s">
        <v>448</v>
      </c>
      <c r="U116" s="346" t="s">
        <v>30</v>
      </c>
      <c r="V116" s="346">
        <v>6</v>
      </c>
      <c r="W116" s="346" t="s">
        <v>193</v>
      </c>
      <c r="X116" s="346" t="s">
        <v>829</v>
      </c>
      <c r="Y116" s="346"/>
      <c r="Z116" s="346" t="s">
        <v>239</v>
      </c>
      <c r="AA116" s="346" t="s">
        <v>906</v>
      </c>
      <c r="AB116" s="259">
        <v>40702</v>
      </c>
    </row>
    <row r="117" spans="19:28">
      <c r="S117" s="344" t="s">
        <v>452</v>
      </c>
      <c r="T117" s="345" t="s">
        <v>453</v>
      </c>
      <c r="U117" s="346" t="s">
        <v>30</v>
      </c>
      <c r="V117" s="346">
        <v>6</v>
      </c>
      <c r="W117" s="346" t="s">
        <v>1513</v>
      </c>
      <c r="X117" s="346" t="s">
        <v>827</v>
      </c>
      <c r="Y117" s="346"/>
      <c r="Z117" s="346" t="s">
        <v>284</v>
      </c>
      <c r="AA117" s="346" t="s">
        <v>906</v>
      </c>
      <c r="AB117" s="259">
        <v>42909</v>
      </c>
    </row>
    <row r="118" spans="19:28">
      <c r="S118" s="344" t="s">
        <v>449</v>
      </c>
      <c r="T118" s="345" t="s">
        <v>450</v>
      </c>
      <c r="U118" s="346" t="s">
        <v>30</v>
      </c>
      <c r="V118" s="346">
        <v>6</v>
      </c>
      <c r="W118" s="346" t="s">
        <v>451</v>
      </c>
      <c r="X118" s="346" t="s">
        <v>829</v>
      </c>
      <c r="Y118" s="346"/>
      <c r="Z118" s="346" t="s">
        <v>284</v>
      </c>
      <c r="AA118" s="346" t="s">
        <v>906</v>
      </c>
      <c r="AB118" s="259">
        <v>39629</v>
      </c>
    </row>
    <row r="119" spans="19:28">
      <c r="S119" s="344" t="s">
        <v>950</v>
      </c>
      <c r="T119" s="345" t="s">
        <v>949</v>
      </c>
      <c r="U119" s="346" t="s">
        <v>30</v>
      </c>
      <c r="V119" s="346">
        <v>5.95</v>
      </c>
      <c r="W119" s="346" t="s">
        <v>297</v>
      </c>
      <c r="X119" s="346" t="s">
        <v>827</v>
      </c>
      <c r="Y119" s="346"/>
      <c r="Z119" s="346" t="s">
        <v>239</v>
      </c>
      <c r="AA119" s="346" t="s">
        <v>906</v>
      </c>
      <c r="AB119" s="259">
        <v>44120</v>
      </c>
    </row>
    <row r="120" spans="19:28">
      <c r="S120" s="344" t="s">
        <v>454</v>
      </c>
      <c r="T120" s="345" t="s">
        <v>455</v>
      </c>
      <c r="U120" s="346" t="s">
        <v>30</v>
      </c>
      <c r="V120" s="346">
        <v>5.95</v>
      </c>
      <c r="W120" s="346" t="s">
        <v>318</v>
      </c>
      <c r="X120" s="346" t="s">
        <v>829</v>
      </c>
      <c r="Y120" s="346"/>
      <c r="Z120" s="346" t="s">
        <v>272</v>
      </c>
      <c r="AA120" s="346" t="s">
        <v>906</v>
      </c>
      <c r="AB120" s="259">
        <v>38353</v>
      </c>
    </row>
    <row r="121" spans="19:28">
      <c r="S121" s="344" t="s">
        <v>456</v>
      </c>
      <c r="T121" s="345" t="s">
        <v>457</v>
      </c>
      <c r="U121" s="346" t="s">
        <v>30</v>
      </c>
      <c r="V121" s="346">
        <v>5.94</v>
      </c>
      <c r="W121" s="346" t="s">
        <v>318</v>
      </c>
      <c r="X121" s="346" t="s">
        <v>827</v>
      </c>
      <c r="Y121" s="346"/>
      <c r="Z121" s="346" t="s">
        <v>272</v>
      </c>
      <c r="AA121" s="346" t="s">
        <v>906</v>
      </c>
      <c r="AB121" s="259">
        <v>36770</v>
      </c>
    </row>
    <row r="122" spans="19:28">
      <c r="S122" s="344" t="s">
        <v>458</v>
      </c>
      <c r="T122" s="345" t="s">
        <v>459</v>
      </c>
      <c r="U122" s="346" t="s">
        <v>30</v>
      </c>
      <c r="V122" s="346">
        <v>5.94</v>
      </c>
      <c r="W122" s="346" t="s">
        <v>460</v>
      </c>
      <c r="X122" s="346" t="s">
        <v>827</v>
      </c>
      <c r="Y122" s="346"/>
      <c r="Z122" s="346" t="s">
        <v>272</v>
      </c>
      <c r="AA122" s="346" t="s">
        <v>906</v>
      </c>
      <c r="AB122" s="259">
        <v>36831</v>
      </c>
    </row>
    <row r="123" spans="19:28">
      <c r="S123" s="344" t="s">
        <v>948</v>
      </c>
      <c r="T123" s="345" t="s">
        <v>949</v>
      </c>
      <c r="U123" s="346" t="s">
        <v>30</v>
      </c>
      <c r="V123" s="346">
        <v>5.4</v>
      </c>
      <c r="W123" s="346" t="s">
        <v>297</v>
      </c>
      <c r="X123" s="346" t="s">
        <v>827</v>
      </c>
      <c r="Y123" s="346"/>
      <c r="Z123" s="346" t="s">
        <v>236</v>
      </c>
      <c r="AA123" s="346" t="s">
        <v>906</v>
      </c>
      <c r="AB123" s="259">
        <v>44120</v>
      </c>
    </row>
    <row r="124" spans="19:28">
      <c r="S124" s="344" t="s">
        <v>461</v>
      </c>
      <c r="T124" s="345" t="s">
        <v>462</v>
      </c>
      <c r="U124" s="346" t="s">
        <v>30</v>
      </c>
      <c r="V124" s="346">
        <v>5.0999999999999996</v>
      </c>
      <c r="W124" s="346" t="s">
        <v>334</v>
      </c>
      <c r="X124" s="346" t="s">
        <v>829</v>
      </c>
      <c r="Y124" s="346"/>
      <c r="Z124" s="346" t="s">
        <v>272</v>
      </c>
      <c r="AA124" s="346" t="s">
        <v>906</v>
      </c>
      <c r="AB124" s="259">
        <v>38412</v>
      </c>
    </row>
    <row r="125" spans="19:28">
      <c r="S125" s="344" t="s">
        <v>465</v>
      </c>
      <c r="T125" s="345" t="s">
        <v>466</v>
      </c>
      <c r="U125" s="346" t="s">
        <v>30</v>
      </c>
      <c r="V125" s="346">
        <v>5</v>
      </c>
      <c r="W125" s="346" t="s">
        <v>1628</v>
      </c>
      <c r="X125" s="346" t="s">
        <v>829</v>
      </c>
      <c r="Y125" s="346"/>
      <c r="Z125" s="346" t="s">
        <v>284</v>
      </c>
      <c r="AA125" s="346" t="s">
        <v>906</v>
      </c>
      <c r="AB125" s="259">
        <v>41445</v>
      </c>
    </row>
    <row r="126" spans="19:28">
      <c r="S126" s="344" t="s">
        <v>467</v>
      </c>
      <c r="T126" s="345" t="s">
        <v>468</v>
      </c>
      <c r="U126" s="346" t="s">
        <v>30</v>
      </c>
      <c r="V126" s="346">
        <v>5</v>
      </c>
      <c r="W126" s="346" t="s">
        <v>469</v>
      </c>
      <c r="X126" s="346" t="s">
        <v>829</v>
      </c>
      <c r="Y126" s="346"/>
      <c r="Z126" s="346" t="s">
        <v>272</v>
      </c>
      <c r="AA126" s="346" t="s">
        <v>906</v>
      </c>
      <c r="AB126" s="259">
        <v>35765</v>
      </c>
    </row>
    <row r="127" spans="19:28">
      <c r="S127" s="344" t="s">
        <v>463</v>
      </c>
      <c r="T127" s="345" t="s">
        <v>464</v>
      </c>
      <c r="U127" s="346" t="s">
        <v>30</v>
      </c>
      <c r="V127" s="346">
        <v>5</v>
      </c>
      <c r="W127" s="346" t="s">
        <v>342</v>
      </c>
      <c r="X127" s="346" t="s">
        <v>827</v>
      </c>
      <c r="Y127" s="346"/>
      <c r="Z127" s="346" t="s">
        <v>272</v>
      </c>
      <c r="AA127" s="346" t="s">
        <v>906</v>
      </c>
      <c r="AB127" s="259">
        <v>35886</v>
      </c>
    </row>
    <row r="128" spans="19:28">
      <c r="S128" s="344" t="s">
        <v>475</v>
      </c>
      <c r="T128" s="345" t="s">
        <v>476</v>
      </c>
      <c r="U128" s="346" t="s">
        <v>30</v>
      </c>
      <c r="V128" s="346">
        <v>4.99</v>
      </c>
      <c r="W128" s="346" t="s">
        <v>328</v>
      </c>
      <c r="X128" s="346" t="s">
        <v>829</v>
      </c>
      <c r="Y128" s="346"/>
      <c r="Z128" s="346" t="s">
        <v>284</v>
      </c>
      <c r="AA128" s="346" t="s">
        <v>906</v>
      </c>
      <c r="AB128" s="259">
        <v>39600</v>
      </c>
    </row>
    <row r="129" spans="19:28">
      <c r="S129" s="344" t="s">
        <v>477</v>
      </c>
      <c r="T129" s="345" t="s">
        <v>478</v>
      </c>
      <c r="U129" s="346" t="s">
        <v>30</v>
      </c>
      <c r="V129" s="346">
        <v>4.99</v>
      </c>
      <c r="W129" s="346" t="s">
        <v>331</v>
      </c>
      <c r="X129" s="346" t="s">
        <v>827</v>
      </c>
      <c r="Y129" s="346"/>
      <c r="Z129" s="346" t="s">
        <v>239</v>
      </c>
      <c r="AA129" s="346" t="s">
        <v>906</v>
      </c>
      <c r="AB129" s="259">
        <v>40508</v>
      </c>
    </row>
    <row r="130" spans="19:28">
      <c r="S130" s="344" t="s">
        <v>479</v>
      </c>
      <c r="T130" s="345" t="s">
        <v>480</v>
      </c>
      <c r="U130" s="346" t="s">
        <v>30</v>
      </c>
      <c r="V130" s="346">
        <v>4.99</v>
      </c>
      <c r="W130" s="346" t="s">
        <v>481</v>
      </c>
      <c r="X130" s="346" t="s">
        <v>829</v>
      </c>
      <c r="Y130" s="346"/>
      <c r="Z130" s="346" t="s">
        <v>272</v>
      </c>
      <c r="AA130" s="346" t="s">
        <v>906</v>
      </c>
      <c r="AB130" s="259">
        <v>38530</v>
      </c>
    </row>
    <row r="131" spans="19:28">
      <c r="S131" s="344" t="s">
        <v>482</v>
      </c>
      <c r="T131" s="345" t="s">
        <v>483</v>
      </c>
      <c r="U131" s="346" t="s">
        <v>30</v>
      </c>
      <c r="V131" s="346">
        <v>4.99</v>
      </c>
      <c r="W131" s="346" t="s">
        <v>378</v>
      </c>
      <c r="X131" s="346" t="s">
        <v>829</v>
      </c>
      <c r="Y131" s="346"/>
      <c r="Z131" s="346" t="s">
        <v>239</v>
      </c>
      <c r="AA131" s="346" t="s">
        <v>906</v>
      </c>
      <c r="AB131" s="259">
        <v>41023</v>
      </c>
    </row>
    <row r="132" spans="19:28">
      <c r="S132" s="344" t="s">
        <v>470</v>
      </c>
      <c r="T132" s="345" t="s">
        <v>471</v>
      </c>
      <c r="U132" s="346" t="s">
        <v>30</v>
      </c>
      <c r="V132" s="346">
        <v>4.99</v>
      </c>
      <c r="W132" s="346" t="s">
        <v>472</v>
      </c>
      <c r="X132" s="346" t="s">
        <v>829</v>
      </c>
      <c r="Y132" s="346"/>
      <c r="Z132" s="346" t="s">
        <v>236</v>
      </c>
      <c r="AA132" s="346" t="s">
        <v>906</v>
      </c>
      <c r="AB132" s="259">
        <v>41724</v>
      </c>
    </row>
    <row r="133" spans="19:28">
      <c r="S133" s="344" t="s">
        <v>473</v>
      </c>
      <c r="T133" s="345" t="s">
        <v>474</v>
      </c>
      <c r="U133" s="346" t="s">
        <v>30</v>
      </c>
      <c r="V133" s="346">
        <v>4.99</v>
      </c>
      <c r="W133" s="346" t="s">
        <v>290</v>
      </c>
      <c r="X133" s="346" t="s">
        <v>829</v>
      </c>
      <c r="Y133" s="346"/>
      <c r="Z133" s="346" t="s">
        <v>284</v>
      </c>
      <c r="AA133" s="346" t="s">
        <v>906</v>
      </c>
      <c r="AB133" s="259">
        <v>39223</v>
      </c>
    </row>
    <row r="134" spans="19:28">
      <c r="S134" s="344" t="s">
        <v>484</v>
      </c>
      <c r="T134" s="345" t="s">
        <v>485</v>
      </c>
      <c r="U134" s="346" t="s">
        <v>30</v>
      </c>
      <c r="V134" s="346">
        <v>4.9800000000000004</v>
      </c>
      <c r="W134" s="346" t="s">
        <v>905</v>
      </c>
      <c r="X134" s="346" t="s">
        <v>827</v>
      </c>
      <c r="Y134" s="346"/>
      <c r="Z134" s="346" t="s">
        <v>272</v>
      </c>
      <c r="AA134" s="346" t="s">
        <v>906</v>
      </c>
      <c r="AB134" s="259">
        <v>35612</v>
      </c>
    </row>
    <row r="135" spans="19:28">
      <c r="S135" s="344" t="s">
        <v>486</v>
      </c>
      <c r="T135" s="345" t="s">
        <v>487</v>
      </c>
      <c r="U135" s="346" t="s">
        <v>30</v>
      </c>
      <c r="V135" s="346">
        <v>4.95</v>
      </c>
      <c r="W135" s="346" t="s">
        <v>904</v>
      </c>
      <c r="X135" s="346" t="s">
        <v>829</v>
      </c>
      <c r="Y135" s="346"/>
      <c r="Z135" s="346" t="s">
        <v>272</v>
      </c>
      <c r="AA135" s="346" t="s">
        <v>906</v>
      </c>
      <c r="AB135" s="259">
        <v>38718</v>
      </c>
    </row>
    <row r="136" spans="19:28">
      <c r="S136" s="344" t="s">
        <v>488</v>
      </c>
      <c r="T136" s="345" t="s">
        <v>489</v>
      </c>
      <c r="U136" s="346" t="s">
        <v>30</v>
      </c>
      <c r="V136" s="346">
        <v>4.8</v>
      </c>
      <c r="W136" s="346" t="s">
        <v>342</v>
      </c>
      <c r="X136" s="346" t="s">
        <v>827</v>
      </c>
      <c r="Y136" s="346"/>
      <c r="Z136" s="346" t="s">
        <v>272</v>
      </c>
      <c r="AA136" s="346" t="s">
        <v>906</v>
      </c>
      <c r="AB136" s="259">
        <v>35643</v>
      </c>
    </row>
    <row r="137" spans="19:28">
      <c r="S137" s="344" t="s">
        <v>490</v>
      </c>
      <c r="T137" s="345" t="s">
        <v>491</v>
      </c>
      <c r="U137" s="346" t="s">
        <v>30</v>
      </c>
      <c r="V137" s="346">
        <v>4.8</v>
      </c>
      <c r="W137" s="346" t="s">
        <v>469</v>
      </c>
      <c r="X137" s="346" t="s">
        <v>829</v>
      </c>
      <c r="Y137" s="346"/>
      <c r="Z137" s="346" t="s">
        <v>272</v>
      </c>
      <c r="AA137" s="346" t="s">
        <v>906</v>
      </c>
      <c r="AB137" s="259">
        <v>35490</v>
      </c>
    </row>
    <row r="138" spans="19:28">
      <c r="S138" s="344" t="s">
        <v>492</v>
      </c>
      <c r="T138" s="345" t="s">
        <v>493</v>
      </c>
      <c r="U138" s="346" t="s">
        <v>30</v>
      </c>
      <c r="V138" s="346">
        <v>4.7990000000000004</v>
      </c>
      <c r="W138" s="346" t="s">
        <v>258</v>
      </c>
      <c r="X138" s="346" t="s">
        <v>829</v>
      </c>
      <c r="Y138" s="346"/>
      <c r="Z138" s="346" t="s">
        <v>236</v>
      </c>
      <c r="AA138" s="346" t="s">
        <v>906</v>
      </c>
      <c r="AB138" s="259">
        <v>42839</v>
      </c>
    </row>
    <row r="139" spans="19:28">
      <c r="S139" s="344" t="s">
        <v>494</v>
      </c>
      <c r="T139" s="345" t="s">
        <v>495</v>
      </c>
      <c r="U139" s="346" t="s">
        <v>30</v>
      </c>
      <c r="V139" s="346">
        <v>4.7</v>
      </c>
      <c r="W139" s="346" t="s">
        <v>258</v>
      </c>
      <c r="X139" s="346" t="s">
        <v>829</v>
      </c>
      <c r="Y139" s="346"/>
      <c r="Z139" s="346" t="s">
        <v>236</v>
      </c>
      <c r="AA139" s="346" t="s">
        <v>906</v>
      </c>
      <c r="AB139" s="259">
        <v>42726</v>
      </c>
    </row>
    <row r="140" spans="19:28">
      <c r="S140" s="344" t="s">
        <v>848</v>
      </c>
      <c r="T140" s="345" t="s">
        <v>941</v>
      </c>
      <c r="U140" s="346" t="s">
        <v>30</v>
      </c>
      <c r="V140" s="346">
        <v>4.6900000000000004</v>
      </c>
      <c r="W140" s="346" t="s">
        <v>938</v>
      </c>
      <c r="X140" s="346" t="s">
        <v>829</v>
      </c>
      <c r="Y140" s="346"/>
      <c r="Z140" s="346" t="s">
        <v>236</v>
      </c>
      <c r="AA140" s="346" t="s">
        <v>906</v>
      </c>
      <c r="AB140" s="259">
        <v>43817</v>
      </c>
    </row>
    <row r="141" spans="19:28">
      <c r="S141" s="344" t="s">
        <v>496</v>
      </c>
      <c r="T141" s="345" t="s">
        <v>497</v>
      </c>
      <c r="U141" s="346" t="s">
        <v>30</v>
      </c>
      <c r="V141" s="346">
        <v>4.6500000000000004</v>
      </c>
      <c r="W141" s="346" t="s">
        <v>303</v>
      </c>
      <c r="X141" s="346" t="s">
        <v>829</v>
      </c>
      <c r="Y141" s="346"/>
      <c r="Z141" s="346" t="s">
        <v>239</v>
      </c>
      <c r="AA141" s="346" t="s">
        <v>906</v>
      </c>
      <c r="AB141" s="259">
        <v>40581</v>
      </c>
    </row>
    <row r="142" spans="19:28">
      <c r="S142" s="344" t="s">
        <v>498</v>
      </c>
      <c r="T142" s="345" t="s">
        <v>499</v>
      </c>
      <c r="U142" s="346" t="s">
        <v>30</v>
      </c>
      <c r="V142" s="346">
        <v>4.62</v>
      </c>
      <c r="W142" s="346" t="s">
        <v>318</v>
      </c>
      <c r="X142" s="346" t="s">
        <v>827</v>
      </c>
      <c r="Y142" s="346"/>
      <c r="Z142" s="346" t="s">
        <v>272</v>
      </c>
      <c r="AA142" s="346" t="s">
        <v>906</v>
      </c>
      <c r="AB142" s="259">
        <v>36465</v>
      </c>
    </row>
    <row r="143" spans="19:28">
      <c r="S143" s="344" t="s">
        <v>830</v>
      </c>
      <c r="T143" s="345" t="s">
        <v>945</v>
      </c>
      <c r="U143" s="346" t="s">
        <v>30</v>
      </c>
      <c r="V143" s="346">
        <v>4.5999999999999996</v>
      </c>
      <c r="W143" s="346" t="s">
        <v>345</v>
      </c>
      <c r="X143" s="346" t="s">
        <v>828</v>
      </c>
      <c r="Y143" s="346"/>
      <c r="Z143" s="346" t="s">
        <v>236</v>
      </c>
      <c r="AA143" s="346" t="s">
        <v>906</v>
      </c>
      <c r="AB143" s="259">
        <v>43616</v>
      </c>
    </row>
    <row r="144" spans="19:28">
      <c r="S144" s="344" t="s">
        <v>507</v>
      </c>
      <c r="T144" s="345" t="s">
        <v>508</v>
      </c>
      <c r="U144" s="346" t="s">
        <v>30</v>
      </c>
      <c r="V144" s="346">
        <v>4.5999999999999996</v>
      </c>
      <c r="W144" s="346" t="s">
        <v>469</v>
      </c>
      <c r="X144" s="346" t="s">
        <v>829</v>
      </c>
      <c r="Y144" s="346"/>
      <c r="Z144" s="346" t="s">
        <v>239</v>
      </c>
      <c r="AA144" s="346" t="s">
        <v>906</v>
      </c>
      <c r="AB144" s="259">
        <v>40627</v>
      </c>
    </row>
    <row r="145" spans="19:28">
      <c r="S145" s="344" t="s">
        <v>504</v>
      </c>
      <c r="T145" s="345" t="s">
        <v>505</v>
      </c>
      <c r="U145" s="346" t="s">
        <v>30</v>
      </c>
      <c r="V145" s="346">
        <v>4.5999999999999996</v>
      </c>
      <c r="W145" s="346" t="s">
        <v>506</v>
      </c>
      <c r="X145" s="346" t="s">
        <v>829</v>
      </c>
      <c r="Y145" s="346"/>
      <c r="Z145" s="346" t="s">
        <v>239</v>
      </c>
      <c r="AA145" s="346" t="s">
        <v>906</v>
      </c>
      <c r="AB145" s="259">
        <v>40622</v>
      </c>
    </row>
    <row r="146" spans="19:28">
      <c r="S146" s="344" t="s">
        <v>502</v>
      </c>
      <c r="T146" s="345" t="s">
        <v>503</v>
      </c>
      <c r="U146" s="346" t="s">
        <v>30</v>
      </c>
      <c r="V146" s="346">
        <v>4.5999999999999996</v>
      </c>
      <c r="W146" s="346" t="s">
        <v>347</v>
      </c>
      <c r="X146" s="346" t="s">
        <v>828</v>
      </c>
      <c r="Y146" s="346"/>
      <c r="Z146" s="346" t="s">
        <v>236</v>
      </c>
      <c r="AA146" s="346" t="s">
        <v>906</v>
      </c>
      <c r="AB146" s="259">
        <v>42188</v>
      </c>
    </row>
    <row r="147" spans="19:28">
      <c r="S147" s="344" t="s">
        <v>500</v>
      </c>
      <c r="T147" s="345" t="s">
        <v>501</v>
      </c>
      <c r="U147" s="346" t="s">
        <v>30</v>
      </c>
      <c r="V147" s="346">
        <v>4.5999999999999996</v>
      </c>
      <c r="W147" s="346" t="s">
        <v>283</v>
      </c>
      <c r="X147" s="346" t="s">
        <v>829</v>
      </c>
      <c r="Y147" s="346"/>
      <c r="Z147" s="346" t="s">
        <v>236</v>
      </c>
      <c r="AA147" s="346" t="s">
        <v>906</v>
      </c>
      <c r="AB147" s="259">
        <v>43131</v>
      </c>
    </row>
    <row r="148" spans="19:28">
      <c r="S148" s="344" t="s">
        <v>509</v>
      </c>
      <c r="T148" s="345" t="s">
        <v>510</v>
      </c>
      <c r="U148" s="346" t="s">
        <v>30</v>
      </c>
      <c r="V148" s="346">
        <v>4.5</v>
      </c>
      <c r="W148" s="346" t="s">
        <v>318</v>
      </c>
      <c r="X148" s="346" t="s">
        <v>828</v>
      </c>
      <c r="Y148" s="346"/>
      <c r="Z148" s="346" t="s">
        <v>239</v>
      </c>
      <c r="AA148" s="346" t="s">
        <v>906</v>
      </c>
      <c r="AB148" s="259">
        <v>39988</v>
      </c>
    </row>
    <row r="149" spans="19:28">
      <c r="S149" s="344" t="s">
        <v>513</v>
      </c>
      <c r="T149" s="345" t="s">
        <v>514</v>
      </c>
      <c r="U149" s="346" t="s">
        <v>30</v>
      </c>
      <c r="V149" s="346">
        <v>4.5</v>
      </c>
      <c r="W149" s="346" t="s">
        <v>283</v>
      </c>
      <c r="X149" s="346" t="s">
        <v>829</v>
      </c>
      <c r="Y149" s="346"/>
      <c r="Z149" s="346" t="s">
        <v>236</v>
      </c>
      <c r="AA149" s="346" t="s">
        <v>906</v>
      </c>
      <c r="AB149" s="259">
        <v>43083</v>
      </c>
    </row>
    <row r="150" spans="19:28">
      <c r="S150" s="344" t="s">
        <v>515</v>
      </c>
      <c r="T150" s="345" t="s">
        <v>516</v>
      </c>
      <c r="U150" s="346" t="s">
        <v>30</v>
      </c>
      <c r="V150" s="346">
        <v>4.5</v>
      </c>
      <c r="W150" s="346" t="s">
        <v>290</v>
      </c>
      <c r="X150" s="346" t="s">
        <v>829</v>
      </c>
      <c r="Y150" s="346"/>
      <c r="Z150" s="346" t="s">
        <v>239</v>
      </c>
      <c r="AA150" s="346" t="s">
        <v>906</v>
      </c>
      <c r="AB150" s="259">
        <v>40158</v>
      </c>
    </row>
    <row r="151" spans="19:28">
      <c r="S151" s="344" t="s">
        <v>517</v>
      </c>
      <c r="T151" s="345" t="s">
        <v>518</v>
      </c>
      <c r="U151" s="346" t="s">
        <v>30</v>
      </c>
      <c r="V151" s="346">
        <v>4.5</v>
      </c>
      <c r="W151" s="346" t="s">
        <v>409</v>
      </c>
      <c r="X151" s="346" t="s">
        <v>829</v>
      </c>
      <c r="Y151" s="346"/>
      <c r="Z151" s="346" t="s">
        <v>272</v>
      </c>
      <c r="AA151" s="346" t="s">
        <v>906</v>
      </c>
      <c r="AB151" s="259">
        <v>38930</v>
      </c>
    </row>
    <row r="152" spans="19:28">
      <c r="S152" s="344" t="s">
        <v>511</v>
      </c>
      <c r="T152" s="345" t="s">
        <v>512</v>
      </c>
      <c r="U152" s="346" t="s">
        <v>30</v>
      </c>
      <c r="V152" s="346">
        <v>4.5</v>
      </c>
      <c r="W152" s="346" t="s">
        <v>372</v>
      </c>
      <c r="X152" s="346" t="s">
        <v>829</v>
      </c>
      <c r="Y152" s="346"/>
      <c r="Z152" s="346" t="s">
        <v>272</v>
      </c>
      <c r="AA152" s="346" t="s">
        <v>906</v>
      </c>
      <c r="AB152" s="259">
        <v>38292</v>
      </c>
    </row>
    <row r="153" spans="19:28">
      <c r="S153" s="344" t="s">
        <v>519</v>
      </c>
      <c r="T153" s="345" t="s">
        <v>520</v>
      </c>
      <c r="U153" s="346" t="s">
        <v>30</v>
      </c>
      <c r="V153" s="346">
        <v>4.5</v>
      </c>
      <c r="W153" s="346" t="s">
        <v>394</v>
      </c>
      <c r="X153" s="346" t="s">
        <v>827</v>
      </c>
      <c r="Y153" s="346"/>
      <c r="Z153" s="346" t="s">
        <v>239</v>
      </c>
      <c r="AA153" s="346" t="s">
        <v>906</v>
      </c>
      <c r="AB153" s="259">
        <v>40118</v>
      </c>
    </row>
    <row r="154" spans="19:28">
      <c r="S154" s="344" t="s">
        <v>521</v>
      </c>
      <c r="T154" s="345" t="s">
        <v>522</v>
      </c>
      <c r="U154" s="346" t="s">
        <v>30</v>
      </c>
      <c r="V154" s="346">
        <v>4.45</v>
      </c>
      <c r="W154" s="346" t="s">
        <v>258</v>
      </c>
      <c r="X154" s="346" t="s">
        <v>829</v>
      </c>
      <c r="Y154" s="346"/>
      <c r="Z154" s="346" t="s">
        <v>236</v>
      </c>
      <c r="AA154" s="346" t="s">
        <v>906</v>
      </c>
      <c r="AB154" s="259">
        <v>43290</v>
      </c>
    </row>
    <row r="155" spans="19:28">
      <c r="S155" s="344" t="s">
        <v>841</v>
      </c>
      <c r="T155" s="345" t="s">
        <v>943</v>
      </c>
      <c r="U155" s="346" t="s">
        <v>30</v>
      </c>
      <c r="V155" s="346">
        <v>4.45</v>
      </c>
      <c r="W155" s="346" t="s">
        <v>258</v>
      </c>
      <c r="X155" s="346" t="s">
        <v>829</v>
      </c>
      <c r="Y155" s="346"/>
      <c r="Z155" s="346" t="s">
        <v>236</v>
      </c>
      <c r="AA155" s="346" t="s">
        <v>906</v>
      </c>
      <c r="AB155" s="259">
        <v>43804</v>
      </c>
    </row>
    <row r="156" spans="19:28">
      <c r="S156" s="344" t="s">
        <v>523</v>
      </c>
      <c r="T156" s="345" t="s">
        <v>524</v>
      </c>
      <c r="U156" s="346" t="s">
        <v>30</v>
      </c>
      <c r="V156" s="346">
        <v>4.45</v>
      </c>
      <c r="W156" s="346" t="s">
        <v>300</v>
      </c>
      <c r="X156" s="346" t="s">
        <v>827</v>
      </c>
      <c r="Y156" s="346"/>
      <c r="Z156" s="346" t="s">
        <v>236</v>
      </c>
      <c r="AA156" s="346" t="s">
        <v>906</v>
      </c>
      <c r="AB156" s="259">
        <v>42764</v>
      </c>
    </row>
    <row r="157" spans="19:28">
      <c r="S157" s="344" t="s">
        <v>525</v>
      </c>
      <c r="T157" s="345" t="s">
        <v>526</v>
      </c>
      <c r="U157" s="346" t="s">
        <v>30</v>
      </c>
      <c r="V157" s="346">
        <v>4.4000000000000004</v>
      </c>
      <c r="W157" s="346" t="s">
        <v>283</v>
      </c>
      <c r="X157" s="346" t="s">
        <v>829</v>
      </c>
      <c r="Y157" s="346"/>
      <c r="Z157" s="346" t="s">
        <v>236</v>
      </c>
      <c r="AA157" s="346" t="s">
        <v>906</v>
      </c>
      <c r="AB157" s="259">
        <v>43131</v>
      </c>
    </row>
    <row r="158" spans="19:28">
      <c r="S158" s="344" t="s">
        <v>531</v>
      </c>
      <c r="T158" s="345" t="s">
        <v>532</v>
      </c>
      <c r="U158" s="346" t="s">
        <v>30</v>
      </c>
      <c r="V158" s="346">
        <v>4.25</v>
      </c>
      <c r="W158" s="346" t="s">
        <v>318</v>
      </c>
      <c r="X158" s="346" t="s">
        <v>829</v>
      </c>
      <c r="Y158" s="346"/>
      <c r="Z158" s="346" t="s">
        <v>275</v>
      </c>
      <c r="AA158" s="346" t="s">
        <v>906</v>
      </c>
      <c r="AB158" s="259">
        <v>38718</v>
      </c>
    </row>
    <row r="159" spans="19:28">
      <c r="S159" s="344" t="s">
        <v>527</v>
      </c>
      <c r="T159" s="345" t="s">
        <v>528</v>
      </c>
      <c r="U159" s="346" t="s">
        <v>30</v>
      </c>
      <c r="V159" s="346">
        <v>4.25</v>
      </c>
      <c r="W159" s="346" t="s">
        <v>193</v>
      </c>
      <c r="X159" s="346" t="s">
        <v>829</v>
      </c>
      <c r="Y159" s="346"/>
      <c r="Z159" s="346" t="s">
        <v>239</v>
      </c>
      <c r="AA159" s="346" t="s">
        <v>906</v>
      </c>
      <c r="AB159" s="259">
        <v>39934</v>
      </c>
    </row>
    <row r="160" spans="19:28">
      <c r="S160" s="344" t="s">
        <v>853</v>
      </c>
      <c r="T160" s="345" t="s">
        <v>854</v>
      </c>
      <c r="U160" s="346" t="s">
        <v>30</v>
      </c>
      <c r="V160" s="346">
        <v>4.25</v>
      </c>
      <c r="W160" s="346" t="s">
        <v>271</v>
      </c>
      <c r="X160" s="346" t="s">
        <v>829</v>
      </c>
      <c r="Y160" s="346"/>
      <c r="Z160" s="346" t="s">
        <v>239</v>
      </c>
      <c r="AA160" s="346" t="s">
        <v>906</v>
      </c>
      <c r="AB160" s="259">
        <v>43817</v>
      </c>
    </row>
    <row r="161" spans="19:28">
      <c r="S161" s="344" t="s">
        <v>529</v>
      </c>
      <c r="T161" s="345" t="s">
        <v>530</v>
      </c>
      <c r="U161" s="346" t="s">
        <v>30</v>
      </c>
      <c r="V161" s="346">
        <v>4.25</v>
      </c>
      <c r="W161" s="346" t="s">
        <v>385</v>
      </c>
      <c r="X161" s="346" t="s">
        <v>829</v>
      </c>
      <c r="Y161" s="346"/>
      <c r="Z161" s="346" t="s">
        <v>275</v>
      </c>
      <c r="AA161" s="346" t="s">
        <v>906</v>
      </c>
      <c r="AB161" s="259">
        <v>38808</v>
      </c>
    </row>
    <row r="162" spans="19:28">
      <c r="S162" s="344" t="s">
        <v>533</v>
      </c>
      <c r="T162" s="345" t="s">
        <v>534</v>
      </c>
      <c r="U162" s="346" t="s">
        <v>30</v>
      </c>
      <c r="V162" s="346">
        <v>4.25</v>
      </c>
      <c r="W162" s="346" t="s">
        <v>535</v>
      </c>
      <c r="X162" s="346" t="s">
        <v>829</v>
      </c>
      <c r="Y162" s="346"/>
      <c r="Z162" s="346" t="s">
        <v>239</v>
      </c>
      <c r="AA162" s="346" t="s">
        <v>906</v>
      </c>
      <c r="AB162" s="259">
        <v>43126</v>
      </c>
    </row>
    <row r="163" spans="19:28">
      <c r="S163" s="344" t="s">
        <v>536</v>
      </c>
      <c r="T163" s="345" t="s">
        <v>537</v>
      </c>
      <c r="U163" s="346" t="s">
        <v>30</v>
      </c>
      <c r="V163" s="346">
        <v>4.25</v>
      </c>
      <c r="W163" s="346" t="s">
        <v>385</v>
      </c>
      <c r="X163" s="346" t="s">
        <v>829</v>
      </c>
      <c r="Y163" s="346"/>
      <c r="Z163" s="346" t="s">
        <v>239</v>
      </c>
      <c r="AA163" s="346" t="s">
        <v>906</v>
      </c>
      <c r="AB163" s="259">
        <v>42264</v>
      </c>
    </row>
    <row r="164" spans="19:28">
      <c r="S164" s="344" t="s">
        <v>538</v>
      </c>
      <c r="T164" s="345" t="s">
        <v>539</v>
      </c>
      <c r="U164" s="346" t="s">
        <v>30</v>
      </c>
      <c r="V164" s="346">
        <v>4.2</v>
      </c>
      <c r="W164" s="346" t="s">
        <v>271</v>
      </c>
      <c r="X164" s="346" t="s">
        <v>829</v>
      </c>
      <c r="Y164" s="346"/>
      <c r="Z164" s="346" t="s">
        <v>239</v>
      </c>
      <c r="AA164" s="346" t="s">
        <v>906</v>
      </c>
      <c r="AB164" s="259">
        <v>39932</v>
      </c>
    </row>
    <row r="165" spans="19:28">
      <c r="S165" s="344" t="s">
        <v>542</v>
      </c>
      <c r="T165" s="345" t="s">
        <v>543</v>
      </c>
      <c r="U165" s="346" t="s">
        <v>30</v>
      </c>
      <c r="V165" s="346">
        <v>4</v>
      </c>
      <c r="W165" s="346" t="s">
        <v>1628</v>
      </c>
      <c r="X165" s="346" t="s">
        <v>829</v>
      </c>
      <c r="Y165" s="346"/>
      <c r="Z165" s="346" t="s">
        <v>239</v>
      </c>
      <c r="AA165" s="346" t="s">
        <v>906</v>
      </c>
      <c r="AB165" s="259">
        <v>42748</v>
      </c>
    </row>
    <row r="166" spans="19:28">
      <c r="S166" s="344" t="s">
        <v>540</v>
      </c>
      <c r="T166" s="345" t="s">
        <v>541</v>
      </c>
      <c r="U166" s="346" t="s">
        <v>30</v>
      </c>
      <c r="V166" s="346">
        <v>4</v>
      </c>
      <c r="W166" s="346" t="s">
        <v>1628</v>
      </c>
      <c r="X166" s="346" t="s">
        <v>829</v>
      </c>
      <c r="Y166" s="346"/>
      <c r="Z166" s="346" t="s">
        <v>239</v>
      </c>
      <c r="AA166" s="346" t="s">
        <v>906</v>
      </c>
      <c r="AB166" s="259">
        <v>41479</v>
      </c>
    </row>
    <row r="167" spans="19:28">
      <c r="S167" s="344" t="s">
        <v>544</v>
      </c>
      <c r="T167" s="345" t="s">
        <v>545</v>
      </c>
      <c r="U167" s="346" t="s">
        <v>30</v>
      </c>
      <c r="V167" s="346">
        <v>4</v>
      </c>
      <c r="W167" s="346" t="s">
        <v>342</v>
      </c>
      <c r="X167" s="346" t="s">
        <v>829</v>
      </c>
      <c r="Y167" s="346"/>
      <c r="Z167" s="346" t="s">
        <v>236</v>
      </c>
      <c r="AA167" s="346" t="s">
        <v>906</v>
      </c>
      <c r="AB167" s="259">
        <v>42809</v>
      </c>
    </row>
    <row r="168" spans="19:28">
      <c r="S168" s="344" t="s">
        <v>546</v>
      </c>
      <c r="T168" s="345" t="s">
        <v>547</v>
      </c>
      <c r="U168" s="346" t="s">
        <v>30</v>
      </c>
      <c r="V168" s="346">
        <v>3.96</v>
      </c>
      <c r="W168" s="346" t="s">
        <v>907</v>
      </c>
      <c r="X168" s="346" t="s">
        <v>829</v>
      </c>
      <c r="Y168" s="346"/>
      <c r="Z168" s="346" t="s">
        <v>272</v>
      </c>
      <c r="AA168" s="346" t="s">
        <v>906</v>
      </c>
      <c r="AB168" s="259">
        <v>38618</v>
      </c>
    </row>
    <row r="169" spans="19:28">
      <c r="S169" s="344" t="s">
        <v>548</v>
      </c>
      <c r="T169" s="345" t="s">
        <v>549</v>
      </c>
      <c r="U169" s="346" t="s">
        <v>30</v>
      </c>
      <c r="V169" s="346">
        <v>3.96</v>
      </c>
      <c r="W169" s="346" t="s">
        <v>334</v>
      </c>
      <c r="X169" s="346" t="s">
        <v>828</v>
      </c>
      <c r="Y169" s="346"/>
      <c r="Z169" s="346" t="s">
        <v>272</v>
      </c>
      <c r="AA169" s="346" t="s">
        <v>906</v>
      </c>
      <c r="AB169" s="259">
        <v>36800</v>
      </c>
    </row>
    <row r="170" spans="19:28">
      <c r="S170" s="344" t="s">
        <v>550</v>
      </c>
      <c r="T170" s="345" t="s">
        <v>978</v>
      </c>
      <c r="U170" s="346" t="s">
        <v>30</v>
      </c>
      <c r="V170" s="346">
        <v>3.95</v>
      </c>
      <c r="W170" s="346" t="s">
        <v>1628</v>
      </c>
      <c r="X170" s="346" t="s">
        <v>829</v>
      </c>
      <c r="Y170" s="346"/>
      <c r="Z170" s="346" t="s">
        <v>236</v>
      </c>
      <c r="AA170" s="346" t="s">
        <v>906</v>
      </c>
      <c r="AB170" s="259">
        <v>41445</v>
      </c>
    </row>
    <row r="171" spans="19:28">
      <c r="S171" s="344" t="s">
        <v>551</v>
      </c>
      <c r="T171" s="345" t="s">
        <v>552</v>
      </c>
      <c r="U171" s="346" t="s">
        <v>30</v>
      </c>
      <c r="V171" s="346">
        <v>3.9</v>
      </c>
      <c r="W171" s="346" t="s">
        <v>553</v>
      </c>
      <c r="X171" s="346" t="s">
        <v>829</v>
      </c>
      <c r="Y171" s="346"/>
      <c r="Z171" s="346" t="s">
        <v>239</v>
      </c>
      <c r="AA171" s="346" t="s">
        <v>906</v>
      </c>
      <c r="AB171" s="259">
        <v>41208</v>
      </c>
    </row>
    <row r="172" spans="19:28">
      <c r="S172" s="344" t="s">
        <v>554</v>
      </c>
      <c r="T172" s="345" t="s">
        <v>555</v>
      </c>
      <c r="U172" s="346" t="s">
        <v>30</v>
      </c>
      <c r="V172" s="346">
        <v>3.8</v>
      </c>
      <c r="W172" s="346" t="s">
        <v>213</v>
      </c>
      <c r="X172" s="346" t="s">
        <v>827</v>
      </c>
      <c r="Y172" s="346"/>
      <c r="Z172" s="346" t="s">
        <v>236</v>
      </c>
      <c r="AA172" s="346" t="s">
        <v>906</v>
      </c>
      <c r="AB172" s="259">
        <v>43081</v>
      </c>
    </row>
    <row r="173" spans="19:28">
      <c r="S173" s="344" t="s">
        <v>557</v>
      </c>
      <c r="T173" s="345" t="s">
        <v>558</v>
      </c>
      <c r="U173" s="346" t="s">
        <v>30</v>
      </c>
      <c r="V173" s="346">
        <v>3.6</v>
      </c>
      <c r="W173" s="346" t="s">
        <v>460</v>
      </c>
      <c r="X173" s="346" t="s">
        <v>828</v>
      </c>
      <c r="Y173" s="346"/>
      <c r="Z173" s="346" t="s">
        <v>239</v>
      </c>
      <c r="AA173" s="346" t="s">
        <v>906</v>
      </c>
      <c r="AB173" s="259">
        <v>42272</v>
      </c>
    </row>
    <row r="174" spans="19:28">
      <c r="S174" s="344" t="s">
        <v>1517</v>
      </c>
      <c r="T174" s="345" t="s">
        <v>1518</v>
      </c>
      <c r="U174" s="346" t="s">
        <v>30</v>
      </c>
      <c r="V174" s="346">
        <v>3.6</v>
      </c>
      <c r="W174" s="346" t="s">
        <v>1513</v>
      </c>
      <c r="X174" s="346" t="s">
        <v>827</v>
      </c>
      <c r="Y174" s="346"/>
      <c r="Z174" s="346" t="s">
        <v>1630</v>
      </c>
      <c r="AA174" s="346" t="s">
        <v>906</v>
      </c>
      <c r="AB174" s="259">
        <v>45134</v>
      </c>
    </row>
    <row r="175" spans="19:28">
      <c r="S175" s="344" t="s">
        <v>798</v>
      </c>
      <c r="T175" s="345" t="s">
        <v>556</v>
      </c>
      <c r="U175" s="346" t="s">
        <v>30</v>
      </c>
      <c r="V175" s="346">
        <v>3.6</v>
      </c>
      <c r="W175" s="346" t="s">
        <v>1628</v>
      </c>
      <c r="X175" s="346" t="s">
        <v>829</v>
      </c>
      <c r="Y175" s="346"/>
      <c r="Z175" s="346" t="s">
        <v>239</v>
      </c>
      <c r="AA175" s="346" t="s">
        <v>906</v>
      </c>
      <c r="AB175" s="259">
        <v>41180</v>
      </c>
    </row>
    <row r="176" spans="19:28">
      <c r="S176" s="344" t="s">
        <v>563</v>
      </c>
      <c r="T176" s="345" t="s">
        <v>564</v>
      </c>
      <c r="U176" s="346" t="s">
        <v>30</v>
      </c>
      <c r="V176" s="346">
        <v>3.4</v>
      </c>
      <c r="W176" s="346" t="s">
        <v>904</v>
      </c>
      <c r="X176" s="346" t="s">
        <v>829</v>
      </c>
      <c r="Y176" s="346"/>
      <c r="Z176" s="346" t="s">
        <v>272</v>
      </c>
      <c r="AA176" s="346" t="s">
        <v>906</v>
      </c>
      <c r="AB176" s="259">
        <v>39022</v>
      </c>
    </row>
    <row r="177" spans="19:28">
      <c r="S177" s="344" t="s">
        <v>569</v>
      </c>
      <c r="T177" s="345" t="s">
        <v>570</v>
      </c>
      <c r="U177" s="346" t="s">
        <v>30</v>
      </c>
      <c r="V177" s="346">
        <v>3.4</v>
      </c>
      <c r="W177" s="346" t="s">
        <v>904</v>
      </c>
      <c r="X177" s="346" t="s">
        <v>829</v>
      </c>
      <c r="Y177" s="346"/>
      <c r="Z177" s="346" t="s">
        <v>272</v>
      </c>
      <c r="AA177" s="346" t="s">
        <v>906</v>
      </c>
      <c r="AB177" s="259">
        <v>37135</v>
      </c>
    </row>
    <row r="178" spans="19:28">
      <c r="S178" s="344" t="s">
        <v>561</v>
      </c>
      <c r="T178" s="345" t="s">
        <v>562</v>
      </c>
      <c r="U178" s="346" t="s">
        <v>30</v>
      </c>
      <c r="V178" s="346">
        <v>3.4</v>
      </c>
      <c r="W178" s="346" t="s">
        <v>328</v>
      </c>
      <c r="X178" s="346" t="s">
        <v>829</v>
      </c>
      <c r="Y178" s="346"/>
      <c r="Z178" s="346" t="s">
        <v>239</v>
      </c>
      <c r="AA178" s="346" t="s">
        <v>906</v>
      </c>
      <c r="AB178" s="259">
        <v>40896</v>
      </c>
    </row>
    <row r="179" spans="19:28">
      <c r="S179" s="344" t="s">
        <v>567</v>
      </c>
      <c r="T179" s="345" t="s">
        <v>568</v>
      </c>
      <c r="U179" s="346" t="s">
        <v>30</v>
      </c>
      <c r="V179" s="346">
        <v>3.4</v>
      </c>
      <c r="W179" s="346" t="s">
        <v>313</v>
      </c>
      <c r="X179" s="346" t="s">
        <v>829</v>
      </c>
      <c r="Y179" s="346"/>
      <c r="Z179" s="346" t="s">
        <v>272</v>
      </c>
      <c r="AA179" s="346" t="s">
        <v>906</v>
      </c>
      <c r="AB179" s="259">
        <v>37712</v>
      </c>
    </row>
    <row r="180" spans="19:28">
      <c r="S180" s="344" t="s">
        <v>565</v>
      </c>
      <c r="T180" s="345" t="s">
        <v>566</v>
      </c>
      <c r="U180" s="346" t="s">
        <v>30</v>
      </c>
      <c r="V180" s="346">
        <v>3.4</v>
      </c>
      <c r="W180" s="346" t="s">
        <v>265</v>
      </c>
      <c r="X180" s="346" t="s">
        <v>827</v>
      </c>
      <c r="Y180" s="346"/>
      <c r="Z180" s="346" t="s">
        <v>239</v>
      </c>
      <c r="AA180" s="346" t="s">
        <v>906</v>
      </c>
      <c r="AB180" s="259">
        <v>41670</v>
      </c>
    </row>
    <row r="181" spans="19:28">
      <c r="S181" s="344" t="s">
        <v>559</v>
      </c>
      <c r="T181" s="345" t="s">
        <v>560</v>
      </c>
      <c r="U181" s="346" t="s">
        <v>30</v>
      </c>
      <c r="V181" s="346">
        <v>3.4</v>
      </c>
      <c r="W181" s="346" t="s">
        <v>303</v>
      </c>
      <c r="X181" s="346" t="s">
        <v>828</v>
      </c>
      <c r="Y181" s="346"/>
      <c r="Z181" s="346" t="s">
        <v>272</v>
      </c>
      <c r="AA181" s="346" t="s">
        <v>906</v>
      </c>
      <c r="AB181" s="259">
        <v>38078</v>
      </c>
    </row>
    <row r="182" spans="19:28">
      <c r="S182" s="344" t="s">
        <v>571</v>
      </c>
      <c r="T182" s="345" t="s">
        <v>572</v>
      </c>
      <c r="U182" s="346" t="s">
        <v>30</v>
      </c>
      <c r="V182" s="346">
        <v>3</v>
      </c>
      <c r="W182" s="346" t="s">
        <v>573</v>
      </c>
      <c r="X182" s="346" t="s">
        <v>828</v>
      </c>
      <c r="Y182" s="346"/>
      <c r="Z182" s="346" t="s">
        <v>272</v>
      </c>
      <c r="AA182" s="346" t="s">
        <v>906</v>
      </c>
      <c r="AB182" s="259">
        <v>37104</v>
      </c>
    </row>
    <row r="183" spans="19:28">
      <c r="S183" s="344" t="s">
        <v>576</v>
      </c>
      <c r="T183" s="345" t="s">
        <v>577</v>
      </c>
      <c r="U183" s="346" t="s">
        <v>30</v>
      </c>
      <c r="V183" s="346">
        <v>3</v>
      </c>
      <c r="W183" s="346" t="s">
        <v>152</v>
      </c>
      <c r="X183" s="346" t="s">
        <v>828</v>
      </c>
      <c r="Y183" s="346"/>
      <c r="Z183" s="346" t="s">
        <v>239</v>
      </c>
      <c r="AA183" s="346" t="s">
        <v>906</v>
      </c>
      <c r="AB183" s="259">
        <v>40081</v>
      </c>
    </row>
    <row r="184" spans="19:28">
      <c r="S184" s="344" t="s">
        <v>574</v>
      </c>
      <c r="T184" s="345" t="s">
        <v>575</v>
      </c>
      <c r="U184" s="346" t="s">
        <v>30</v>
      </c>
      <c r="V184" s="346">
        <v>3</v>
      </c>
      <c r="W184" s="346" t="s">
        <v>287</v>
      </c>
      <c r="X184" s="346" t="s">
        <v>829</v>
      </c>
      <c r="Y184" s="346"/>
      <c r="Z184" s="346" t="s">
        <v>272</v>
      </c>
      <c r="AA184" s="346" t="s">
        <v>906</v>
      </c>
      <c r="AB184" s="259">
        <v>39539</v>
      </c>
    </row>
    <row r="185" spans="19:28">
      <c r="S185" s="344" t="s">
        <v>834</v>
      </c>
      <c r="T185" s="345" t="s">
        <v>944</v>
      </c>
      <c r="U185" s="346" t="s">
        <v>30</v>
      </c>
      <c r="V185" s="346">
        <v>3</v>
      </c>
      <c r="W185" s="346" t="s">
        <v>582</v>
      </c>
      <c r="X185" s="346" t="s">
        <v>828</v>
      </c>
      <c r="Y185" s="346"/>
      <c r="Z185" s="346" t="s">
        <v>236</v>
      </c>
      <c r="AA185" s="346" t="s">
        <v>906</v>
      </c>
      <c r="AB185" s="259">
        <v>43644</v>
      </c>
    </row>
    <row r="186" spans="19:28">
      <c r="S186" s="344" t="s">
        <v>578</v>
      </c>
      <c r="T186" s="345" t="s">
        <v>579</v>
      </c>
      <c r="U186" s="346" t="s">
        <v>30</v>
      </c>
      <c r="V186" s="346">
        <v>2.92</v>
      </c>
      <c r="W186" s="346" t="s">
        <v>935</v>
      </c>
      <c r="X186" s="346" t="s">
        <v>827</v>
      </c>
      <c r="Y186" s="346"/>
      <c r="Z186" s="346" t="s">
        <v>239</v>
      </c>
      <c r="AA186" s="346" t="s">
        <v>906</v>
      </c>
      <c r="AB186" s="259">
        <v>42958</v>
      </c>
    </row>
    <row r="187" spans="19:28">
      <c r="S187" s="344" t="s">
        <v>833</v>
      </c>
      <c r="T187" s="345" t="s">
        <v>964</v>
      </c>
      <c r="U187" s="346" t="s">
        <v>30</v>
      </c>
      <c r="V187" s="346">
        <v>2.65</v>
      </c>
      <c r="W187" s="346" t="s">
        <v>255</v>
      </c>
      <c r="X187" s="346" t="s">
        <v>827</v>
      </c>
      <c r="Y187" s="346"/>
      <c r="Z187" s="346" t="s">
        <v>236</v>
      </c>
      <c r="AA187" s="346" t="s">
        <v>906</v>
      </c>
      <c r="AB187" s="259">
        <v>43609</v>
      </c>
    </row>
    <row r="188" spans="19:28">
      <c r="S188" s="344" t="s">
        <v>580</v>
      </c>
      <c r="T188" s="345" t="s">
        <v>581</v>
      </c>
      <c r="U188" s="346" t="s">
        <v>30</v>
      </c>
      <c r="V188" s="346">
        <v>2.64</v>
      </c>
      <c r="W188" s="346" t="s">
        <v>582</v>
      </c>
      <c r="X188" s="346" t="s">
        <v>829</v>
      </c>
      <c r="Y188" s="346"/>
      <c r="Z188" s="346" t="s">
        <v>272</v>
      </c>
      <c r="AA188" s="346" t="s">
        <v>906</v>
      </c>
      <c r="AB188" s="259">
        <v>36161</v>
      </c>
    </row>
    <row r="189" spans="19:28">
      <c r="S189" s="344" t="s">
        <v>809</v>
      </c>
      <c r="T189" s="345" t="s">
        <v>956</v>
      </c>
      <c r="U189" s="346" t="s">
        <v>30</v>
      </c>
      <c r="V189" s="346">
        <v>2.6379999999999999</v>
      </c>
      <c r="W189" s="346" t="s">
        <v>372</v>
      </c>
      <c r="X189" s="346" t="s">
        <v>828</v>
      </c>
      <c r="Y189" s="346"/>
      <c r="Z189" s="346" t="s">
        <v>236</v>
      </c>
      <c r="AA189" s="346" t="s">
        <v>906</v>
      </c>
      <c r="AB189" s="259">
        <v>43570</v>
      </c>
    </row>
    <row r="190" spans="19:28">
      <c r="S190" s="344" t="s">
        <v>596</v>
      </c>
      <c r="T190" s="345" t="s">
        <v>597</v>
      </c>
      <c r="U190" s="346" t="s">
        <v>30</v>
      </c>
      <c r="V190" s="346">
        <v>2.5499999999999998</v>
      </c>
      <c r="W190" s="346" t="s">
        <v>361</v>
      </c>
      <c r="X190" s="346" t="s">
        <v>828</v>
      </c>
      <c r="Y190" s="346"/>
      <c r="Z190" s="346" t="s">
        <v>284</v>
      </c>
      <c r="AA190" s="346" t="s">
        <v>906</v>
      </c>
      <c r="AB190" s="259">
        <v>39435</v>
      </c>
    </row>
    <row r="191" spans="19:28">
      <c r="S191" s="344" t="s">
        <v>583</v>
      </c>
      <c r="T191" s="345" t="s">
        <v>584</v>
      </c>
      <c r="U191" s="346" t="s">
        <v>30</v>
      </c>
      <c r="V191" s="346">
        <v>2.5499999999999998</v>
      </c>
      <c r="W191" s="346" t="s">
        <v>328</v>
      </c>
      <c r="X191" s="346" t="s">
        <v>829</v>
      </c>
      <c r="Y191" s="346"/>
      <c r="Z191" s="346" t="s">
        <v>272</v>
      </c>
      <c r="AA191" s="346" t="s">
        <v>906</v>
      </c>
      <c r="AB191" s="259">
        <v>37865</v>
      </c>
    </row>
    <row r="192" spans="19:28">
      <c r="S192" s="344" t="s">
        <v>589</v>
      </c>
      <c r="T192" s="345" t="s">
        <v>590</v>
      </c>
      <c r="U192" s="346" t="s">
        <v>30</v>
      </c>
      <c r="V192" s="346">
        <v>2.5499999999999998</v>
      </c>
      <c r="W192" s="346" t="s">
        <v>385</v>
      </c>
      <c r="X192" s="346" t="s">
        <v>829</v>
      </c>
      <c r="Y192" s="346"/>
      <c r="Z192" s="346" t="s">
        <v>275</v>
      </c>
      <c r="AA192" s="346" t="s">
        <v>906</v>
      </c>
      <c r="AB192" s="259">
        <v>38808</v>
      </c>
    </row>
    <row r="193" spans="19:28">
      <c r="S193" s="344" t="s">
        <v>591</v>
      </c>
      <c r="T193" s="345" t="s">
        <v>592</v>
      </c>
      <c r="U193" s="346" t="s">
        <v>30</v>
      </c>
      <c r="V193" s="346">
        <v>2.5499999999999998</v>
      </c>
      <c r="W193" s="346" t="s">
        <v>553</v>
      </c>
      <c r="X193" s="346" t="s">
        <v>828</v>
      </c>
      <c r="Y193" s="346"/>
      <c r="Z193" s="346" t="s">
        <v>272</v>
      </c>
      <c r="AA193" s="346" t="s">
        <v>906</v>
      </c>
      <c r="AB193" s="259">
        <v>37987</v>
      </c>
    </row>
    <row r="194" spans="19:28">
      <c r="S194" s="344" t="s">
        <v>585</v>
      </c>
      <c r="T194" s="345" t="s">
        <v>586</v>
      </c>
      <c r="U194" s="346" t="s">
        <v>30</v>
      </c>
      <c r="V194" s="346">
        <v>2.5499999999999998</v>
      </c>
      <c r="W194" s="346" t="s">
        <v>290</v>
      </c>
      <c r="X194" s="346" t="s">
        <v>829</v>
      </c>
      <c r="Y194" s="346"/>
      <c r="Z194" s="346" t="s">
        <v>272</v>
      </c>
      <c r="AA194" s="346" t="s">
        <v>906</v>
      </c>
      <c r="AB194" s="259">
        <v>38534</v>
      </c>
    </row>
    <row r="195" spans="19:28">
      <c r="S195" s="344" t="s">
        <v>587</v>
      </c>
      <c r="T195" s="345" t="s">
        <v>588</v>
      </c>
      <c r="U195" s="346" t="s">
        <v>30</v>
      </c>
      <c r="V195" s="346">
        <v>2.5499999999999998</v>
      </c>
      <c r="W195" s="346" t="s">
        <v>553</v>
      </c>
      <c r="X195" s="346" t="s">
        <v>828</v>
      </c>
      <c r="Y195" s="346"/>
      <c r="Z195" s="346" t="s">
        <v>272</v>
      </c>
      <c r="AA195" s="346" t="s">
        <v>906</v>
      </c>
      <c r="AB195" s="259">
        <v>38718</v>
      </c>
    </row>
    <row r="196" spans="19:28">
      <c r="S196" s="344" t="s">
        <v>593</v>
      </c>
      <c r="T196" s="345" t="s">
        <v>594</v>
      </c>
      <c r="U196" s="346" t="s">
        <v>30</v>
      </c>
      <c r="V196" s="346">
        <v>2.5499999999999998</v>
      </c>
      <c r="W196" s="346" t="s">
        <v>595</v>
      </c>
      <c r="X196" s="346" t="s">
        <v>829</v>
      </c>
      <c r="Y196" s="346"/>
      <c r="Z196" s="346" t="s">
        <v>239</v>
      </c>
      <c r="AA196" s="346" t="s">
        <v>906</v>
      </c>
      <c r="AB196" s="259">
        <v>40229</v>
      </c>
    </row>
    <row r="197" spans="19:28">
      <c r="S197" s="344" t="s">
        <v>845</v>
      </c>
      <c r="T197" s="345" t="s">
        <v>947</v>
      </c>
      <c r="U197" s="346" t="s">
        <v>30</v>
      </c>
      <c r="V197" s="346">
        <v>2.5499999999999998</v>
      </c>
      <c r="W197" s="346" t="s">
        <v>444</v>
      </c>
      <c r="X197" s="346" t="s">
        <v>829</v>
      </c>
      <c r="Y197" s="346"/>
      <c r="Z197" s="346" t="s">
        <v>236</v>
      </c>
      <c r="AA197" s="346" t="s">
        <v>906</v>
      </c>
      <c r="AB197" s="259">
        <v>43817</v>
      </c>
    </row>
    <row r="198" spans="19:28">
      <c r="S198" s="344" t="s">
        <v>600</v>
      </c>
      <c r="T198" s="345" t="s">
        <v>601</v>
      </c>
      <c r="U198" s="346" t="s">
        <v>30</v>
      </c>
      <c r="V198" s="346">
        <v>2.5499999999999998</v>
      </c>
      <c r="W198" s="346" t="s">
        <v>283</v>
      </c>
      <c r="X198" s="346" t="s">
        <v>829</v>
      </c>
      <c r="Y198" s="346"/>
      <c r="Z198" s="346" t="s">
        <v>272</v>
      </c>
      <c r="AA198" s="346" t="s">
        <v>906</v>
      </c>
      <c r="AB198" s="259">
        <v>37834</v>
      </c>
    </row>
    <row r="199" spans="19:28">
      <c r="S199" s="344" t="s">
        <v>602</v>
      </c>
      <c r="T199" s="345" t="s">
        <v>603</v>
      </c>
      <c r="U199" s="346" t="s">
        <v>30</v>
      </c>
      <c r="V199" s="346">
        <v>2.5499999999999998</v>
      </c>
      <c r="W199" s="346" t="s">
        <v>553</v>
      </c>
      <c r="X199" s="346" t="s">
        <v>828</v>
      </c>
      <c r="Y199" s="346"/>
      <c r="Z199" s="346" t="s">
        <v>275</v>
      </c>
      <c r="AA199" s="346" t="s">
        <v>906</v>
      </c>
      <c r="AB199" s="259">
        <v>38718</v>
      </c>
    </row>
    <row r="200" spans="19:28">
      <c r="S200" s="344" t="s">
        <v>598</v>
      </c>
      <c r="T200" s="345" t="s">
        <v>599</v>
      </c>
      <c r="U200" s="346" t="s">
        <v>30</v>
      </c>
      <c r="V200" s="346">
        <v>2.5499999999999998</v>
      </c>
      <c r="W200" s="346" t="s">
        <v>361</v>
      </c>
      <c r="X200" s="346" t="s">
        <v>828</v>
      </c>
      <c r="Y200" s="346"/>
      <c r="Z200" s="346" t="s">
        <v>239</v>
      </c>
      <c r="AA200" s="346" t="s">
        <v>906</v>
      </c>
      <c r="AB200" s="259">
        <v>40267</v>
      </c>
    </row>
    <row r="201" spans="19:28">
      <c r="S201" s="344" t="s">
        <v>609</v>
      </c>
      <c r="T201" s="345" t="s">
        <v>610</v>
      </c>
      <c r="U201" s="346" t="s">
        <v>30</v>
      </c>
      <c r="V201" s="346">
        <v>2.5</v>
      </c>
      <c r="W201" s="346" t="s">
        <v>1631</v>
      </c>
      <c r="X201" s="346" t="s">
        <v>829</v>
      </c>
      <c r="Y201" s="346"/>
      <c r="Z201" s="346" t="s">
        <v>606</v>
      </c>
      <c r="AA201" s="346" t="s">
        <v>906</v>
      </c>
      <c r="AB201" s="259">
        <v>41841</v>
      </c>
    </row>
    <row r="202" spans="19:28">
      <c r="S202" s="344" t="s">
        <v>607</v>
      </c>
      <c r="T202" s="345" t="s">
        <v>608</v>
      </c>
      <c r="U202" s="346" t="s">
        <v>30</v>
      </c>
      <c r="V202" s="346">
        <v>2.5</v>
      </c>
      <c r="W202" s="346" t="s">
        <v>481</v>
      </c>
      <c r="X202" s="346" t="s">
        <v>829</v>
      </c>
      <c r="Y202" s="346"/>
      <c r="Z202" s="346" t="s">
        <v>239</v>
      </c>
      <c r="AA202" s="346" t="s">
        <v>906</v>
      </c>
      <c r="AB202" s="259">
        <v>43384</v>
      </c>
    </row>
    <row r="203" spans="19:28">
      <c r="S203" s="344" t="s">
        <v>604</v>
      </c>
      <c r="T203" s="345" t="s">
        <v>605</v>
      </c>
      <c r="U203" s="346" t="s">
        <v>30</v>
      </c>
      <c r="V203" s="346">
        <v>2.5</v>
      </c>
      <c r="W203" s="346" t="s">
        <v>460</v>
      </c>
      <c r="X203" s="346" t="s">
        <v>828</v>
      </c>
      <c r="Y203" s="346"/>
      <c r="Z203" s="346" t="s">
        <v>606</v>
      </c>
      <c r="AA203" s="346" t="s">
        <v>906</v>
      </c>
      <c r="AB203" s="259">
        <v>42952</v>
      </c>
    </row>
    <row r="204" spans="19:28">
      <c r="S204" s="344" t="s">
        <v>611</v>
      </c>
      <c r="T204" s="345" t="s">
        <v>612</v>
      </c>
      <c r="U204" s="346" t="s">
        <v>30</v>
      </c>
      <c r="V204" s="346">
        <v>2.4500000000000002</v>
      </c>
      <c r="W204" s="346" t="s">
        <v>328</v>
      </c>
      <c r="X204" s="346" t="s">
        <v>829</v>
      </c>
      <c r="Y204" s="346"/>
      <c r="Z204" s="346" t="s">
        <v>272</v>
      </c>
      <c r="AA204" s="346" t="s">
        <v>906</v>
      </c>
      <c r="AB204" s="259">
        <v>38169</v>
      </c>
    </row>
    <row r="205" spans="19:28">
      <c r="S205" s="344" t="s">
        <v>613</v>
      </c>
      <c r="T205" s="345" t="s">
        <v>614</v>
      </c>
      <c r="U205" s="346" t="s">
        <v>30</v>
      </c>
      <c r="V205" s="346">
        <v>2.44</v>
      </c>
      <c r="W205" s="346" t="s">
        <v>553</v>
      </c>
      <c r="X205" s="346" t="s">
        <v>828</v>
      </c>
      <c r="Y205" s="346"/>
      <c r="Z205" s="346" t="s">
        <v>239</v>
      </c>
      <c r="AA205" s="346" t="s">
        <v>906</v>
      </c>
      <c r="AB205" s="259">
        <v>40779</v>
      </c>
    </row>
    <row r="206" spans="19:28">
      <c r="S206" s="344" t="s">
        <v>843</v>
      </c>
      <c r="T206" s="345" t="s">
        <v>844</v>
      </c>
      <c r="U206" s="346" t="s">
        <v>30</v>
      </c>
      <c r="V206" s="346">
        <v>2.2999999999999998</v>
      </c>
      <c r="W206" s="346" t="s">
        <v>271</v>
      </c>
      <c r="X206" s="346" t="s">
        <v>829</v>
      </c>
      <c r="Y206" s="346"/>
      <c r="Z206" s="346" t="s">
        <v>239</v>
      </c>
      <c r="AA206" s="346" t="s">
        <v>906</v>
      </c>
      <c r="AB206" s="259">
        <v>43817</v>
      </c>
    </row>
    <row r="207" spans="19:28">
      <c r="S207" s="344" t="s">
        <v>615</v>
      </c>
      <c r="T207" s="345" t="s">
        <v>616</v>
      </c>
      <c r="U207" s="346" t="s">
        <v>30</v>
      </c>
      <c r="V207" s="346">
        <v>2.2999999999999998</v>
      </c>
      <c r="W207" s="346" t="s">
        <v>617</v>
      </c>
      <c r="X207" s="346" t="s">
        <v>828</v>
      </c>
      <c r="Y207" s="346"/>
      <c r="Z207" s="346" t="s">
        <v>236</v>
      </c>
      <c r="AA207" s="346" t="s">
        <v>906</v>
      </c>
      <c r="AB207" s="259">
        <v>42471</v>
      </c>
    </row>
    <row r="208" spans="19:28">
      <c r="S208" s="344" t="s">
        <v>618</v>
      </c>
      <c r="T208" s="345" t="s">
        <v>619</v>
      </c>
      <c r="U208" s="346" t="s">
        <v>30</v>
      </c>
      <c r="V208" s="346">
        <v>2.2999999999999998</v>
      </c>
      <c r="W208" s="346" t="s">
        <v>345</v>
      </c>
      <c r="X208" s="346" t="s">
        <v>828</v>
      </c>
      <c r="Y208" s="346"/>
      <c r="Z208" s="346" t="s">
        <v>236</v>
      </c>
      <c r="AA208" s="346" t="s">
        <v>906</v>
      </c>
      <c r="AB208" s="259">
        <v>42969</v>
      </c>
    </row>
    <row r="209" spans="19:28">
      <c r="S209" s="344" t="s">
        <v>831</v>
      </c>
      <c r="T209" s="345" t="s">
        <v>832</v>
      </c>
      <c r="U209" s="346" t="s">
        <v>30</v>
      </c>
      <c r="V209" s="346">
        <v>2.1</v>
      </c>
      <c r="W209" s="346" t="s">
        <v>271</v>
      </c>
      <c r="X209" s="346" t="s">
        <v>829</v>
      </c>
      <c r="Y209" s="346"/>
      <c r="Z209" s="346" t="s">
        <v>236</v>
      </c>
      <c r="AA209" s="346" t="s">
        <v>906</v>
      </c>
      <c r="AB209" s="259">
        <v>43454</v>
      </c>
    </row>
    <row r="210" spans="19:28">
      <c r="S210" s="344" t="s">
        <v>620</v>
      </c>
      <c r="T210" s="345" t="s">
        <v>621</v>
      </c>
      <c r="U210" s="346" t="s">
        <v>30</v>
      </c>
      <c r="V210" s="346">
        <v>2</v>
      </c>
      <c r="W210" s="346" t="s">
        <v>1631</v>
      </c>
      <c r="X210" s="346" t="s">
        <v>829</v>
      </c>
      <c r="Y210" s="346"/>
      <c r="Z210" s="346" t="s">
        <v>606</v>
      </c>
      <c r="AA210" s="346" t="s">
        <v>906</v>
      </c>
      <c r="AB210" s="259">
        <v>41841</v>
      </c>
    </row>
    <row r="211" spans="19:28">
      <c r="S211" s="344" t="s">
        <v>622</v>
      </c>
      <c r="T211" s="345" t="s">
        <v>623</v>
      </c>
      <c r="U211" s="346" t="s">
        <v>30</v>
      </c>
      <c r="V211" s="346">
        <v>1.98</v>
      </c>
      <c r="W211" s="346" t="s">
        <v>313</v>
      </c>
      <c r="X211" s="346" t="s">
        <v>829</v>
      </c>
      <c r="Y211" s="346"/>
      <c r="Z211" s="346" t="s">
        <v>272</v>
      </c>
      <c r="AA211" s="346" t="s">
        <v>906</v>
      </c>
      <c r="AB211" s="259">
        <v>36770</v>
      </c>
    </row>
    <row r="212" spans="19:28">
      <c r="S212" s="344" t="s">
        <v>626</v>
      </c>
      <c r="T212" s="345" t="s">
        <v>627</v>
      </c>
      <c r="U212" s="346" t="s">
        <v>30</v>
      </c>
      <c r="V212" s="346">
        <v>1.8</v>
      </c>
      <c r="W212" s="346" t="s">
        <v>617</v>
      </c>
      <c r="X212" s="346" t="s">
        <v>828</v>
      </c>
      <c r="Y212" s="346"/>
      <c r="Z212" s="346" t="s">
        <v>239</v>
      </c>
      <c r="AA212" s="346" t="s">
        <v>906</v>
      </c>
      <c r="AB212" s="259">
        <v>39934</v>
      </c>
    </row>
    <row r="213" spans="19:28">
      <c r="S213" s="344" t="s">
        <v>624</v>
      </c>
      <c r="T213" s="345" t="s">
        <v>625</v>
      </c>
      <c r="U213" s="346" t="s">
        <v>30</v>
      </c>
      <c r="V213" s="346">
        <v>1.8</v>
      </c>
      <c r="W213" s="346" t="s">
        <v>979</v>
      </c>
      <c r="X213" s="346" t="s">
        <v>827</v>
      </c>
      <c r="Y213" s="346"/>
      <c r="Z213" s="346" t="s">
        <v>236</v>
      </c>
      <c r="AA213" s="346" t="s">
        <v>906</v>
      </c>
      <c r="AB213" s="259">
        <v>41530</v>
      </c>
    </row>
    <row r="214" spans="19:28">
      <c r="S214" s="344" t="s">
        <v>635</v>
      </c>
      <c r="T214" s="345" t="s">
        <v>636</v>
      </c>
      <c r="U214" s="346" t="s">
        <v>30</v>
      </c>
      <c r="V214" s="346">
        <v>1.7</v>
      </c>
      <c r="W214" s="346" t="s">
        <v>617</v>
      </c>
      <c r="X214" s="346" t="s">
        <v>828</v>
      </c>
      <c r="Y214" s="346"/>
      <c r="Z214" s="346" t="s">
        <v>284</v>
      </c>
      <c r="AA214" s="346" t="s">
        <v>906</v>
      </c>
      <c r="AB214" s="259">
        <v>38899</v>
      </c>
    </row>
    <row r="215" spans="19:28">
      <c r="S215" s="344" t="s">
        <v>631</v>
      </c>
      <c r="T215" s="345" t="s">
        <v>632</v>
      </c>
      <c r="U215" s="346" t="s">
        <v>30</v>
      </c>
      <c r="V215" s="346">
        <v>1.7</v>
      </c>
      <c r="W215" s="346" t="s">
        <v>290</v>
      </c>
      <c r="X215" s="346" t="s">
        <v>829</v>
      </c>
      <c r="Y215" s="346"/>
      <c r="Z215" s="346" t="s">
        <v>239</v>
      </c>
      <c r="AA215" s="346" t="s">
        <v>906</v>
      </c>
      <c r="AB215" s="259">
        <v>40158</v>
      </c>
    </row>
    <row r="216" spans="19:28">
      <c r="S216" s="344" t="s">
        <v>633</v>
      </c>
      <c r="T216" s="345" t="s">
        <v>634</v>
      </c>
      <c r="U216" s="346" t="s">
        <v>30</v>
      </c>
      <c r="V216" s="346">
        <v>1.7</v>
      </c>
      <c r="W216" s="346" t="s">
        <v>1514</v>
      </c>
      <c r="X216" s="346" t="s">
        <v>828</v>
      </c>
      <c r="Y216" s="346"/>
      <c r="Z216" s="346" t="s">
        <v>275</v>
      </c>
      <c r="AA216" s="346" t="s">
        <v>906</v>
      </c>
      <c r="AB216" s="259">
        <v>39753</v>
      </c>
    </row>
    <row r="217" spans="19:28">
      <c r="S217" s="344" t="s">
        <v>637</v>
      </c>
      <c r="T217" s="345" t="s">
        <v>638</v>
      </c>
      <c r="U217" s="346" t="s">
        <v>30</v>
      </c>
      <c r="V217" s="346">
        <v>1.7</v>
      </c>
      <c r="W217" s="346" t="s">
        <v>334</v>
      </c>
      <c r="X217" s="346" t="s">
        <v>829</v>
      </c>
      <c r="Y217" s="346"/>
      <c r="Z217" s="346" t="s">
        <v>284</v>
      </c>
      <c r="AA217" s="346" t="s">
        <v>906</v>
      </c>
      <c r="AB217" s="259">
        <v>39753</v>
      </c>
    </row>
    <row r="218" spans="19:28">
      <c r="S218" s="344" t="s">
        <v>628</v>
      </c>
      <c r="T218" s="345" t="s">
        <v>629</v>
      </c>
      <c r="U218" s="346" t="s">
        <v>30</v>
      </c>
      <c r="V218" s="346">
        <v>1.7</v>
      </c>
      <c r="W218" s="346" t="s">
        <v>630</v>
      </c>
      <c r="X218" s="346" t="s">
        <v>828</v>
      </c>
      <c r="Y218" s="346"/>
      <c r="Z218" s="346" t="s">
        <v>239</v>
      </c>
      <c r="AA218" s="346" t="s">
        <v>906</v>
      </c>
      <c r="AB218" s="259">
        <v>40570</v>
      </c>
    </row>
    <row r="219" spans="19:28">
      <c r="S219" s="344" t="s">
        <v>639</v>
      </c>
      <c r="T219" s="345" t="s">
        <v>640</v>
      </c>
      <c r="U219" s="346" t="s">
        <v>30</v>
      </c>
      <c r="V219" s="346">
        <v>1.65</v>
      </c>
      <c r="W219" s="346" t="s">
        <v>283</v>
      </c>
      <c r="X219" s="346" t="s">
        <v>829</v>
      </c>
      <c r="Y219" s="346"/>
      <c r="Z219" s="346" t="s">
        <v>272</v>
      </c>
      <c r="AA219" s="346" t="s">
        <v>906</v>
      </c>
      <c r="AB219" s="259">
        <v>36831</v>
      </c>
    </row>
    <row r="220" spans="19:28">
      <c r="S220" s="344" t="s">
        <v>641</v>
      </c>
      <c r="T220" s="345" t="s">
        <v>642</v>
      </c>
      <c r="U220" s="346" t="s">
        <v>30</v>
      </c>
      <c r="V220" s="346">
        <v>1.6</v>
      </c>
      <c r="W220" s="346" t="s">
        <v>152</v>
      </c>
      <c r="X220" s="346" t="s">
        <v>828</v>
      </c>
      <c r="Y220" s="346"/>
      <c r="Z220" s="346" t="s">
        <v>236</v>
      </c>
      <c r="AA220" s="346" t="s">
        <v>906</v>
      </c>
      <c r="AB220" s="259">
        <v>41974</v>
      </c>
    </row>
    <row r="221" spans="19:28">
      <c r="S221" s="344" t="s">
        <v>643</v>
      </c>
      <c r="T221" s="345" t="s">
        <v>644</v>
      </c>
      <c r="U221" s="346" t="s">
        <v>30</v>
      </c>
      <c r="V221" s="346">
        <v>1.6</v>
      </c>
      <c r="W221" s="346" t="s">
        <v>287</v>
      </c>
      <c r="X221" s="346" t="s">
        <v>828</v>
      </c>
      <c r="Y221" s="346"/>
      <c r="Z221" s="346" t="s">
        <v>606</v>
      </c>
      <c r="AA221" s="346" t="s">
        <v>906</v>
      </c>
      <c r="AB221" s="259">
        <v>43084</v>
      </c>
    </row>
    <row r="222" spans="19:28" ht="28.5">
      <c r="S222" s="344" t="s">
        <v>645</v>
      </c>
      <c r="T222" s="345" t="s">
        <v>646</v>
      </c>
      <c r="U222" s="346" t="s">
        <v>30</v>
      </c>
      <c r="V222" s="346">
        <v>1.5980000000000001</v>
      </c>
      <c r="W222" s="346" t="s">
        <v>907</v>
      </c>
      <c r="X222" s="346" t="s">
        <v>829</v>
      </c>
      <c r="Y222" s="346"/>
      <c r="Z222" s="346" t="s">
        <v>239</v>
      </c>
      <c r="AA222" s="346" t="s">
        <v>906</v>
      </c>
      <c r="AB222" s="259">
        <v>42996</v>
      </c>
    </row>
    <row r="223" spans="19:28">
      <c r="S223" s="344" t="s">
        <v>647</v>
      </c>
      <c r="T223" s="345" t="s">
        <v>648</v>
      </c>
      <c r="U223" s="346" t="s">
        <v>30</v>
      </c>
      <c r="V223" s="346">
        <v>1.59</v>
      </c>
      <c r="W223" s="346" t="s">
        <v>303</v>
      </c>
      <c r="X223" s="346" t="s">
        <v>829</v>
      </c>
      <c r="Y223" s="346"/>
      <c r="Z223" s="346" t="s">
        <v>239</v>
      </c>
      <c r="AA223" s="346" t="s">
        <v>906</v>
      </c>
      <c r="AB223" s="259">
        <v>40421</v>
      </c>
    </row>
    <row r="224" spans="19:28" ht="28.5">
      <c r="S224" s="344" t="s">
        <v>649</v>
      </c>
      <c r="T224" s="345" t="s">
        <v>650</v>
      </c>
      <c r="U224" s="346" t="s">
        <v>30</v>
      </c>
      <c r="V224" s="346">
        <v>1.55</v>
      </c>
      <c r="W224" s="346" t="s">
        <v>300</v>
      </c>
      <c r="X224" s="346" t="s">
        <v>827</v>
      </c>
      <c r="Y224" s="346"/>
      <c r="Z224" s="346" t="s">
        <v>236</v>
      </c>
      <c r="AA224" s="346" t="s">
        <v>906</v>
      </c>
      <c r="AB224" s="259">
        <v>42764</v>
      </c>
    </row>
    <row r="225" spans="19:28">
      <c r="S225" s="344" t="s">
        <v>651</v>
      </c>
      <c r="T225" s="345" t="s">
        <v>652</v>
      </c>
      <c r="U225" s="346" t="s">
        <v>30</v>
      </c>
      <c r="V225" s="346">
        <v>1.417</v>
      </c>
      <c r="W225" s="346" t="s">
        <v>287</v>
      </c>
      <c r="X225" s="346" t="s">
        <v>828</v>
      </c>
      <c r="Y225" s="346"/>
      <c r="Z225" s="346" t="s">
        <v>606</v>
      </c>
      <c r="AA225" s="346" t="s">
        <v>906</v>
      </c>
      <c r="AB225" s="259">
        <v>43084</v>
      </c>
    </row>
    <row r="226" spans="19:28">
      <c r="S226" s="344" t="s">
        <v>653</v>
      </c>
      <c r="T226" s="345" t="s">
        <v>654</v>
      </c>
      <c r="U226" s="346" t="s">
        <v>30</v>
      </c>
      <c r="V226" s="346">
        <v>1.4</v>
      </c>
      <c r="W226" s="346" t="s">
        <v>271</v>
      </c>
      <c r="X226" s="346" t="s">
        <v>829</v>
      </c>
      <c r="Y226" s="346"/>
      <c r="Z226" s="346" t="s">
        <v>239</v>
      </c>
      <c r="AA226" s="346" t="s">
        <v>906</v>
      </c>
      <c r="AB226" s="259">
        <v>39931</v>
      </c>
    </row>
    <row r="227" spans="19:28">
      <c r="S227" s="344" t="s">
        <v>655</v>
      </c>
      <c r="T227" s="345" t="s">
        <v>656</v>
      </c>
      <c r="U227" s="346" t="s">
        <v>30</v>
      </c>
      <c r="V227" s="346">
        <v>1.3</v>
      </c>
      <c r="W227" s="346" t="s">
        <v>283</v>
      </c>
      <c r="X227" s="346" t="s">
        <v>829</v>
      </c>
      <c r="Y227" s="346"/>
      <c r="Z227" s="346" t="s">
        <v>239</v>
      </c>
      <c r="AA227" s="346" t="s">
        <v>906</v>
      </c>
      <c r="AB227" s="259">
        <v>42688</v>
      </c>
    </row>
    <row r="228" spans="19:28">
      <c r="S228" s="344" t="s">
        <v>659</v>
      </c>
      <c r="T228" s="345" t="s">
        <v>660</v>
      </c>
      <c r="U228" s="346" t="s">
        <v>30</v>
      </c>
      <c r="V228" s="346">
        <v>1</v>
      </c>
      <c r="W228" s="346" t="s">
        <v>936</v>
      </c>
      <c r="X228" s="346" t="s">
        <v>827</v>
      </c>
      <c r="Y228" s="346"/>
      <c r="Z228" s="346" t="s">
        <v>236</v>
      </c>
      <c r="AA228" s="346" t="s">
        <v>906</v>
      </c>
      <c r="AB228" s="259">
        <v>42046</v>
      </c>
    </row>
    <row r="229" spans="19:28">
      <c r="S229" s="347" t="s">
        <v>661</v>
      </c>
      <c r="T229" s="348" t="s">
        <v>662</v>
      </c>
      <c r="U229" s="349" t="s">
        <v>30</v>
      </c>
      <c r="V229" s="349">
        <v>0.85</v>
      </c>
      <c r="W229" s="349" t="s">
        <v>663</v>
      </c>
      <c r="X229" s="349" t="s">
        <v>829</v>
      </c>
      <c r="Y229" s="349"/>
      <c r="Z229" s="349" t="s">
        <v>239</v>
      </c>
      <c r="AA229" s="349" t="s">
        <v>906</v>
      </c>
      <c r="AB229" s="260">
        <v>41544</v>
      </c>
    </row>
    <row r="230" spans="19:28">
      <c r="S230" s="347" t="s">
        <v>664</v>
      </c>
      <c r="T230" s="348" t="s">
        <v>665</v>
      </c>
      <c r="U230" s="349" t="s">
        <v>30</v>
      </c>
      <c r="V230" s="349">
        <v>0.7</v>
      </c>
      <c r="W230" s="349" t="s">
        <v>617</v>
      </c>
      <c r="X230" s="349" t="s">
        <v>828</v>
      </c>
      <c r="Y230" s="349"/>
      <c r="Z230" s="349" t="s">
        <v>239</v>
      </c>
      <c r="AA230" s="349" t="s">
        <v>906</v>
      </c>
      <c r="AB230" s="260">
        <v>42471</v>
      </c>
    </row>
    <row r="231" spans="19:28">
      <c r="S231" s="347" t="s">
        <v>666</v>
      </c>
      <c r="T231" s="348" t="s">
        <v>667</v>
      </c>
      <c r="U231" s="349" t="s">
        <v>30</v>
      </c>
      <c r="V231" s="349">
        <v>0.69</v>
      </c>
      <c r="W231" s="349" t="s">
        <v>582</v>
      </c>
      <c r="X231" s="349" t="s">
        <v>829</v>
      </c>
      <c r="Y231" s="349"/>
      <c r="Z231" s="349" t="s">
        <v>272</v>
      </c>
      <c r="AA231" s="349" t="s">
        <v>906</v>
      </c>
      <c r="AB231" s="260">
        <v>36161</v>
      </c>
    </row>
    <row r="232" spans="19:28">
      <c r="S232" s="347" t="s">
        <v>670</v>
      </c>
      <c r="T232" s="348" t="s">
        <v>671</v>
      </c>
      <c r="U232" s="349" t="s">
        <v>30</v>
      </c>
      <c r="V232" s="349">
        <v>0.66</v>
      </c>
      <c r="W232" s="349" t="s">
        <v>905</v>
      </c>
      <c r="X232" s="349" t="s">
        <v>828</v>
      </c>
      <c r="Y232" s="349"/>
      <c r="Z232" s="349" t="s">
        <v>272</v>
      </c>
      <c r="AA232" s="349" t="s">
        <v>906</v>
      </c>
      <c r="AB232" s="260">
        <v>37803</v>
      </c>
    </row>
    <row r="233" spans="19:28">
      <c r="S233" s="347" t="s">
        <v>668</v>
      </c>
      <c r="T233" s="348" t="s">
        <v>669</v>
      </c>
      <c r="U233" s="349" t="s">
        <v>30</v>
      </c>
      <c r="V233" s="349">
        <v>0.66</v>
      </c>
      <c r="W233" s="349" t="s">
        <v>107</v>
      </c>
      <c r="X233" s="349" t="s">
        <v>829</v>
      </c>
      <c r="Y233" s="349"/>
      <c r="Z233" s="349" t="s">
        <v>272</v>
      </c>
      <c r="AA233" s="349" t="s">
        <v>906</v>
      </c>
      <c r="AB233" s="260">
        <v>37987</v>
      </c>
    </row>
    <row r="234" spans="19:28">
      <c r="S234" s="347" t="s">
        <v>674</v>
      </c>
      <c r="T234" s="348" t="s">
        <v>543</v>
      </c>
      <c r="U234" s="349" t="s">
        <v>30</v>
      </c>
      <c r="V234" s="349">
        <v>0.6</v>
      </c>
      <c r="W234" s="349" t="s">
        <v>1628</v>
      </c>
      <c r="X234" s="349" t="s">
        <v>829</v>
      </c>
      <c r="Y234" s="349"/>
      <c r="Z234" s="349" t="s">
        <v>236</v>
      </c>
      <c r="AA234" s="349" t="s">
        <v>906</v>
      </c>
      <c r="AB234" s="260">
        <v>42748</v>
      </c>
    </row>
    <row r="235" spans="19:28">
      <c r="S235" s="347" t="s">
        <v>672</v>
      </c>
      <c r="T235" s="348" t="s">
        <v>673</v>
      </c>
      <c r="U235" s="349" t="s">
        <v>30</v>
      </c>
      <c r="V235" s="349">
        <v>0.6</v>
      </c>
      <c r="W235" s="349" t="s">
        <v>271</v>
      </c>
      <c r="X235" s="349" t="s">
        <v>829</v>
      </c>
      <c r="Y235" s="349"/>
      <c r="Z235" s="349" t="s">
        <v>284</v>
      </c>
      <c r="AA235" s="349" t="s">
        <v>906</v>
      </c>
      <c r="AB235" s="260">
        <v>39931</v>
      </c>
    </row>
    <row r="236" spans="19:28">
      <c r="S236" s="347" t="s">
        <v>914</v>
      </c>
      <c r="T236" s="348" t="s">
        <v>915</v>
      </c>
      <c r="U236" s="349" t="s">
        <v>30</v>
      </c>
      <c r="V236" s="349">
        <v>0.5</v>
      </c>
      <c r="W236" s="349" t="s">
        <v>290</v>
      </c>
      <c r="X236" s="349" t="s">
        <v>835</v>
      </c>
      <c r="Y236" s="349"/>
      <c r="Z236" s="349" t="s">
        <v>916</v>
      </c>
      <c r="AA236" s="349" t="s">
        <v>906</v>
      </c>
      <c r="AB236" s="260">
        <v>44673</v>
      </c>
    </row>
    <row r="237" spans="19:28">
      <c r="S237" s="347" t="s">
        <v>681</v>
      </c>
      <c r="T237" s="348" t="s">
        <v>682</v>
      </c>
      <c r="U237" s="349" t="s">
        <v>30</v>
      </c>
      <c r="V237" s="349">
        <v>0.5</v>
      </c>
      <c r="W237" s="349" t="s">
        <v>683</v>
      </c>
      <c r="X237" s="349" t="s">
        <v>829</v>
      </c>
      <c r="Y237" s="349"/>
      <c r="Z237" s="349" t="s">
        <v>606</v>
      </c>
      <c r="AA237" s="349" t="s">
        <v>906</v>
      </c>
      <c r="AB237" s="260">
        <v>40609</v>
      </c>
    </row>
    <row r="238" spans="19:28">
      <c r="S238" s="347" t="s">
        <v>679</v>
      </c>
      <c r="T238" s="348" t="s">
        <v>680</v>
      </c>
      <c r="U238" s="349" t="s">
        <v>30</v>
      </c>
      <c r="V238" s="349">
        <v>0.5</v>
      </c>
      <c r="W238" s="349" t="s">
        <v>323</v>
      </c>
      <c r="X238" s="349" t="s">
        <v>828</v>
      </c>
      <c r="Y238" s="349"/>
      <c r="Z238" s="349" t="s">
        <v>606</v>
      </c>
      <c r="AA238" s="349" t="s">
        <v>906</v>
      </c>
      <c r="AB238" s="260">
        <v>38718</v>
      </c>
    </row>
    <row r="239" spans="19:28">
      <c r="S239" s="347" t="s">
        <v>675</v>
      </c>
      <c r="T239" s="348" t="s">
        <v>676</v>
      </c>
      <c r="U239" s="349" t="s">
        <v>30</v>
      </c>
      <c r="V239" s="349">
        <v>0.5</v>
      </c>
      <c r="W239" s="349" t="s">
        <v>313</v>
      </c>
      <c r="X239" s="349" t="s">
        <v>829</v>
      </c>
      <c r="Y239" s="349"/>
      <c r="Z239" s="349" t="s">
        <v>236</v>
      </c>
      <c r="AA239" s="349" t="s">
        <v>906</v>
      </c>
      <c r="AB239" s="260">
        <v>40851</v>
      </c>
    </row>
    <row r="240" spans="19:28">
      <c r="S240" s="347" t="s">
        <v>794</v>
      </c>
      <c r="T240" s="348" t="s">
        <v>923</v>
      </c>
      <c r="U240" s="349" t="s">
        <v>30</v>
      </c>
      <c r="V240" s="349">
        <v>0.5</v>
      </c>
      <c r="W240" s="349" t="s">
        <v>271</v>
      </c>
      <c r="X240" s="349" t="s">
        <v>829</v>
      </c>
      <c r="Y240" s="349"/>
      <c r="Z240" s="349" t="s">
        <v>606</v>
      </c>
      <c r="AA240" s="349" t="s">
        <v>906</v>
      </c>
      <c r="AB240" s="260">
        <v>43482</v>
      </c>
    </row>
    <row r="241" spans="19:28">
      <c r="S241" s="347" t="s">
        <v>677</v>
      </c>
      <c r="T241" s="348" t="s">
        <v>678</v>
      </c>
      <c r="U241" s="349" t="s">
        <v>30</v>
      </c>
      <c r="V241" s="349">
        <v>0.5</v>
      </c>
      <c r="W241" s="349" t="s">
        <v>193</v>
      </c>
      <c r="X241" s="349" t="s">
        <v>829</v>
      </c>
      <c r="Y241" s="349"/>
      <c r="Z241" s="349" t="s">
        <v>606</v>
      </c>
      <c r="AA241" s="349" t="s">
        <v>906</v>
      </c>
      <c r="AB241" s="260">
        <v>42639</v>
      </c>
    </row>
    <row r="242" spans="19:28">
      <c r="S242" s="347" t="s">
        <v>872</v>
      </c>
      <c r="T242" s="348" t="s">
        <v>924</v>
      </c>
      <c r="U242" s="349" t="s">
        <v>30</v>
      </c>
      <c r="V242" s="349">
        <v>0.499</v>
      </c>
      <c r="W242" s="349" t="s">
        <v>290</v>
      </c>
      <c r="X242" s="349" t="s">
        <v>829</v>
      </c>
      <c r="Y242" s="349"/>
      <c r="Z242" s="349" t="s">
        <v>606</v>
      </c>
      <c r="AA242" s="349" t="s">
        <v>906</v>
      </c>
      <c r="AB242" s="260">
        <v>43910</v>
      </c>
    </row>
    <row r="243" spans="19:28">
      <c r="S243" s="347" t="s">
        <v>684</v>
      </c>
      <c r="T243" s="348" t="s">
        <v>685</v>
      </c>
      <c r="U243" s="349" t="s">
        <v>30</v>
      </c>
      <c r="V243" s="349">
        <v>0.499</v>
      </c>
      <c r="W243" s="349" t="s">
        <v>290</v>
      </c>
      <c r="X243" s="349" t="s">
        <v>828</v>
      </c>
      <c r="Y243" s="349"/>
      <c r="Z243" s="349" t="s">
        <v>606</v>
      </c>
      <c r="AA243" s="349" t="s">
        <v>906</v>
      </c>
      <c r="AB243" s="260">
        <v>42985</v>
      </c>
    </row>
    <row r="244" spans="19:28">
      <c r="S244" s="347" t="s">
        <v>870</v>
      </c>
      <c r="T244" s="348" t="s">
        <v>871</v>
      </c>
      <c r="U244" s="349" t="s">
        <v>30</v>
      </c>
      <c r="V244" s="349">
        <v>0.499</v>
      </c>
      <c r="W244" s="349" t="s">
        <v>345</v>
      </c>
      <c r="X244" s="349" t="s">
        <v>828</v>
      </c>
      <c r="Y244" s="349"/>
      <c r="Z244" s="349" t="s">
        <v>606</v>
      </c>
      <c r="AA244" s="349" t="s">
        <v>906</v>
      </c>
      <c r="AB244" s="260">
        <v>43623</v>
      </c>
    </row>
    <row r="245" spans="19:28">
      <c r="S245" s="347" t="s">
        <v>840</v>
      </c>
      <c r="T245" s="348" t="s">
        <v>918</v>
      </c>
      <c r="U245" s="349" t="s">
        <v>30</v>
      </c>
      <c r="V245" s="349">
        <v>0.499</v>
      </c>
      <c r="W245" s="349" t="s">
        <v>283</v>
      </c>
      <c r="X245" s="349" t="s">
        <v>835</v>
      </c>
      <c r="Y245" s="349"/>
      <c r="Z245" s="349" t="s">
        <v>606</v>
      </c>
      <c r="AA245" s="349" t="s">
        <v>906</v>
      </c>
      <c r="AB245" s="260">
        <v>43809</v>
      </c>
    </row>
    <row r="246" spans="19:28">
      <c r="S246" s="347" t="s">
        <v>686</v>
      </c>
      <c r="T246" s="348" t="s">
        <v>687</v>
      </c>
      <c r="U246" s="349" t="s">
        <v>30</v>
      </c>
      <c r="V246" s="349">
        <v>0.499</v>
      </c>
      <c r="W246" s="349" t="s">
        <v>683</v>
      </c>
      <c r="X246" s="349" t="s">
        <v>829</v>
      </c>
      <c r="Y246" s="349"/>
      <c r="Z246" s="349" t="s">
        <v>606</v>
      </c>
      <c r="AA246" s="349" t="s">
        <v>906</v>
      </c>
      <c r="AB246" s="260">
        <v>42614</v>
      </c>
    </row>
    <row r="247" spans="19:28">
      <c r="S247" s="347" t="s">
        <v>868</v>
      </c>
      <c r="T247" s="348" t="s">
        <v>919</v>
      </c>
      <c r="U247" s="349" t="s">
        <v>30</v>
      </c>
      <c r="V247" s="349">
        <v>0.499</v>
      </c>
      <c r="W247" s="349" t="s">
        <v>920</v>
      </c>
      <c r="X247" s="349" t="s">
        <v>828</v>
      </c>
      <c r="Y247" s="349"/>
      <c r="Z247" s="349" t="s">
        <v>606</v>
      </c>
      <c r="AA247" s="349" t="s">
        <v>906</v>
      </c>
      <c r="AB247" s="260">
        <v>43860</v>
      </c>
    </row>
    <row r="248" spans="19:28">
      <c r="S248" s="347" t="s">
        <v>795</v>
      </c>
      <c r="T248" s="348" t="s">
        <v>796</v>
      </c>
      <c r="U248" s="349" t="s">
        <v>30</v>
      </c>
      <c r="V248" s="349">
        <v>0.495</v>
      </c>
      <c r="W248" s="349" t="s">
        <v>797</v>
      </c>
      <c r="X248" s="349" t="s">
        <v>829</v>
      </c>
      <c r="Y248" s="349"/>
      <c r="Z248" s="349" t="s">
        <v>606</v>
      </c>
      <c r="AA248" s="349" t="s">
        <v>906</v>
      </c>
      <c r="AB248" s="260">
        <v>43455</v>
      </c>
    </row>
    <row r="249" spans="19:28">
      <c r="S249" s="347" t="s">
        <v>688</v>
      </c>
      <c r="T249" s="348" t="s">
        <v>689</v>
      </c>
      <c r="U249" s="349" t="s">
        <v>30</v>
      </c>
      <c r="V249" s="349">
        <v>0.49</v>
      </c>
      <c r="W249" s="349" t="s">
        <v>472</v>
      </c>
      <c r="X249" s="349" t="s">
        <v>829</v>
      </c>
      <c r="Y249" s="349"/>
      <c r="Z249" s="349" t="s">
        <v>606</v>
      </c>
      <c r="AA249" s="349" t="s">
        <v>906</v>
      </c>
      <c r="AB249" s="260">
        <v>42724</v>
      </c>
    </row>
    <row r="250" spans="19:28">
      <c r="S250" s="347" t="s">
        <v>690</v>
      </c>
      <c r="T250" s="348" t="s">
        <v>691</v>
      </c>
      <c r="U250" s="349" t="s">
        <v>30</v>
      </c>
      <c r="V250" s="349">
        <v>0.4</v>
      </c>
      <c r="W250" s="349" t="s">
        <v>692</v>
      </c>
      <c r="X250" s="349" t="s">
        <v>829</v>
      </c>
      <c r="Y250" s="349"/>
      <c r="Z250" s="349" t="s">
        <v>236</v>
      </c>
      <c r="AA250" s="349" t="s">
        <v>906</v>
      </c>
      <c r="AB250" s="260">
        <v>41389</v>
      </c>
    </row>
    <row r="251" spans="19:28">
      <c r="S251" s="347" t="s">
        <v>695</v>
      </c>
      <c r="T251" s="348" t="s">
        <v>696</v>
      </c>
      <c r="U251" s="349" t="s">
        <v>30</v>
      </c>
      <c r="V251" s="349">
        <v>0.3</v>
      </c>
      <c r="W251" s="349" t="s">
        <v>271</v>
      </c>
      <c r="X251" s="349" t="s">
        <v>829</v>
      </c>
      <c r="Y251" s="349"/>
      <c r="Z251" s="349" t="s">
        <v>239</v>
      </c>
      <c r="AA251" s="349" t="s">
        <v>906</v>
      </c>
      <c r="AB251" s="260">
        <v>39931</v>
      </c>
    </row>
    <row r="252" spans="19:28">
      <c r="S252" s="347" t="s">
        <v>693</v>
      </c>
      <c r="T252" s="348" t="s">
        <v>694</v>
      </c>
      <c r="U252" s="349" t="s">
        <v>30</v>
      </c>
      <c r="V252" s="349">
        <v>0.3</v>
      </c>
      <c r="W252" s="349" t="s">
        <v>617</v>
      </c>
      <c r="X252" s="349" t="s">
        <v>835</v>
      </c>
      <c r="Y252" s="349"/>
      <c r="Z252" s="349" t="s">
        <v>606</v>
      </c>
      <c r="AA252" s="349" t="s">
        <v>906</v>
      </c>
      <c r="AB252" s="260">
        <v>41793</v>
      </c>
    </row>
    <row r="253" spans="19:28">
      <c r="S253" s="347" t="s">
        <v>697</v>
      </c>
      <c r="T253" s="348" t="s">
        <v>698</v>
      </c>
      <c r="U253" s="349" t="s">
        <v>30</v>
      </c>
      <c r="V253" s="349">
        <v>0.28999999999999998</v>
      </c>
      <c r="W253" s="349" t="s">
        <v>907</v>
      </c>
      <c r="X253" s="349" t="s">
        <v>829</v>
      </c>
      <c r="Y253" s="349"/>
      <c r="Z253" s="349" t="s">
        <v>239</v>
      </c>
      <c r="AA253" s="349" t="s">
        <v>906</v>
      </c>
      <c r="AB253" s="260">
        <v>40831</v>
      </c>
    </row>
    <row r="254" spans="19:28">
      <c r="S254" s="347" t="s">
        <v>699</v>
      </c>
      <c r="T254" s="348" t="s">
        <v>700</v>
      </c>
      <c r="U254" s="349" t="s">
        <v>30</v>
      </c>
      <c r="V254" s="349">
        <v>0.25</v>
      </c>
      <c r="W254" s="349" t="s">
        <v>701</v>
      </c>
      <c r="X254" s="349" t="s">
        <v>835</v>
      </c>
      <c r="Y254" s="349"/>
      <c r="Z254" s="349" t="s">
        <v>606</v>
      </c>
      <c r="AA254" s="349" t="s">
        <v>906</v>
      </c>
      <c r="AB254" s="260">
        <v>39934</v>
      </c>
    </row>
    <row r="255" spans="19:28">
      <c r="S255" s="347" t="s">
        <v>702</v>
      </c>
      <c r="T255" s="348" t="s">
        <v>703</v>
      </c>
      <c r="U255" s="349" t="s">
        <v>30</v>
      </c>
      <c r="V255" s="349">
        <v>0.19</v>
      </c>
      <c r="W255" s="349" t="s">
        <v>107</v>
      </c>
      <c r="X255" s="349" t="s">
        <v>829</v>
      </c>
      <c r="Y255" s="349"/>
      <c r="Z255" s="349" t="s">
        <v>606</v>
      </c>
      <c r="AA255" s="349" t="s">
        <v>906</v>
      </c>
      <c r="AB255" s="260">
        <v>39448</v>
      </c>
    </row>
    <row r="256" spans="19:28">
      <c r="S256" s="347" t="s">
        <v>1632</v>
      </c>
      <c r="T256" s="348" t="s">
        <v>1633</v>
      </c>
      <c r="U256" s="349" t="s">
        <v>30</v>
      </c>
      <c r="V256" s="349">
        <v>0.16</v>
      </c>
      <c r="W256" s="349" t="s">
        <v>1634</v>
      </c>
      <c r="X256" s="349" t="s">
        <v>835</v>
      </c>
      <c r="Y256" s="349"/>
      <c r="Z256" s="349" t="s">
        <v>606</v>
      </c>
      <c r="AA256" s="349" t="s">
        <v>906</v>
      </c>
      <c r="AB256" s="260">
        <v>42662</v>
      </c>
    </row>
    <row r="257" spans="19:28">
      <c r="S257" s="347" t="s">
        <v>704</v>
      </c>
      <c r="T257" s="348" t="s">
        <v>705</v>
      </c>
      <c r="U257" s="349" t="s">
        <v>30</v>
      </c>
      <c r="V257" s="349">
        <v>0.15</v>
      </c>
      <c r="W257" s="349" t="s">
        <v>617</v>
      </c>
      <c r="X257" s="349" t="s">
        <v>835</v>
      </c>
      <c r="Y257" s="346"/>
      <c r="Z257" s="349" t="s">
        <v>606</v>
      </c>
      <c r="AA257" s="349" t="s">
        <v>906</v>
      </c>
      <c r="AB257" s="260">
        <v>41913</v>
      </c>
    </row>
    <row r="258" spans="19:28">
      <c r="S258" s="347" t="s">
        <v>706</v>
      </c>
      <c r="T258" s="348" t="s">
        <v>707</v>
      </c>
      <c r="U258" s="349" t="s">
        <v>30</v>
      </c>
      <c r="V258" s="349">
        <v>0.15</v>
      </c>
      <c r="W258" s="349" t="s">
        <v>617</v>
      </c>
      <c r="X258" s="349" t="s">
        <v>835</v>
      </c>
      <c r="Y258" s="349"/>
      <c r="Z258" s="349" t="s">
        <v>606</v>
      </c>
      <c r="AA258" s="349" t="s">
        <v>906</v>
      </c>
      <c r="AB258" s="260">
        <v>41913</v>
      </c>
    </row>
    <row r="259" spans="19:28">
      <c r="S259" s="347" t="s">
        <v>1635</v>
      </c>
      <c r="T259" s="348" t="s">
        <v>1636</v>
      </c>
      <c r="U259" s="349" t="s">
        <v>30</v>
      </c>
      <c r="V259" s="349">
        <v>0.15</v>
      </c>
      <c r="W259" s="349" t="s">
        <v>472</v>
      </c>
      <c r="X259" s="349" t="s">
        <v>835</v>
      </c>
      <c r="Y259" s="349"/>
      <c r="Z259" s="349" t="s">
        <v>606</v>
      </c>
      <c r="AA259" s="349" t="s">
        <v>906</v>
      </c>
      <c r="AB259" s="260">
        <v>42843</v>
      </c>
    </row>
    <row r="260" spans="19:28">
      <c r="S260" s="347" t="s">
        <v>708</v>
      </c>
      <c r="T260" s="348" t="s">
        <v>911</v>
      </c>
      <c r="U260" s="349" t="s">
        <v>30</v>
      </c>
      <c r="V260" s="349">
        <v>0.13300000000000001</v>
      </c>
      <c r="W260" s="349" t="s">
        <v>290</v>
      </c>
      <c r="X260" s="349" t="s">
        <v>835</v>
      </c>
      <c r="Y260" s="349"/>
      <c r="Z260" s="349" t="s">
        <v>606</v>
      </c>
      <c r="AA260" s="349" t="s">
        <v>906</v>
      </c>
      <c r="AB260" s="260">
        <v>40483</v>
      </c>
    </row>
    <row r="261" spans="19:28">
      <c r="S261" s="347" t="s">
        <v>921</v>
      </c>
      <c r="T261" s="348" t="s">
        <v>922</v>
      </c>
      <c r="U261" s="349" t="s">
        <v>30</v>
      </c>
      <c r="V261" s="349">
        <v>0.13</v>
      </c>
      <c r="W261" s="349" t="s">
        <v>797</v>
      </c>
      <c r="X261" s="349" t="s">
        <v>829</v>
      </c>
      <c r="Y261" s="349"/>
      <c r="Z261" s="349" t="s">
        <v>916</v>
      </c>
      <c r="AA261" s="349" t="s">
        <v>906</v>
      </c>
      <c r="AB261" s="260">
        <v>44635</v>
      </c>
    </row>
    <row r="262" spans="19:28">
      <c r="S262" s="347" t="s">
        <v>709</v>
      </c>
      <c r="T262" s="348" t="s">
        <v>710</v>
      </c>
      <c r="U262" s="349" t="s">
        <v>30</v>
      </c>
      <c r="V262" s="349">
        <v>0.13</v>
      </c>
      <c r="W262" s="349" t="s">
        <v>711</v>
      </c>
      <c r="X262" s="349" t="s">
        <v>835</v>
      </c>
      <c r="Y262" s="349"/>
      <c r="Z262" s="349" t="s">
        <v>606</v>
      </c>
      <c r="AA262" s="349" t="s">
        <v>906</v>
      </c>
      <c r="AB262" s="260">
        <v>41086</v>
      </c>
    </row>
    <row r="263" spans="19:28">
      <c r="S263" s="347" t="s">
        <v>1515</v>
      </c>
      <c r="T263" s="348" t="s">
        <v>1516</v>
      </c>
      <c r="U263" s="349" t="s">
        <v>30</v>
      </c>
      <c r="V263" s="349">
        <v>0.12</v>
      </c>
      <c r="W263" s="349" t="s">
        <v>361</v>
      </c>
      <c r="X263" s="349" t="s">
        <v>835</v>
      </c>
      <c r="Y263" s="349"/>
      <c r="Z263" s="349" t="s">
        <v>916</v>
      </c>
      <c r="AA263" s="349" t="s">
        <v>906</v>
      </c>
      <c r="AB263" s="350">
        <v>45170</v>
      </c>
    </row>
    <row r="264" spans="19:28">
      <c r="S264" s="347" t="s">
        <v>1637</v>
      </c>
      <c r="T264" s="348" t="s">
        <v>1638</v>
      </c>
      <c r="U264" s="349" t="s">
        <v>30</v>
      </c>
      <c r="V264" s="349">
        <v>0.11</v>
      </c>
      <c r="W264" s="349" t="s">
        <v>1639</v>
      </c>
      <c r="X264" s="349" t="s">
        <v>835</v>
      </c>
      <c r="Y264" s="349"/>
      <c r="Z264" s="349" t="s">
        <v>606</v>
      </c>
      <c r="AA264" s="349" t="s">
        <v>906</v>
      </c>
      <c r="AB264" s="260">
        <v>41592</v>
      </c>
    </row>
    <row r="265" spans="19:28">
      <c r="S265" s="347" t="s">
        <v>1640</v>
      </c>
      <c r="T265" s="348" t="s">
        <v>1641</v>
      </c>
      <c r="U265" s="349" t="s">
        <v>30</v>
      </c>
      <c r="V265" s="349">
        <v>0.05</v>
      </c>
      <c r="W265" s="349" t="s">
        <v>1642</v>
      </c>
      <c r="X265" s="349" t="s">
        <v>835</v>
      </c>
      <c r="Y265" s="349"/>
      <c r="Z265" s="349" t="s">
        <v>606</v>
      </c>
      <c r="AA265" s="349" t="s">
        <v>906</v>
      </c>
      <c r="AB265" s="260">
        <v>42235</v>
      </c>
    </row>
    <row r="266" spans="19:28">
      <c r="S266" s="347" t="s">
        <v>1643</v>
      </c>
      <c r="T266" s="348" t="s">
        <v>1644</v>
      </c>
      <c r="U266" s="349" t="s">
        <v>30</v>
      </c>
      <c r="V266" s="349">
        <v>0.02</v>
      </c>
      <c r="W266" s="349" t="s">
        <v>1645</v>
      </c>
      <c r="X266" s="349" t="s">
        <v>835</v>
      </c>
      <c r="Y266" s="349"/>
      <c r="Z266" s="349" t="s">
        <v>606</v>
      </c>
      <c r="AA266" s="349" t="s">
        <v>906</v>
      </c>
      <c r="AB266" s="260">
        <v>41887</v>
      </c>
    </row>
    <row r="267" spans="19:28">
      <c r="S267" s="347" t="s">
        <v>712</v>
      </c>
      <c r="T267" s="348" t="s">
        <v>713</v>
      </c>
      <c r="U267" s="349" t="s">
        <v>30</v>
      </c>
      <c r="V267" s="349">
        <v>0.02</v>
      </c>
      <c r="W267" s="349" t="s">
        <v>313</v>
      </c>
      <c r="X267" s="349" t="s">
        <v>829</v>
      </c>
      <c r="Y267" s="349"/>
      <c r="Z267" s="349" t="s">
        <v>272</v>
      </c>
      <c r="AA267" s="349" t="s">
        <v>906</v>
      </c>
      <c r="AB267" s="350">
        <v>38322</v>
      </c>
    </row>
    <row r="268" spans="19:28">
      <c r="S268" s="347" t="s">
        <v>714</v>
      </c>
      <c r="T268" s="348" t="s">
        <v>715</v>
      </c>
      <c r="U268" s="349" t="s">
        <v>30</v>
      </c>
      <c r="V268" s="349">
        <v>1.7999999999999999E-2</v>
      </c>
      <c r="W268" s="349" t="s">
        <v>716</v>
      </c>
      <c r="X268" s="349" t="s">
        <v>835</v>
      </c>
      <c r="Y268" s="349"/>
      <c r="Z268" s="349" t="s">
        <v>606</v>
      </c>
      <c r="AA268" s="349" t="s">
        <v>906</v>
      </c>
      <c r="AB268" s="260">
        <v>40513</v>
      </c>
    </row>
    <row r="269" spans="19:28">
      <c r="S269" s="347" t="s">
        <v>285</v>
      </c>
      <c r="T269" s="348" t="s">
        <v>286</v>
      </c>
      <c r="U269" s="349" t="s">
        <v>30</v>
      </c>
      <c r="V269" s="349">
        <v>22</v>
      </c>
      <c r="W269" s="349" t="s">
        <v>287</v>
      </c>
      <c r="X269" s="349" t="s">
        <v>827</v>
      </c>
      <c r="Y269" s="349"/>
      <c r="Z269" s="349" t="s">
        <v>272</v>
      </c>
      <c r="AA269" s="349" t="s">
        <v>906</v>
      </c>
      <c r="AB269" s="260">
        <v>43384</v>
      </c>
    </row>
    <row r="270" spans="19:28">
      <c r="S270" s="347" t="s">
        <v>1646</v>
      </c>
      <c r="T270" s="348" t="s">
        <v>1647</v>
      </c>
      <c r="U270" s="349" t="s">
        <v>30</v>
      </c>
      <c r="V270" s="349">
        <v>16.8</v>
      </c>
      <c r="W270" s="349" t="s">
        <v>444</v>
      </c>
      <c r="X270" s="349" t="s">
        <v>827</v>
      </c>
      <c r="Y270" s="349"/>
      <c r="Z270" s="349" t="s">
        <v>236</v>
      </c>
      <c r="AA270" s="349" t="s">
        <v>906</v>
      </c>
      <c r="AB270" s="260">
        <v>45267</v>
      </c>
    </row>
    <row r="271" spans="19:28">
      <c r="S271" s="347" t="s">
        <v>719</v>
      </c>
      <c r="T271" s="348" t="s">
        <v>720</v>
      </c>
      <c r="U271" s="349" t="s">
        <v>30</v>
      </c>
      <c r="V271" s="349">
        <v>1.7000000000000001E-2</v>
      </c>
      <c r="W271" s="349" t="s">
        <v>287</v>
      </c>
      <c r="X271" s="349" t="s">
        <v>835</v>
      </c>
      <c r="Y271" s="349"/>
      <c r="Z271" s="349" t="s">
        <v>606</v>
      </c>
      <c r="AA271" s="349" t="s">
        <v>906</v>
      </c>
      <c r="AB271" s="260">
        <v>41306</v>
      </c>
    </row>
    <row r="272" spans="19:28">
      <c r="S272" s="347" t="s">
        <v>717</v>
      </c>
      <c r="T272" s="348" t="s">
        <v>718</v>
      </c>
      <c r="U272" s="349" t="s">
        <v>30</v>
      </c>
      <c r="V272" s="349">
        <v>1.7000000000000001E-2</v>
      </c>
      <c r="W272" s="349" t="s">
        <v>372</v>
      </c>
      <c r="X272" s="349" t="s">
        <v>835</v>
      </c>
      <c r="Y272" s="349"/>
      <c r="Z272" s="349" t="s">
        <v>606</v>
      </c>
      <c r="AA272" s="349" t="s">
        <v>906</v>
      </c>
      <c r="AB272" s="260">
        <v>39722</v>
      </c>
    </row>
    <row r="273" spans="19:28" ht="15.75" thickBot="1">
      <c r="S273" s="351" t="s">
        <v>1648</v>
      </c>
      <c r="T273" s="352" t="s">
        <v>1649</v>
      </c>
      <c r="U273" s="353" t="s">
        <v>30</v>
      </c>
      <c r="V273" s="353">
        <v>0.01</v>
      </c>
      <c r="W273" s="353" t="s">
        <v>1650</v>
      </c>
      <c r="X273" s="353" t="s">
        <v>835</v>
      </c>
      <c r="Y273" s="353"/>
      <c r="Z273" s="353" t="s">
        <v>606</v>
      </c>
      <c r="AA273" s="353" t="s">
        <v>906</v>
      </c>
      <c r="AB273" s="261">
        <v>41108</v>
      </c>
    </row>
    <row r="274" spans="19:28">
      <c r="U274" s="317" t="s">
        <v>34</v>
      </c>
      <c r="V274" s="318">
        <f>SUM(V4:V273)</f>
        <v>2313.6510000000003</v>
      </c>
    </row>
  </sheetData>
  <mergeCells count="12">
    <mergeCell ref="BD1:BN1"/>
    <mergeCell ref="BD2:BN2"/>
    <mergeCell ref="BP1:BY1"/>
    <mergeCell ref="BP2:BY2"/>
    <mergeCell ref="AS1:BB1"/>
    <mergeCell ref="AS2:BB2"/>
    <mergeCell ref="AF1:AQ1"/>
    <mergeCell ref="AF2:AQ2"/>
    <mergeCell ref="A2:Q2"/>
    <mergeCell ref="A1:Q1"/>
    <mergeCell ref="S1:AB1"/>
    <mergeCell ref="S2:AB2"/>
  </mergeCells>
  <conditionalFormatting sqref="BP18:BP110">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5"/>
  <cols>
    <col min="1" max="1" width="31.140625" customWidth="1"/>
    <col min="2" max="2" width="14.28515625" bestFit="1" customWidth="1"/>
    <col min="3" max="3" width="16" customWidth="1"/>
    <col min="4" max="4" width="12.85546875" customWidth="1"/>
    <col min="5" max="5" width="15.7109375" customWidth="1"/>
    <col min="6" max="6" width="12.85546875" bestFit="1" customWidth="1"/>
    <col min="7" max="7" width="11.85546875" customWidth="1"/>
    <col min="8" max="8" width="11.42578125" customWidth="1"/>
    <col min="9" max="9" width="16.5703125" bestFit="1" customWidth="1"/>
    <col min="10" max="10" width="11.140625" bestFit="1" customWidth="1"/>
    <col min="11" max="12" width="3.140625" customWidth="1"/>
    <col min="13" max="13" width="12.140625" customWidth="1"/>
    <col min="14" max="14" width="43" bestFit="1" customWidth="1"/>
    <col min="15" max="15" width="22.85546875" bestFit="1" customWidth="1"/>
    <col min="16" max="16" width="11" customWidth="1"/>
    <col min="17" max="17" width="28" bestFit="1" customWidth="1"/>
    <col min="18" max="18" width="26.140625" customWidth="1"/>
    <col min="19" max="19" width="13.7109375" customWidth="1"/>
    <col min="20" max="20" width="10.42578125" bestFit="1" customWidth="1"/>
    <col min="21" max="21" width="27.5703125" bestFit="1" customWidth="1"/>
    <col min="22" max="22" width="13" customWidth="1"/>
  </cols>
  <sheetData>
    <row r="1" spans="1:22" ht="28.5">
      <c r="A1" s="539" t="s">
        <v>1100</v>
      </c>
      <c r="B1" s="539"/>
      <c r="C1" s="539"/>
      <c r="D1" s="539"/>
      <c r="E1" s="539"/>
      <c r="F1" s="539"/>
      <c r="G1" s="539"/>
      <c r="H1" s="539"/>
      <c r="I1" s="539"/>
      <c r="M1" s="536" t="s">
        <v>1855</v>
      </c>
      <c r="N1" s="536"/>
      <c r="O1" s="536"/>
      <c r="P1" s="536"/>
      <c r="Q1" s="536"/>
      <c r="R1" s="536"/>
      <c r="S1" s="536"/>
      <c r="T1" s="536"/>
      <c r="U1" s="536"/>
      <c r="V1" s="536"/>
    </row>
    <row r="2" spans="1:22" ht="15.75" thickBot="1">
      <c r="A2" s="537" t="s">
        <v>1881</v>
      </c>
      <c r="B2" s="537"/>
      <c r="C2" s="537"/>
      <c r="D2" s="537"/>
      <c r="E2" s="537"/>
      <c r="F2" s="537"/>
      <c r="G2" s="537"/>
      <c r="H2" s="537"/>
      <c r="I2" s="537"/>
      <c r="M2" s="537" t="s">
        <v>1846</v>
      </c>
      <c r="N2" s="537"/>
      <c r="O2" s="537"/>
      <c r="P2" s="537"/>
      <c r="Q2" s="537"/>
      <c r="R2" s="537"/>
      <c r="S2" s="537"/>
      <c r="T2" s="537"/>
      <c r="U2" s="537"/>
      <c r="V2" s="537"/>
    </row>
    <row r="3" spans="1:22" ht="32.25" thickBot="1">
      <c r="A3" s="149" t="s">
        <v>96</v>
      </c>
      <c r="B3" s="151" t="s">
        <v>92</v>
      </c>
      <c r="C3" s="151" t="s">
        <v>229</v>
      </c>
      <c r="D3" s="153" t="s">
        <v>990</v>
      </c>
      <c r="E3" s="153" t="s">
        <v>991</v>
      </c>
      <c r="F3" s="423" t="s">
        <v>992</v>
      </c>
      <c r="M3" s="366" t="s">
        <v>1766</v>
      </c>
      <c r="N3" s="366" t="s">
        <v>1102</v>
      </c>
      <c r="O3" s="366" t="s">
        <v>92</v>
      </c>
      <c r="P3" s="366" t="s">
        <v>1767</v>
      </c>
      <c r="Q3" s="366" t="s">
        <v>1103</v>
      </c>
      <c r="R3" s="366" t="s">
        <v>1768</v>
      </c>
      <c r="S3" s="366" t="s">
        <v>1769</v>
      </c>
      <c r="T3" s="366" t="s">
        <v>233</v>
      </c>
      <c r="U3" s="367" t="s">
        <v>1857</v>
      </c>
      <c r="V3" s="367" t="s">
        <v>826</v>
      </c>
    </row>
    <row r="4" spans="1:22">
      <c r="A4" s="443" t="s">
        <v>993</v>
      </c>
      <c r="B4" s="444" t="s">
        <v>994</v>
      </c>
      <c r="C4" s="445">
        <v>90</v>
      </c>
      <c r="D4" s="445" t="s">
        <v>995</v>
      </c>
      <c r="E4" s="444" t="s">
        <v>996</v>
      </c>
      <c r="F4" s="446">
        <v>220</v>
      </c>
      <c r="M4" s="177" t="s">
        <v>1411</v>
      </c>
      <c r="N4" s="177" t="s">
        <v>1412</v>
      </c>
      <c r="O4" s="177" t="s">
        <v>1333</v>
      </c>
      <c r="P4" s="315">
        <v>30</v>
      </c>
      <c r="Q4" s="177" t="s">
        <v>218</v>
      </c>
      <c r="R4" s="177" t="s">
        <v>1839</v>
      </c>
      <c r="S4" s="177" t="s">
        <v>877</v>
      </c>
      <c r="T4" s="177" t="s">
        <v>906</v>
      </c>
      <c r="U4" s="181">
        <v>44687</v>
      </c>
      <c r="V4" s="177" t="s">
        <v>836</v>
      </c>
    </row>
    <row r="5" spans="1:22">
      <c r="A5" s="429" t="s">
        <v>997</v>
      </c>
      <c r="B5" s="419" t="s">
        <v>994</v>
      </c>
      <c r="C5" s="420">
        <v>90</v>
      </c>
      <c r="D5" s="420" t="s">
        <v>995</v>
      </c>
      <c r="E5" s="419" t="s">
        <v>996</v>
      </c>
      <c r="F5" s="430">
        <v>220</v>
      </c>
      <c r="M5" s="177" t="s">
        <v>1551</v>
      </c>
      <c r="N5" s="177" t="s">
        <v>1552</v>
      </c>
      <c r="O5" s="177" t="s">
        <v>1333</v>
      </c>
      <c r="P5" s="315">
        <v>16</v>
      </c>
      <c r="Q5" s="177" t="s">
        <v>1711</v>
      </c>
      <c r="R5" s="177" t="s">
        <v>481</v>
      </c>
      <c r="S5" s="177" t="s">
        <v>877</v>
      </c>
      <c r="T5" s="177" t="s">
        <v>906</v>
      </c>
      <c r="U5" s="181">
        <v>44836</v>
      </c>
      <c r="V5" s="177" t="s">
        <v>827</v>
      </c>
    </row>
    <row r="6" spans="1:22">
      <c r="A6" s="427" t="s">
        <v>998</v>
      </c>
      <c r="B6" s="417" t="s">
        <v>994</v>
      </c>
      <c r="C6" s="418">
        <v>90</v>
      </c>
      <c r="D6" s="418" t="s">
        <v>995</v>
      </c>
      <c r="E6" s="417" t="s">
        <v>996</v>
      </c>
      <c r="F6" s="428">
        <v>220</v>
      </c>
      <c r="M6" s="177" t="s">
        <v>1418</v>
      </c>
      <c r="N6" s="177" t="s">
        <v>1419</v>
      </c>
      <c r="O6" s="177" t="s">
        <v>1333</v>
      </c>
      <c r="P6" s="315">
        <v>10.8</v>
      </c>
      <c r="Q6" s="177" t="s">
        <v>1840</v>
      </c>
      <c r="R6" s="177" t="s">
        <v>975</v>
      </c>
      <c r="S6" s="177" t="s">
        <v>236</v>
      </c>
      <c r="T6" s="177" t="s">
        <v>906</v>
      </c>
      <c r="U6" s="181">
        <v>44547</v>
      </c>
      <c r="V6" s="177" t="s">
        <v>827</v>
      </c>
    </row>
    <row r="7" spans="1:22">
      <c r="A7" s="429" t="s">
        <v>999</v>
      </c>
      <c r="B7" s="419" t="s">
        <v>1000</v>
      </c>
      <c r="C7" s="420">
        <v>431</v>
      </c>
      <c r="D7" s="420">
        <v>2010</v>
      </c>
      <c r="E7" s="419" t="s">
        <v>1001</v>
      </c>
      <c r="F7" s="430">
        <v>220</v>
      </c>
      <c r="M7" s="177" t="s">
        <v>1553</v>
      </c>
      <c r="N7" s="177" t="s">
        <v>1554</v>
      </c>
      <c r="O7" s="177" t="s">
        <v>1333</v>
      </c>
      <c r="P7" s="315">
        <v>9</v>
      </c>
      <c r="Q7" s="177" t="s">
        <v>1711</v>
      </c>
      <c r="R7" s="177" t="s">
        <v>1550</v>
      </c>
      <c r="S7" s="177" t="s">
        <v>877</v>
      </c>
      <c r="T7" s="177" t="s">
        <v>906</v>
      </c>
      <c r="U7" s="181">
        <v>44551</v>
      </c>
      <c r="V7" s="177" t="s">
        <v>829</v>
      </c>
    </row>
    <row r="8" spans="1:22">
      <c r="A8" s="427" t="s">
        <v>1002</v>
      </c>
      <c r="B8" s="417" t="s">
        <v>1003</v>
      </c>
      <c r="C8" s="418">
        <v>162</v>
      </c>
      <c r="D8" s="418">
        <v>2005</v>
      </c>
      <c r="E8" s="417" t="s">
        <v>1004</v>
      </c>
      <c r="F8" s="428">
        <v>110</v>
      </c>
      <c r="M8" s="177" t="s">
        <v>1121</v>
      </c>
      <c r="N8" s="177" t="s">
        <v>1122</v>
      </c>
      <c r="O8" s="177" t="s">
        <v>1123</v>
      </c>
      <c r="P8" s="315">
        <v>8.5500000000000007</v>
      </c>
      <c r="Q8" s="177" t="s">
        <v>1124</v>
      </c>
      <c r="R8" s="177" t="s">
        <v>268</v>
      </c>
      <c r="S8" s="177" t="s">
        <v>272</v>
      </c>
      <c r="T8" s="177" t="s">
        <v>906</v>
      </c>
      <c r="U8" s="181" t="s">
        <v>1109</v>
      </c>
      <c r="V8" s="177" t="s">
        <v>827</v>
      </c>
    </row>
    <row r="9" spans="1:22">
      <c r="A9" s="429" t="s">
        <v>1005</v>
      </c>
      <c r="B9" s="419" t="s">
        <v>40</v>
      </c>
      <c r="C9" s="420">
        <v>415</v>
      </c>
      <c r="D9" s="420">
        <v>2002</v>
      </c>
      <c r="E9" s="419" t="s">
        <v>1006</v>
      </c>
      <c r="F9" s="430">
        <v>220</v>
      </c>
      <c r="M9" s="177" t="s">
        <v>1331</v>
      </c>
      <c r="N9" s="177" t="s">
        <v>1332</v>
      </c>
      <c r="O9" s="177" t="s">
        <v>1333</v>
      </c>
      <c r="P9" s="315">
        <v>8.5</v>
      </c>
      <c r="Q9" s="177" t="s">
        <v>1711</v>
      </c>
      <c r="R9" s="177" t="s">
        <v>1334</v>
      </c>
      <c r="S9" s="177" t="s">
        <v>877</v>
      </c>
      <c r="T9" s="177" t="s">
        <v>906</v>
      </c>
      <c r="U9" s="181">
        <v>44183</v>
      </c>
      <c r="V9" s="177" t="s">
        <v>828</v>
      </c>
    </row>
    <row r="10" spans="1:22">
      <c r="A10" s="427" t="s">
        <v>1007</v>
      </c>
      <c r="B10" s="417" t="s">
        <v>1008</v>
      </c>
      <c r="C10" s="418">
        <v>116</v>
      </c>
      <c r="D10" s="418">
        <v>2010</v>
      </c>
      <c r="E10" s="417" t="s">
        <v>1009</v>
      </c>
      <c r="F10" s="428">
        <v>110</v>
      </c>
      <c r="M10" s="177" t="s">
        <v>1200</v>
      </c>
      <c r="N10" s="177" t="s">
        <v>1201</v>
      </c>
      <c r="O10" s="177" t="s">
        <v>1123</v>
      </c>
      <c r="P10" s="315">
        <v>8.0749999999999993</v>
      </c>
      <c r="Q10" s="177" t="s">
        <v>1202</v>
      </c>
      <c r="R10" s="177" t="s">
        <v>1555</v>
      </c>
      <c r="S10" s="177" t="s">
        <v>272</v>
      </c>
      <c r="T10" s="177" t="s">
        <v>906</v>
      </c>
      <c r="U10" s="181" t="s">
        <v>1109</v>
      </c>
      <c r="V10" s="177" t="s">
        <v>828</v>
      </c>
    </row>
    <row r="11" spans="1:22">
      <c r="A11" s="429" t="s">
        <v>1011</v>
      </c>
      <c r="B11" s="419" t="s">
        <v>1000</v>
      </c>
      <c r="C11" s="420">
        <v>215</v>
      </c>
      <c r="D11" s="420">
        <v>2014</v>
      </c>
      <c r="E11" s="419" t="s">
        <v>1012</v>
      </c>
      <c r="F11" s="430">
        <v>220</v>
      </c>
      <c r="M11" s="177" t="s">
        <v>1191</v>
      </c>
      <c r="N11" s="177" t="s">
        <v>1192</v>
      </c>
      <c r="O11" s="177" t="s">
        <v>1123</v>
      </c>
      <c r="P11" s="315">
        <v>7.5</v>
      </c>
      <c r="Q11" s="177" t="s">
        <v>1556</v>
      </c>
      <c r="R11" s="177" t="s">
        <v>1629</v>
      </c>
      <c r="S11" s="177" t="s">
        <v>272</v>
      </c>
      <c r="T11" s="177" t="s">
        <v>906</v>
      </c>
      <c r="U11" s="181" t="s">
        <v>1109</v>
      </c>
      <c r="V11" s="177" t="s">
        <v>827</v>
      </c>
    </row>
    <row r="12" spans="1:22">
      <c r="A12" s="427" t="s">
        <v>1011</v>
      </c>
      <c r="B12" s="417" t="s">
        <v>1000</v>
      </c>
      <c r="C12" s="418">
        <v>216</v>
      </c>
      <c r="D12" s="418">
        <v>2014</v>
      </c>
      <c r="E12" s="417" t="s">
        <v>1012</v>
      </c>
      <c r="F12" s="428">
        <v>220</v>
      </c>
      <c r="M12" s="177" t="s">
        <v>1265</v>
      </c>
      <c r="N12" s="177" t="s">
        <v>1266</v>
      </c>
      <c r="O12" s="177" t="s">
        <v>1123</v>
      </c>
      <c r="P12" s="315">
        <v>6.5</v>
      </c>
      <c r="Q12" s="177" t="s">
        <v>1267</v>
      </c>
      <c r="R12" s="177" t="s">
        <v>331</v>
      </c>
      <c r="S12" s="177" t="s">
        <v>272</v>
      </c>
      <c r="T12" s="177" t="s">
        <v>906</v>
      </c>
      <c r="U12" s="181" t="s">
        <v>1109</v>
      </c>
      <c r="V12" s="177" t="s">
        <v>827</v>
      </c>
    </row>
    <row r="13" spans="1:22">
      <c r="A13" s="429" t="s">
        <v>1013</v>
      </c>
      <c r="B13" s="419" t="s">
        <v>40</v>
      </c>
      <c r="C13" s="420">
        <v>352</v>
      </c>
      <c r="D13" s="420">
        <v>2002</v>
      </c>
      <c r="E13" s="419" t="s">
        <v>1014</v>
      </c>
      <c r="F13" s="430">
        <v>220</v>
      </c>
      <c r="M13" s="177" t="s">
        <v>1198</v>
      </c>
      <c r="N13" s="177" t="s">
        <v>1199</v>
      </c>
      <c r="O13" s="177" t="s">
        <v>1123</v>
      </c>
      <c r="P13" s="315">
        <v>4.7</v>
      </c>
      <c r="Q13" s="177" t="s">
        <v>1564</v>
      </c>
      <c r="R13" s="177" t="s">
        <v>258</v>
      </c>
      <c r="S13" s="177" t="s">
        <v>272</v>
      </c>
      <c r="T13" s="177" t="s">
        <v>906</v>
      </c>
      <c r="U13" s="181" t="s">
        <v>1109</v>
      </c>
      <c r="V13" s="177" t="s">
        <v>829</v>
      </c>
    </row>
    <row r="14" spans="1:22">
      <c r="A14" s="427" t="s">
        <v>1015</v>
      </c>
      <c r="B14" s="417" t="s">
        <v>40</v>
      </c>
      <c r="C14" s="418">
        <v>412</v>
      </c>
      <c r="D14" s="418">
        <v>2007</v>
      </c>
      <c r="E14" s="417" t="s">
        <v>1016</v>
      </c>
      <c r="F14" s="428">
        <v>220</v>
      </c>
      <c r="M14" s="177" t="s">
        <v>1179</v>
      </c>
      <c r="N14" s="177" t="s">
        <v>1180</v>
      </c>
      <c r="O14" s="177" t="s">
        <v>1123</v>
      </c>
      <c r="P14" s="315">
        <v>4.18</v>
      </c>
      <c r="Q14" s="177" t="s">
        <v>1181</v>
      </c>
      <c r="R14" s="177" t="s">
        <v>1182</v>
      </c>
      <c r="S14" s="177" t="s">
        <v>272</v>
      </c>
      <c r="T14" s="177" t="s">
        <v>906</v>
      </c>
      <c r="U14" s="181" t="s">
        <v>1109</v>
      </c>
      <c r="V14" s="177" t="s">
        <v>827</v>
      </c>
    </row>
    <row r="15" spans="1:22">
      <c r="A15" s="429" t="s">
        <v>1499</v>
      </c>
      <c r="B15" s="419" t="s">
        <v>1017</v>
      </c>
      <c r="C15" s="420">
        <v>2</v>
      </c>
      <c r="D15" s="421">
        <v>43282</v>
      </c>
      <c r="E15" s="419" t="s">
        <v>1018</v>
      </c>
      <c r="F15" s="430">
        <v>110</v>
      </c>
      <c r="M15" s="177" t="s">
        <v>1381</v>
      </c>
      <c r="N15" s="177" t="s">
        <v>1382</v>
      </c>
      <c r="O15" s="177" t="s">
        <v>1017</v>
      </c>
      <c r="P15" s="315">
        <v>4</v>
      </c>
      <c r="Q15" s="177" t="s">
        <v>1711</v>
      </c>
      <c r="R15" s="177" t="s">
        <v>1383</v>
      </c>
      <c r="S15" s="177" t="s">
        <v>606</v>
      </c>
      <c r="T15" s="177" t="s">
        <v>906</v>
      </c>
      <c r="U15" s="181">
        <v>43555</v>
      </c>
      <c r="V15" s="177" t="s">
        <v>828</v>
      </c>
    </row>
    <row r="16" spans="1:22">
      <c r="A16" s="427" t="s">
        <v>1019</v>
      </c>
      <c r="B16" s="417" t="s">
        <v>21</v>
      </c>
      <c r="C16" s="418">
        <v>94</v>
      </c>
      <c r="D16" s="422" t="s">
        <v>995</v>
      </c>
      <c r="E16" s="417" t="s">
        <v>1020</v>
      </c>
      <c r="F16" s="428">
        <v>110</v>
      </c>
      <c r="M16" s="177" t="s">
        <v>1395</v>
      </c>
      <c r="N16" s="177" t="s">
        <v>1396</v>
      </c>
      <c r="O16" s="177" t="s">
        <v>1017</v>
      </c>
      <c r="P16" s="315">
        <v>4</v>
      </c>
      <c r="Q16" s="177" t="s">
        <v>1711</v>
      </c>
      <c r="R16" s="177" t="s">
        <v>1397</v>
      </c>
      <c r="S16" s="177" t="s">
        <v>606</v>
      </c>
      <c r="T16" s="177" t="s">
        <v>906</v>
      </c>
      <c r="U16" s="181">
        <v>42461</v>
      </c>
      <c r="V16" s="177" t="s">
        <v>836</v>
      </c>
    </row>
    <row r="17" spans="1:22">
      <c r="A17" s="429" t="s">
        <v>1021</v>
      </c>
      <c r="B17" s="419" t="s">
        <v>20</v>
      </c>
      <c r="C17" s="420">
        <v>287.5</v>
      </c>
      <c r="D17" s="420" t="s">
        <v>995</v>
      </c>
      <c r="E17" s="419" t="s">
        <v>209</v>
      </c>
      <c r="F17" s="430">
        <v>380</v>
      </c>
      <c r="M17" s="177" t="s">
        <v>1186</v>
      </c>
      <c r="N17" s="177" t="s">
        <v>1187</v>
      </c>
      <c r="O17" s="177" t="s">
        <v>1017</v>
      </c>
      <c r="P17" s="315">
        <v>3.75</v>
      </c>
      <c r="Q17" s="177" t="s">
        <v>1711</v>
      </c>
      <c r="R17" s="177" t="s">
        <v>1188</v>
      </c>
      <c r="S17" s="177" t="s">
        <v>272</v>
      </c>
      <c r="T17" s="177" t="s">
        <v>906</v>
      </c>
      <c r="U17" s="181" t="s">
        <v>1109</v>
      </c>
      <c r="V17" s="177" t="s">
        <v>828</v>
      </c>
    </row>
    <row r="18" spans="1:22">
      <c r="A18" s="427" t="s">
        <v>1022</v>
      </c>
      <c r="B18" s="417" t="s">
        <v>20</v>
      </c>
      <c r="C18" s="418">
        <v>287.5</v>
      </c>
      <c r="D18" s="418" t="s">
        <v>995</v>
      </c>
      <c r="E18" s="417" t="s">
        <v>209</v>
      </c>
      <c r="F18" s="428">
        <v>380</v>
      </c>
      <c r="M18" s="177" t="s">
        <v>1189</v>
      </c>
      <c r="N18" s="177" t="s">
        <v>1190</v>
      </c>
      <c r="O18" s="177" t="s">
        <v>1017</v>
      </c>
      <c r="P18" s="315">
        <v>2.75</v>
      </c>
      <c r="Q18" s="177" t="s">
        <v>1711</v>
      </c>
      <c r="R18" s="177" t="s">
        <v>1188</v>
      </c>
      <c r="S18" s="177" t="s">
        <v>272</v>
      </c>
      <c r="T18" s="177" t="s">
        <v>906</v>
      </c>
      <c r="U18" s="181" t="s">
        <v>1109</v>
      </c>
      <c r="V18" s="177" t="s">
        <v>828</v>
      </c>
    </row>
    <row r="19" spans="1:22">
      <c r="A19" s="429" t="s">
        <v>1023</v>
      </c>
      <c r="B19" s="419" t="s">
        <v>20</v>
      </c>
      <c r="C19" s="420">
        <v>287.5</v>
      </c>
      <c r="D19" s="420" t="s">
        <v>995</v>
      </c>
      <c r="E19" s="419" t="s">
        <v>209</v>
      </c>
      <c r="F19" s="430">
        <v>380</v>
      </c>
      <c r="M19" s="177" t="s">
        <v>1268</v>
      </c>
      <c r="N19" s="177" t="s">
        <v>1269</v>
      </c>
      <c r="O19" s="177" t="s">
        <v>1123</v>
      </c>
      <c r="P19" s="315">
        <v>2</v>
      </c>
      <c r="Q19" s="177" t="s">
        <v>1711</v>
      </c>
      <c r="R19" s="177" t="s">
        <v>1169</v>
      </c>
      <c r="S19" s="177" t="s">
        <v>272</v>
      </c>
      <c r="T19" s="177" t="s">
        <v>906</v>
      </c>
      <c r="U19" s="181" t="s">
        <v>1109</v>
      </c>
      <c r="V19" s="177" t="s">
        <v>828</v>
      </c>
    </row>
    <row r="20" spans="1:22">
      <c r="A20" s="427" t="s">
        <v>1024</v>
      </c>
      <c r="B20" s="417" t="s">
        <v>994</v>
      </c>
      <c r="C20" s="418">
        <v>109</v>
      </c>
      <c r="D20" s="418" t="s">
        <v>995</v>
      </c>
      <c r="E20" s="417" t="s">
        <v>1025</v>
      </c>
      <c r="F20" s="428">
        <v>220</v>
      </c>
      <c r="M20" s="177" t="s">
        <v>1452</v>
      </c>
      <c r="N20" s="177" t="s">
        <v>1453</v>
      </c>
      <c r="O20" s="177" t="s">
        <v>1123</v>
      </c>
      <c r="P20" s="315">
        <v>1.7</v>
      </c>
      <c r="Q20" s="177" t="s">
        <v>1655</v>
      </c>
      <c r="R20" s="177" t="s">
        <v>1771</v>
      </c>
      <c r="S20" s="177" t="s">
        <v>606</v>
      </c>
      <c r="T20" s="177" t="s">
        <v>906</v>
      </c>
      <c r="U20" s="181">
        <v>40676</v>
      </c>
      <c r="V20" s="177" t="s">
        <v>828</v>
      </c>
    </row>
    <row r="21" spans="1:22">
      <c r="A21" s="429" t="s">
        <v>1026</v>
      </c>
      <c r="B21" s="419" t="s">
        <v>994</v>
      </c>
      <c r="C21" s="420">
        <v>463</v>
      </c>
      <c r="D21" s="420" t="s">
        <v>995</v>
      </c>
      <c r="E21" s="419" t="s">
        <v>1027</v>
      </c>
      <c r="F21" s="430">
        <v>220</v>
      </c>
      <c r="M21" s="177" t="s">
        <v>1366</v>
      </c>
      <c r="N21" s="177" t="s">
        <v>1367</v>
      </c>
      <c r="O21" s="177" t="s">
        <v>1123</v>
      </c>
      <c r="P21" s="315">
        <v>1.6</v>
      </c>
      <c r="Q21" s="177" t="s">
        <v>1368</v>
      </c>
      <c r="R21" s="177" t="s">
        <v>683</v>
      </c>
      <c r="S21" s="177" t="s">
        <v>606</v>
      </c>
      <c r="T21" s="177" t="s">
        <v>906</v>
      </c>
      <c r="U21" s="181">
        <v>41795</v>
      </c>
      <c r="V21" s="177" t="s">
        <v>828</v>
      </c>
    </row>
    <row r="22" spans="1:22">
      <c r="A22" s="427" t="s">
        <v>1028</v>
      </c>
      <c r="B22" s="417" t="s">
        <v>1029</v>
      </c>
      <c r="C22" s="418">
        <v>51.8</v>
      </c>
      <c r="D22" s="418">
        <v>2004</v>
      </c>
      <c r="E22" s="417" t="s">
        <v>1030</v>
      </c>
      <c r="F22" s="428">
        <v>110</v>
      </c>
      <c r="M22" s="177" t="s">
        <v>1153</v>
      </c>
      <c r="N22" s="177" t="s">
        <v>1154</v>
      </c>
      <c r="O22" s="177" t="s">
        <v>1017</v>
      </c>
      <c r="P22" s="315">
        <v>1.5</v>
      </c>
      <c r="Q22" s="177" t="s">
        <v>1558</v>
      </c>
      <c r="R22" s="177" t="s">
        <v>323</v>
      </c>
      <c r="S22" s="177" t="s">
        <v>272</v>
      </c>
      <c r="T22" s="177" t="s">
        <v>906</v>
      </c>
      <c r="U22" s="181" t="s">
        <v>1109</v>
      </c>
      <c r="V22" s="177" t="s">
        <v>828</v>
      </c>
    </row>
    <row r="23" spans="1:22">
      <c r="A23" s="429" t="s">
        <v>1031</v>
      </c>
      <c r="B23" s="419" t="s">
        <v>1029</v>
      </c>
      <c r="C23" s="420">
        <v>51.8</v>
      </c>
      <c r="D23" s="420">
        <v>2004</v>
      </c>
      <c r="E23" s="419" t="s">
        <v>1030</v>
      </c>
      <c r="F23" s="430">
        <v>110</v>
      </c>
      <c r="M23" s="177" t="s">
        <v>1466</v>
      </c>
      <c r="N23" s="177" t="s">
        <v>1467</v>
      </c>
      <c r="O23" s="177" t="s">
        <v>1123</v>
      </c>
      <c r="P23" s="315">
        <v>1</v>
      </c>
      <c r="Q23" s="177" t="s">
        <v>1417</v>
      </c>
      <c r="R23" s="177" t="s">
        <v>372</v>
      </c>
      <c r="S23" s="177" t="s">
        <v>606</v>
      </c>
      <c r="T23" s="177" t="s">
        <v>906</v>
      </c>
      <c r="U23" s="181">
        <v>40081</v>
      </c>
      <c r="V23" s="177" t="s">
        <v>829</v>
      </c>
    </row>
    <row r="24" spans="1:22">
      <c r="A24" s="427" t="s">
        <v>1032</v>
      </c>
      <c r="B24" s="417" t="s">
        <v>1033</v>
      </c>
      <c r="C24" s="418">
        <v>54</v>
      </c>
      <c r="D24" s="418" t="s">
        <v>995</v>
      </c>
      <c r="E24" s="417" t="s">
        <v>1034</v>
      </c>
      <c r="F24" s="428">
        <v>110</v>
      </c>
      <c r="M24" s="177" t="s">
        <v>1261</v>
      </c>
      <c r="N24" s="177" t="s">
        <v>1262</v>
      </c>
      <c r="O24" s="177" t="s">
        <v>1123</v>
      </c>
      <c r="P24" s="315">
        <v>1</v>
      </c>
      <c r="Q24" s="177" t="s">
        <v>1263</v>
      </c>
      <c r="R24" s="177" t="s">
        <v>1264</v>
      </c>
      <c r="S24" s="177" t="s">
        <v>272</v>
      </c>
      <c r="T24" s="177" t="s">
        <v>906</v>
      </c>
      <c r="U24" s="181">
        <v>36376</v>
      </c>
      <c r="V24" s="177" t="s">
        <v>828</v>
      </c>
    </row>
    <row r="25" spans="1:22">
      <c r="A25" s="429" t="s">
        <v>1035</v>
      </c>
      <c r="B25" s="419" t="s">
        <v>1033</v>
      </c>
      <c r="C25" s="420">
        <v>54</v>
      </c>
      <c r="D25" s="420" t="s">
        <v>995</v>
      </c>
      <c r="E25" s="419" t="s">
        <v>1034</v>
      </c>
      <c r="F25" s="430">
        <v>110</v>
      </c>
      <c r="M25" s="177" t="s">
        <v>1151</v>
      </c>
      <c r="N25" s="177" t="s">
        <v>1152</v>
      </c>
      <c r="O25" s="177" t="s">
        <v>1123</v>
      </c>
      <c r="P25" s="315">
        <v>0.92200000000000004</v>
      </c>
      <c r="Q25" s="177" t="s">
        <v>1841</v>
      </c>
      <c r="R25" s="177" t="s">
        <v>1561</v>
      </c>
      <c r="S25" s="177" t="s">
        <v>272</v>
      </c>
      <c r="T25" s="177" t="s">
        <v>906</v>
      </c>
      <c r="U25" s="181" t="s">
        <v>1109</v>
      </c>
      <c r="V25" s="177" t="s">
        <v>828</v>
      </c>
    </row>
    <row r="26" spans="1:22">
      <c r="A26" s="427" t="s">
        <v>1036</v>
      </c>
      <c r="B26" s="417" t="s">
        <v>1033</v>
      </c>
      <c r="C26" s="418">
        <v>240.7</v>
      </c>
      <c r="D26" s="418" t="s">
        <v>995</v>
      </c>
      <c r="E26" s="417" t="s">
        <v>1034</v>
      </c>
      <c r="F26" s="428">
        <v>220</v>
      </c>
      <c r="M26" s="177" t="s">
        <v>1175</v>
      </c>
      <c r="N26" s="177" t="s">
        <v>1176</v>
      </c>
      <c r="O26" s="177" t="s">
        <v>1123</v>
      </c>
      <c r="P26" s="315">
        <v>0.76600000000000001</v>
      </c>
      <c r="Q26" s="177" t="s">
        <v>1177</v>
      </c>
      <c r="R26" s="177" t="s">
        <v>1178</v>
      </c>
      <c r="S26" s="177" t="s">
        <v>272</v>
      </c>
      <c r="T26" s="177" t="s">
        <v>906</v>
      </c>
      <c r="U26" s="181" t="s">
        <v>1109</v>
      </c>
      <c r="V26" s="177" t="s">
        <v>828</v>
      </c>
    </row>
    <row r="27" spans="1:22">
      <c r="A27" s="429" t="s">
        <v>1037</v>
      </c>
      <c r="B27" s="419" t="s">
        <v>1033</v>
      </c>
      <c r="C27" s="420">
        <v>240.7</v>
      </c>
      <c r="D27" s="420" t="s">
        <v>995</v>
      </c>
      <c r="E27" s="419" t="s">
        <v>1034</v>
      </c>
      <c r="F27" s="430">
        <v>220</v>
      </c>
      <c r="M27" s="177" t="s">
        <v>1391</v>
      </c>
      <c r="N27" s="177" t="s">
        <v>1392</v>
      </c>
      <c r="O27" s="177" t="s">
        <v>1393</v>
      </c>
      <c r="P27" s="315">
        <v>0.40100000000000002</v>
      </c>
      <c r="Q27" s="177" t="s">
        <v>1394</v>
      </c>
      <c r="R27" s="177" t="s">
        <v>1362</v>
      </c>
      <c r="S27" s="177" t="s">
        <v>606</v>
      </c>
      <c r="T27" s="177" t="s">
        <v>906</v>
      </c>
      <c r="U27" s="181">
        <v>42300</v>
      </c>
      <c r="V27" s="177" t="s">
        <v>829</v>
      </c>
    </row>
    <row r="28" spans="1:22">
      <c r="A28" s="427" t="s">
        <v>1038</v>
      </c>
      <c r="B28" s="417" t="s">
        <v>1008</v>
      </c>
      <c r="C28" s="418">
        <v>52</v>
      </c>
      <c r="D28" s="418">
        <v>2003</v>
      </c>
      <c r="E28" s="417" t="s">
        <v>1039</v>
      </c>
      <c r="F28" s="428">
        <v>110</v>
      </c>
      <c r="M28" s="177" t="s">
        <v>1443</v>
      </c>
      <c r="N28" s="177" t="s">
        <v>1444</v>
      </c>
      <c r="O28" s="177" t="s">
        <v>1123</v>
      </c>
      <c r="P28" s="315">
        <v>0.31</v>
      </c>
      <c r="Q28" s="177" t="s">
        <v>1417</v>
      </c>
      <c r="R28" s="177" t="s">
        <v>372</v>
      </c>
      <c r="S28" s="177" t="s">
        <v>606</v>
      </c>
      <c r="T28" s="177" t="s">
        <v>906</v>
      </c>
      <c r="U28" s="181">
        <v>40511</v>
      </c>
      <c r="V28" s="177" t="s">
        <v>829</v>
      </c>
    </row>
    <row r="29" spans="1:22">
      <c r="A29" s="429" t="s">
        <v>1040</v>
      </c>
      <c r="B29" s="419" t="s">
        <v>1008</v>
      </c>
      <c r="C29" s="420">
        <v>52</v>
      </c>
      <c r="D29" s="420">
        <v>2003</v>
      </c>
      <c r="E29" s="419" t="s">
        <v>1039</v>
      </c>
      <c r="F29" s="430">
        <v>110</v>
      </c>
      <c r="M29" s="177" t="s">
        <v>1270</v>
      </c>
      <c r="N29" s="177" t="s">
        <v>1271</v>
      </c>
      <c r="O29" s="177" t="s">
        <v>1123</v>
      </c>
      <c r="P29" s="315">
        <v>0.28000000000000003</v>
      </c>
      <c r="Q29" s="177" t="s">
        <v>1272</v>
      </c>
      <c r="R29" s="177" t="s">
        <v>1771</v>
      </c>
      <c r="S29" s="177" t="s">
        <v>606</v>
      </c>
      <c r="T29" s="177" t="s">
        <v>906</v>
      </c>
      <c r="U29" s="181">
        <v>40422</v>
      </c>
      <c r="V29" s="177" t="s">
        <v>835</v>
      </c>
    </row>
    <row r="30" spans="1:22">
      <c r="A30" s="427" t="s">
        <v>1041</v>
      </c>
      <c r="B30" s="417" t="s">
        <v>40</v>
      </c>
      <c r="C30" s="418">
        <v>404</v>
      </c>
      <c r="D30" s="418">
        <v>2006</v>
      </c>
      <c r="E30" s="417" t="s">
        <v>1041</v>
      </c>
      <c r="F30" s="428">
        <v>220</v>
      </c>
      <c r="M30" s="177" t="s">
        <v>1662</v>
      </c>
      <c r="N30" s="177" t="s">
        <v>1663</v>
      </c>
      <c r="O30" s="177" t="s">
        <v>1123</v>
      </c>
      <c r="P30" s="315">
        <v>0.04</v>
      </c>
      <c r="Q30" s="177" t="s">
        <v>1308</v>
      </c>
      <c r="R30" s="177" t="s">
        <v>265</v>
      </c>
      <c r="S30" s="177" t="s">
        <v>606</v>
      </c>
      <c r="T30" s="177" t="s">
        <v>906</v>
      </c>
      <c r="U30" s="181">
        <v>42671</v>
      </c>
      <c r="V30" s="177" t="s">
        <v>835</v>
      </c>
    </row>
    <row r="31" spans="1:22">
      <c r="A31" s="429" t="s">
        <v>1042</v>
      </c>
      <c r="B31" s="419" t="s">
        <v>21</v>
      </c>
      <c r="C31" s="420">
        <v>141</v>
      </c>
      <c r="D31" s="420">
        <v>2005</v>
      </c>
      <c r="E31" s="419" t="s">
        <v>1043</v>
      </c>
      <c r="F31" s="430">
        <v>110</v>
      </c>
      <c r="M31" s="177" t="s">
        <v>1461</v>
      </c>
      <c r="N31" s="177" t="s">
        <v>1842</v>
      </c>
      <c r="O31" s="177" t="s">
        <v>1017</v>
      </c>
      <c r="P31" s="315">
        <v>4.7779999999999996</v>
      </c>
      <c r="Q31" s="177" t="s">
        <v>1463</v>
      </c>
      <c r="R31" s="177" t="s">
        <v>1088</v>
      </c>
      <c r="S31" s="177" t="s">
        <v>606</v>
      </c>
      <c r="T31" s="177" t="s">
        <v>906</v>
      </c>
      <c r="U31" s="181" t="s">
        <v>1109</v>
      </c>
      <c r="V31" s="177" t="s">
        <v>827</v>
      </c>
    </row>
    <row r="32" spans="1:22">
      <c r="A32" s="427" t="s">
        <v>1044</v>
      </c>
      <c r="B32" s="417" t="s">
        <v>1000</v>
      </c>
      <c r="C32" s="418">
        <v>445</v>
      </c>
      <c r="D32" s="418">
        <v>2010</v>
      </c>
      <c r="E32" s="417" t="s">
        <v>1045</v>
      </c>
      <c r="F32" s="428">
        <v>220</v>
      </c>
      <c r="M32" s="177" t="s">
        <v>1425</v>
      </c>
      <c r="N32" s="177" t="s">
        <v>1843</v>
      </c>
      <c r="O32" s="177" t="s">
        <v>1017</v>
      </c>
      <c r="P32" s="315">
        <v>2.88</v>
      </c>
      <c r="Q32" s="177" t="s">
        <v>1368</v>
      </c>
      <c r="R32" s="177" t="s">
        <v>683</v>
      </c>
      <c r="S32" s="177" t="s">
        <v>272</v>
      </c>
      <c r="T32" s="177" t="s">
        <v>906</v>
      </c>
      <c r="U32" s="181">
        <v>37987</v>
      </c>
      <c r="V32" s="177" t="s">
        <v>829</v>
      </c>
    </row>
    <row r="33" spans="1:22">
      <c r="A33" s="441"/>
      <c r="B33" s="419"/>
      <c r="C33" s="420"/>
      <c r="D33" s="420"/>
      <c r="E33" s="419"/>
      <c r="F33" s="430"/>
      <c r="M33" s="177" t="s">
        <v>1440</v>
      </c>
      <c r="N33" s="177" t="s">
        <v>1844</v>
      </c>
      <c r="O33" s="177" t="s">
        <v>1017</v>
      </c>
      <c r="P33" s="315">
        <v>1</v>
      </c>
      <c r="Q33" s="177" t="s">
        <v>1442</v>
      </c>
      <c r="R33" s="177" t="s">
        <v>1784</v>
      </c>
      <c r="S33" s="177" t="s">
        <v>272</v>
      </c>
      <c r="T33" s="177" t="s">
        <v>906</v>
      </c>
      <c r="U33" s="181" t="s">
        <v>1109</v>
      </c>
      <c r="V33" s="177" t="s">
        <v>828</v>
      </c>
    </row>
    <row r="34" spans="1:22" ht="15.75" thickBot="1">
      <c r="A34" s="442"/>
      <c r="B34" s="438"/>
      <c r="C34" s="439"/>
      <c r="D34" s="439"/>
      <c r="E34" s="438"/>
      <c r="F34" s="440"/>
      <c r="M34" s="177" t="s">
        <v>1302</v>
      </c>
      <c r="N34" s="177" t="s">
        <v>1845</v>
      </c>
      <c r="O34" s="177" t="s">
        <v>1017</v>
      </c>
      <c r="P34" s="315">
        <v>0.2</v>
      </c>
      <c r="Q34" s="177" t="s">
        <v>1792</v>
      </c>
      <c r="R34" s="177" t="s">
        <v>1560</v>
      </c>
      <c r="S34" s="177" t="s">
        <v>272</v>
      </c>
      <c r="T34" s="177" t="s">
        <v>906</v>
      </c>
      <c r="U34" s="181" t="s">
        <v>1109</v>
      </c>
      <c r="V34" s="177" t="s">
        <v>828</v>
      </c>
    </row>
    <row r="35" spans="1:22">
      <c r="A35" s="207"/>
      <c r="M35" s="316"/>
      <c r="N35" s="316"/>
      <c r="O35" s="317" t="s">
        <v>34</v>
      </c>
      <c r="P35" s="318">
        <f>SUM(P4:P34)</f>
        <v>148.68199999999996</v>
      </c>
      <c r="Q35" s="316"/>
      <c r="R35" s="316"/>
      <c r="S35" s="316"/>
      <c r="T35" s="316"/>
      <c r="U35" s="316"/>
      <c r="V35" s="316"/>
    </row>
    <row r="36" spans="1:22" ht="15.75" thickBot="1">
      <c r="A36" s="313" t="s">
        <v>1046</v>
      </c>
    </row>
    <row r="37" spans="1:22" ht="32.25" thickBot="1">
      <c r="A37" s="149" t="s">
        <v>96</v>
      </c>
      <c r="B37" s="151" t="s">
        <v>92</v>
      </c>
      <c r="C37" s="151" t="s">
        <v>229</v>
      </c>
      <c r="D37" s="153" t="s">
        <v>990</v>
      </c>
      <c r="E37" s="153" t="s">
        <v>991</v>
      </c>
      <c r="F37" s="423" t="s">
        <v>992</v>
      </c>
    </row>
    <row r="38" spans="1:22">
      <c r="A38" s="443" t="s">
        <v>1047</v>
      </c>
      <c r="B38" s="444" t="s">
        <v>1048</v>
      </c>
      <c r="C38" s="445">
        <v>500</v>
      </c>
      <c r="D38" s="445">
        <v>2012</v>
      </c>
      <c r="E38" s="444" t="s">
        <v>1049</v>
      </c>
      <c r="F38" s="446">
        <v>400</v>
      </c>
    </row>
    <row r="39" spans="1:22" ht="15.75" thickBot="1">
      <c r="A39" s="437" t="s">
        <v>1838</v>
      </c>
      <c r="B39" s="438" t="s">
        <v>1048</v>
      </c>
      <c r="C39" s="439">
        <v>500</v>
      </c>
      <c r="D39" s="439">
        <v>2024</v>
      </c>
      <c r="E39" s="438" t="s">
        <v>1012</v>
      </c>
      <c r="F39" s="440">
        <v>220</v>
      </c>
    </row>
    <row r="41" spans="1:22">
      <c r="A41" s="207"/>
    </row>
    <row r="42" spans="1:22" ht="15.75" thickBot="1">
      <c r="A42" s="313" t="s">
        <v>1050</v>
      </c>
    </row>
    <row r="43" spans="1:22" ht="45.75" thickBot="1">
      <c r="A43" s="149" t="s">
        <v>96</v>
      </c>
      <c r="B43" s="151" t="s">
        <v>1051</v>
      </c>
      <c r="C43" s="151" t="s">
        <v>92</v>
      </c>
      <c r="D43" s="151" t="s">
        <v>229</v>
      </c>
      <c r="E43" s="151" t="s">
        <v>1671</v>
      </c>
      <c r="F43" s="151" t="s">
        <v>1052</v>
      </c>
      <c r="G43" s="151" t="s">
        <v>1670</v>
      </c>
      <c r="H43" s="151" t="s">
        <v>103</v>
      </c>
      <c r="I43" s="151" t="s">
        <v>991</v>
      </c>
      <c r="J43" s="423" t="s">
        <v>992</v>
      </c>
    </row>
    <row r="44" spans="1:22">
      <c r="A44" s="443" t="s">
        <v>1053</v>
      </c>
      <c r="B44" s="445" t="s">
        <v>1054</v>
      </c>
      <c r="C44" s="444" t="s">
        <v>1055</v>
      </c>
      <c r="D44" s="445">
        <v>73</v>
      </c>
      <c r="E44" s="445">
        <v>73</v>
      </c>
      <c r="F44" s="445">
        <v>397.5</v>
      </c>
      <c r="G44" s="445" t="s">
        <v>995</v>
      </c>
      <c r="H44" s="444" t="s">
        <v>989</v>
      </c>
      <c r="I44" s="444" t="s">
        <v>1056</v>
      </c>
      <c r="J44" s="446">
        <v>220</v>
      </c>
    </row>
    <row r="45" spans="1:22">
      <c r="A45" s="429" t="s">
        <v>1057</v>
      </c>
      <c r="B45" s="420" t="s">
        <v>1058</v>
      </c>
      <c r="C45" s="417" t="s">
        <v>1055</v>
      </c>
      <c r="D45" s="420">
        <v>73</v>
      </c>
      <c r="E45" s="420">
        <v>73</v>
      </c>
      <c r="F45" s="420">
        <v>397.5</v>
      </c>
      <c r="G45" s="420" t="s">
        <v>995</v>
      </c>
      <c r="H45" s="417" t="s">
        <v>989</v>
      </c>
      <c r="I45" s="419" t="s">
        <v>1056</v>
      </c>
      <c r="J45" s="430">
        <v>220</v>
      </c>
    </row>
    <row r="46" spans="1:22">
      <c r="A46" s="427" t="s">
        <v>1059</v>
      </c>
      <c r="B46" s="418" t="s">
        <v>1060</v>
      </c>
      <c r="C46" s="417" t="s">
        <v>1055</v>
      </c>
      <c r="D46" s="418">
        <v>73</v>
      </c>
      <c r="E46" s="418">
        <v>73</v>
      </c>
      <c r="F46" s="418">
        <v>397.5</v>
      </c>
      <c r="G46" s="418" t="s">
        <v>995</v>
      </c>
      <c r="H46" s="417" t="s">
        <v>989</v>
      </c>
      <c r="I46" s="417" t="s">
        <v>1056</v>
      </c>
      <c r="J46" s="428">
        <v>220</v>
      </c>
    </row>
    <row r="47" spans="1:22">
      <c r="A47" s="429" t="s">
        <v>1061</v>
      </c>
      <c r="B47" s="420" t="s">
        <v>1062</v>
      </c>
      <c r="C47" s="417" t="s">
        <v>1055</v>
      </c>
      <c r="D47" s="420">
        <v>73</v>
      </c>
      <c r="E47" s="420">
        <v>73</v>
      </c>
      <c r="F47" s="420">
        <v>397.5</v>
      </c>
      <c r="G47" s="420" t="s">
        <v>995</v>
      </c>
      <c r="H47" s="417" t="s">
        <v>989</v>
      </c>
      <c r="I47" s="419" t="s">
        <v>1056</v>
      </c>
      <c r="J47" s="430">
        <v>220</v>
      </c>
    </row>
    <row r="48" spans="1:22">
      <c r="A48" s="427" t="s">
        <v>1063</v>
      </c>
      <c r="B48" s="418" t="s">
        <v>1064</v>
      </c>
      <c r="C48" s="417" t="s">
        <v>1065</v>
      </c>
      <c r="D48" s="418">
        <v>11</v>
      </c>
      <c r="E48" s="418">
        <v>11</v>
      </c>
      <c r="F48" s="418">
        <v>5.66</v>
      </c>
      <c r="G48" s="424">
        <v>43831</v>
      </c>
      <c r="H48" s="417" t="s">
        <v>133</v>
      </c>
      <c r="I48" s="417" t="s">
        <v>1066</v>
      </c>
      <c r="J48" s="428">
        <v>110</v>
      </c>
    </row>
    <row r="49" spans="1:10">
      <c r="A49" s="429" t="s">
        <v>1067</v>
      </c>
      <c r="B49" s="420" t="s">
        <v>1068</v>
      </c>
      <c r="C49" s="419" t="s">
        <v>1065</v>
      </c>
      <c r="D49" s="420">
        <v>26.6</v>
      </c>
      <c r="E49" s="420">
        <v>26.6</v>
      </c>
      <c r="F49" s="420">
        <v>13.4</v>
      </c>
      <c r="G49" s="421">
        <v>44197</v>
      </c>
      <c r="H49" s="419" t="s">
        <v>133</v>
      </c>
      <c r="I49" s="419" t="s">
        <v>1018</v>
      </c>
      <c r="J49" s="430">
        <v>110</v>
      </c>
    </row>
    <row r="50" spans="1:10">
      <c r="A50" s="427" t="s">
        <v>1069</v>
      </c>
      <c r="B50" s="418" t="s">
        <v>1070</v>
      </c>
      <c r="C50" s="417" t="s">
        <v>1065</v>
      </c>
      <c r="D50" s="418">
        <v>50</v>
      </c>
      <c r="E50" s="418">
        <v>50</v>
      </c>
      <c r="F50" s="418">
        <v>30</v>
      </c>
      <c r="G50" s="424">
        <v>44287</v>
      </c>
      <c r="H50" s="417" t="s">
        <v>188</v>
      </c>
      <c r="I50" s="417" t="s">
        <v>1071</v>
      </c>
      <c r="J50" s="428">
        <v>110</v>
      </c>
    </row>
    <row r="51" spans="1:10">
      <c r="A51" s="429" t="s">
        <v>1072</v>
      </c>
      <c r="B51" s="420" t="s">
        <v>1073</v>
      </c>
      <c r="C51" s="419" t="s">
        <v>1065</v>
      </c>
      <c r="D51" s="420">
        <v>50</v>
      </c>
      <c r="E51" s="420">
        <v>50</v>
      </c>
      <c r="F51" s="420">
        <v>30</v>
      </c>
      <c r="G51" s="421">
        <v>44287</v>
      </c>
      <c r="H51" s="417" t="s">
        <v>188</v>
      </c>
      <c r="I51" s="419" t="s">
        <v>1071</v>
      </c>
      <c r="J51" s="430">
        <v>110</v>
      </c>
    </row>
    <row r="52" spans="1:10">
      <c r="A52" s="427" t="s">
        <v>1074</v>
      </c>
      <c r="B52" s="418" t="s">
        <v>1075</v>
      </c>
      <c r="C52" s="417" t="s">
        <v>1065</v>
      </c>
      <c r="D52" s="418">
        <v>50</v>
      </c>
      <c r="E52" s="418">
        <v>50</v>
      </c>
      <c r="F52" s="418">
        <v>30</v>
      </c>
      <c r="G52" s="424">
        <v>44317</v>
      </c>
      <c r="H52" s="417" t="s">
        <v>188</v>
      </c>
      <c r="I52" s="417" t="s">
        <v>1076</v>
      </c>
      <c r="J52" s="428">
        <v>220</v>
      </c>
    </row>
    <row r="53" spans="1:10">
      <c r="A53" s="429" t="s">
        <v>1077</v>
      </c>
      <c r="B53" s="420" t="s">
        <v>1078</v>
      </c>
      <c r="C53" s="419" t="s">
        <v>1065</v>
      </c>
      <c r="D53" s="420">
        <v>50</v>
      </c>
      <c r="E53" s="420">
        <v>50</v>
      </c>
      <c r="F53" s="420">
        <v>30</v>
      </c>
      <c r="G53" s="421">
        <v>44317</v>
      </c>
      <c r="H53" s="417" t="s">
        <v>188</v>
      </c>
      <c r="I53" s="419" t="s">
        <v>1076</v>
      </c>
      <c r="J53" s="430">
        <v>220</v>
      </c>
    </row>
    <row r="54" spans="1:10">
      <c r="A54" s="427" t="s">
        <v>996</v>
      </c>
      <c r="B54" s="418" t="s">
        <v>1079</v>
      </c>
      <c r="C54" s="417" t="s">
        <v>1065</v>
      </c>
      <c r="D54" s="418">
        <v>19</v>
      </c>
      <c r="E54" s="418">
        <v>19</v>
      </c>
      <c r="F54" s="418">
        <v>38</v>
      </c>
      <c r="G54" s="424">
        <v>44593</v>
      </c>
      <c r="H54" s="417" t="s">
        <v>111</v>
      </c>
      <c r="I54" s="417" t="s">
        <v>996</v>
      </c>
      <c r="J54" s="428">
        <v>110</v>
      </c>
    </row>
    <row r="55" spans="1:10">
      <c r="A55" s="429" t="s">
        <v>1080</v>
      </c>
      <c r="B55" s="420" t="s">
        <v>1081</v>
      </c>
      <c r="C55" s="419" t="s">
        <v>1065</v>
      </c>
      <c r="D55" s="420">
        <v>50</v>
      </c>
      <c r="E55" s="420">
        <v>50</v>
      </c>
      <c r="F55" s="420">
        <v>28.25</v>
      </c>
      <c r="G55" s="421">
        <v>44593</v>
      </c>
      <c r="H55" s="419" t="s">
        <v>1474</v>
      </c>
      <c r="I55" s="419" t="s">
        <v>1080</v>
      </c>
      <c r="J55" s="430">
        <v>110</v>
      </c>
    </row>
    <row r="56" spans="1:10">
      <c r="A56" s="427" t="s">
        <v>1082</v>
      </c>
      <c r="B56" s="418" t="s">
        <v>1083</v>
      </c>
      <c r="C56" s="417" t="s">
        <v>1065</v>
      </c>
      <c r="D56" s="418">
        <v>60</v>
      </c>
      <c r="E56" s="418">
        <v>60</v>
      </c>
      <c r="F56" s="418">
        <v>30</v>
      </c>
      <c r="G56" s="424">
        <v>44927</v>
      </c>
      <c r="H56" s="417" t="s">
        <v>1652</v>
      </c>
      <c r="I56" s="417" t="s">
        <v>1084</v>
      </c>
      <c r="J56" s="428">
        <v>110</v>
      </c>
    </row>
    <row r="57" spans="1:10">
      <c r="A57" s="429" t="s">
        <v>114</v>
      </c>
      <c r="B57" s="420" t="s">
        <v>1085</v>
      </c>
      <c r="C57" s="419" t="s">
        <v>1065</v>
      </c>
      <c r="D57" s="420">
        <v>3</v>
      </c>
      <c r="E57" s="420">
        <v>3</v>
      </c>
      <c r="F57" s="420">
        <v>1.5</v>
      </c>
      <c r="G57" s="421">
        <v>44713</v>
      </c>
      <c r="H57" s="419" t="s">
        <v>110</v>
      </c>
      <c r="I57" s="419" t="s">
        <v>114</v>
      </c>
      <c r="J57" s="430">
        <v>110</v>
      </c>
    </row>
    <row r="58" spans="1:10">
      <c r="A58" s="427" t="s">
        <v>1086</v>
      </c>
      <c r="B58" s="418" t="s">
        <v>1087</v>
      </c>
      <c r="C58" s="417" t="s">
        <v>1065</v>
      </c>
      <c r="D58" s="418">
        <v>30</v>
      </c>
      <c r="E58" s="418">
        <v>30</v>
      </c>
      <c r="F58" s="418">
        <v>27</v>
      </c>
      <c r="G58" s="424">
        <v>44713</v>
      </c>
      <c r="H58" s="417" t="s">
        <v>1672</v>
      </c>
      <c r="I58" s="417" t="s">
        <v>1088</v>
      </c>
      <c r="J58" s="428">
        <v>110</v>
      </c>
    </row>
    <row r="59" spans="1:10">
      <c r="A59" s="429" t="s">
        <v>1026</v>
      </c>
      <c r="B59" s="420"/>
      <c r="C59" s="419" t="s">
        <v>1065</v>
      </c>
      <c r="D59" s="420">
        <v>75</v>
      </c>
      <c r="E59" s="420">
        <v>75</v>
      </c>
      <c r="F59" s="420">
        <v>150</v>
      </c>
      <c r="G59" s="421">
        <v>45108</v>
      </c>
      <c r="H59" s="419" t="s">
        <v>1668</v>
      </c>
      <c r="I59" s="419" t="s">
        <v>1026</v>
      </c>
      <c r="J59" s="430">
        <v>220</v>
      </c>
    </row>
    <row r="60" spans="1:10">
      <c r="A60" s="427" t="s">
        <v>1673</v>
      </c>
      <c r="B60" s="418" t="s">
        <v>1653</v>
      </c>
      <c r="C60" s="419" t="s">
        <v>1065</v>
      </c>
      <c r="D60" s="418">
        <v>30</v>
      </c>
      <c r="E60" s="418">
        <v>28</v>
      </c>
      <c r="F60" s="418">
        <v>60</v>
      </c>
      <c r="G60" s="424">
        <v>45352</v>
      </c>
      <c r="H60" s="417" t="s">
        <v>1668</v>
      </c>
      <c r="I60" s="417" t="s">
        <v>1006</v>
      </c>
      <c r="J60" s="428">
        <v>220</v>
      </c>
    </row>
    <row r="61" spans="1:10">
      <c r="A61" s="429" t="s">
        <v>1674</v>
      </c>
      <c r="B61" s="420" t="s">
        <v>1654</v>
      </c>
      <c r="C61" s="419" t="s">
        <v>1065</v>
      </c>
      <c r="D61" s="420">
        <v>75</v>
      </c>
      <c r="E61" s="420">
        <v>75</v>
      </c>
      <c r="F61" s="420">
        <v>150</v>
      </c>
      <c r="G61" s="421">
        <v>45352</v>
      </c>
      <c r="H61" s="419" t="s">
        <v>111</v>
      </c>
      <c r="I61" s="419" t="s">
        <v>996</v>
      </c>
      <c r="J61" s="430">
        <v>220</v>
      </c>
    </row>
    <row r="62" spans="1:10">
      <c r="A62" s="427" t="s">
        <v>1674</v>
      </c>
      <c r="B62" s="418" t="s">
        <v>1669</v>
      </c>
      <c r="C62" s="417" t="s">
        <v>1065</v>
      </c>
      <c r="D62" s="418">
        <v>75</v>
      </c>
      <c r="E62" s="418">
        <v>75</v>
      </c>
      <c r="F62" s="418">
        <v>150</v>
      </c>
      <c r="G62" s="424">
        <v>45444</v>
      </c>
      <c r="H62" s="417" t="s">
        <v>111</v>
      </c>
      <c r="I62" s="419" t="s">
        <v>996</v>
      </c>
      <c r="J62" s="430">
        <v>220</v>
      </c>
    </row>
    <row r="63" spans="1:10">
      <c r="A63" s="429" t="s">
        <v>902</v>
      </c>
      <c r="B63" s="420" t="s">
        <v>1708</v>
      </c>
      <c r="C63" s="419" t="s">
        <v>1065</v>
      </c>
      <c r="D63" s="420">
        <v>25</v>
      </c>
      <c r="E63" s="420">
        <v>25</v>
      </c>
      <c r="F63" s="420">
        <v>75</v>
      </c>
      <c r="G63" s="421">
        <v>45505</v>
      </c>
      <c r="H63" s="425" t="s">
        <v>188</v>
      </c>
      <c r="I63" s="419" t="s">
        <v>1709</v>
      </c>
      <c r="J63" s="430">
        <v>110</v>
      </c>
    </row>
    <row r="64" spans="1:10">
      <c r="A64" s="427" t="s">
        <v>1883</v>
      </c>
      <c r="B64" s="418"/>
      <c r="C64" s="417" t="s">
        <v>1065</v>
      </c>
      <c r="D64" s="418">
        <v>20</v>
      </c>
      <c r="E64" s="418">
        <v>20</v>
      </c>
      <c r="F64" s="418"/>
      <c r="G64" s="421">
        <v>45870</v>
      </c>
      <c r="H64" s="426"/>
      <c r="I64" s="417"/>
      <c r="J64" s="428"/>
    </row>
    <row r="65" spans="1:10">
      <c r="A65" s="427" t="s">
        <v>1884</v>
      </c>
      <c r="B65" s="418" t="s">
        <v>1885</v>
      </c>
      <c r="C65" s="417" t="s">
        <v>1065</v>
      </c>
      <c r="D65" s="418">
        <v>63.2</v>
      </c>
      <c r="E65" s="418"/>
      <c r="F65" s="418"/>
      <c r="G65" s="424"/>
      <c r="H65" s="426"/>
      <c r="I65" s="417"/>
      <c r="J65" s="428"/>
    </row>
    <row r="66" spans="1:10">
      <c r="A66" s="427"/>
      <c r="B66" s="418"/>
      <c r="C66" s="417"/>
      <c r="D66" s="418"/>
      <c r="E66" s="418"/>
      <c r="F66" s="418"/>
      <c r="G66" s="424"/>
      <c r="H66" s="426"/>
      <c r="I66" s="417"/>
      <c r="J66" s="428"/>
    </row>
    <row r="67" spans="1:10">
      <c r="A67" s="429"/>
      <c r="B67" s="420"/>
      <c r="C67" s="419"/>
      <c r="D67" s="420"/>
      <c r="E67" s="420"/>
      <c r="F67" s="420"/>
      <c r="G67" s="421"/>
      <c r="H67" s="425"/>
      <c r="I67" s="419"/>
      <c r="J67" s="430"/>
    </row>
    <row r="68" spans="1:10" ht="15.75" thickBot="1">
      <c r="A68" s="431"/>
      <c r="B68" s="432"/>
      <c r="C68" s="433"/>
      <c r="D68" s="432"/>
      <c r="E68" s="432"/>
      <c r="F68" s="432"/>
      <c r="G68" s="434"/>
      <c r="H68" s="435"/>
      <c r="I68" s="433"/>
      <c r="J68" s="436"/>
    </row>
    <row r="69" spans="1:10">
      <c r="A69" s="207"/>
    </row>
    <row r="70" spans="1:10">
      <c r="A70" s="207"/>
    </row>
    <row r="71" spans="1:10">
      <c r="A71" s="314" t="s">
        <v>1089</v>
      </c>
    </row>
    <row r="72" spans="1:10">
      <c r="A72" s="207" t="s">
        <v>1090</v>
      </c>
    </row>
    <row r="73" spans="1:10">
      <c r="A73" s="207" t="s">
        <v>1091</v>
      </c>
    </row>
    <row r="74" spans="1:10">
      <c r="A74" s="207" t="s">
        <v>1092</v>
      </c>
    </row>
    <row r="75" spans="1:10">
      <c r="A75" s="207" t="s">
        <v>1093</v>
      </c>
    </row>
    <row r="76" spans="1:10">
      <c r="A76" s="207" t="s">
        <v>1094</v>
      </c>
    </row>
    <row r="77" spans="1:10">
      <c r="A77" s="207" t="s">
        <v>1095</v>
      </c>
    </row>
    <row r="78" spans="1:10">
      <c r="A78" s="207"/>
    </row>
    <row r="79" spans="1:10">
      <c r="A79" s="314" t="s">
        <v>1096</v>
      </c>
    </row>
    <row r="80" spans="1:10">
      <c r="A80" s="541" t="s">
        <v>1097</v>
      </c>
      <c r="B80" s="541"/>
      <c r="C80" s="541"/>
      <c r="D80" s="541"/>
      <c r="E80" s="541"/>
      <c r="F80" s="541"/>
      <c r="G80" s="541"/>
      <c r="H80" s="541"/>
      <c r="I80" s="541"/>
    </row>
    <row r="81" spans="1:9">
      <c r="A81" s="207"/>
    </row>
    <row r="82" spans="1:9">
      <c r="A82" s="314" t="s">
        <v>1098</v>
      </c>
    </row>
    <row r="83" spans="1:9">
      <c r="A83" s="541" t="s">
        <v>1099</v>
      </c>
      <c r="B83" s="541"/>
      <c r="C83" s="541"/>
      <c r="D83" s="541"/>
      <c r="E83" s="541"/>
      <c r="F83" s="541"/>
      <c r="G83" s="541"/>
      <c r="H83" s="541"/>
      <c r="I83" s="541"/>
    </row>
  </sheetData>
  <mergeCells count="6">
    <mergeCell ref="M1:V1"/>
    <mergeCell ref="M2:V2"/>
    <mergeCell ref="A83:I83"/>
    <mergeCell ref="A1:I1"/>
    <mergeCell ref="A2:I2"/>
    <mergeCell ref="A80:I80"/>
  </mergeCells>
  <phoneticPr fontId="7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3d6cf97212a11007188227786c877c8a">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16479d9e340b84ed1d8c02f7f3502190"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ECD3D53F-B6B7-4B02-B0E0-F10E29D3C4CA}">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62314e3d-85ae-4c86-a3a9-70c63e5aa654"/>
    <ds:schemaRef ds:uri="7038a6e8-2202-417a-81ce-df81f5319825"/>
    <ds:schemaRef ds:uri="http://schemas.openxmlformats.org/package/2006/metadata/core-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7CFAE115-642A-46E7-84ED-86693DB17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7BEFC6-8E69-4072-B1F1-DA5AFAB98D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2025-10-06T11:12:50Z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