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namedSheetViews/namedSheetView1.xml" ContentType="application/vnd.ms-excel.namedsheetviews+xml"/>
  <Override PartName="/xl/tables/table2.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eirgrid.sharepoint.com/sites/prv-pmo-pmo/RegulationFinance/17. PR6 Workspace/10. PR6 Reporting/TID/2026 Q1 TID/"/>
    </mc:Choice>
  </mc:AlternateContent>
  <xr:revisionPtr revIDLastSave="110" documentId="8_{5671D189-3B53-44AF-9523-ECC99FAC8FB4}" xr6:coauthVersionLast="47" xr6:coauthVersionMax="47" xr10:uidLastSave="{2C2981EC-D66A-404F-AD19-735CD371389D}"/>
  <workbookProtection workbookAlgorithmName="SHA-512" workbookHashValue="i9qIiM1JYmVrmkGef15EF6iny9CJECcFVsSPA7UeE4eExCEGEFViTEHiQHeUWUPQ/N852I8Z9llSGqh+jahUTA==" workbookSaltValue="Ef2dL7Q6cPWeb27/DWDZZw==" workbookSpinCount="100000" lockStructure="1"/>
  <bookViews>
    <workbookView xWindow="-108" yWindow="-108" windowWidth="41496" windowHeight="16896" tabRatio="712" activeTab="1" xr2:uid="{E27D097B-6814-429C-AF9D-5B5C4C9525EF}"/>
  </bookViews>
  <sheets>
    <sheet name="Cover" sheetId="1" r:id="rId1"/>
    <sheet name="1 - TID Report" sheetId="3" r:id="rId2"/>
    <sheet name="2 - Non-PR6 Projects" sheetId="13" r:id="rId3"/>
    <sheet name="Insights Dashboard" sheetId="7" r:id="rId4"/>
    <sheet name="Definitions" sheetId="12" r:id="rId5"/>
    <sheet name="TID Future Development" sheetId="8" r:id="rId6"/>
    <sheet name="Pivot data" sheetId="4" state="hidden" r:id="rId7"/>
  </sheets>
  <definedNames>
    <definedName name="\\" hidden="1">{"Bus_Dev",#N/A,FALSE,"Data";"CSBU_Centre",#N/A,FALSE,"Data";"Distribution",#N/A,FALSE,"Data";"Dublin",#N/A,FALSE,"Data";"Mid_West",#N/A,FALSE,"Data";"NER",#N/A,FALSE,"Data";"Northern",#N/A,FALSE,"Data";"SER",#N/A,FALSE,"Data";"Southern",#N/A,FALSE,"Data";"Supply",#N/A,FALSE,"Data";"Total_Database",#N/A,FALSE,"Data";"Total_sum",#N/A,FALSE,"Data"}</definedName>
    <definedName name="\\\" hidden="1">{"Bus_Dev",#N/A,FALSE,"Data";"CSBU_Centre",#N/A,FALSE,"Data";"Distribution",#N/A,FALSE,"Data";"Dublin",#N/A,FALSE,"Data";"Mid_West",#N/A,FALSE,"Data";"NER",#N/A,FALSE,"Data";"Northern",#N/A,FALSE,"Data";"SER",#N/A,FALSE,"Data";"Southern",#N/A,FALSE,"Data";"Supply",#N/A,FALSE,"Data";"Total_Database",#N/A,FALSE,"Data";"Total_sum",#N/A,FALSE,"Data"}</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2</definedName>
    <definedName name="_AtRisk_SimSetting_MultipleCPUModeV8" hidden="1">2</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jh2" hidden="1">{"Bus_Dev",#N/A,FALSE,"Data";"CSBU_Centre",#N/A,FALSE,"Data";"Distribution",#N/A,FALSE,"Data";"Dublin",#N/A,FALSE,"Data";"Mid_West",#N/A,FALSE,"Data";"NER",#N/A,FALSE,"Data";"Northern",#N/A,FALSE,"Data";"SER",#N/A,FALSE,"Data";"Southern",#N/A,FALSE,"Data";"Supply",#N/A,FALSE,"Data";"Total_Database",#N/A,FALSE,"Data";"Total_sum",#N/A,FALSE,"Data"}</definedName>
    <definedName name="_TB2" hidden="1">{"Bus_Dev",#N/A,FALSE,"Data";"CSBU_Centre",#N/A,FALSE,"Data";"Distribution",#N/A,FALSE,"Data";"Dublin",#N/A,FALSE,"Data";"Mid_West",#N/A,FALSE,"Data";"NER",#N/A,FALSE,"Data";"Northern",#N/A,FALSE,"Data";"SER",#N/A,FALSE,"Data";"Southern",#N/A,FALSE,"Data";"Supply",#N/A,FALSE,"Data";"Total_Database",#N/A,FALSE,"Data";"Total_sum",#N/A,FALSE,"Data"}</definedName>
    <definedName name="_xlchart.v5.0" hidden="1">'Pivot data'!$D$27</definedName>
    <definedName name="_xlchart.v5.1" hidden="1">'Pivot data'!$D$28:$D$53</definedName>
    <definedName name="_xlchart.v5.2" hidden="1">'Pivot data'!$E$27</definedName>
    <definedName name="_xlchart.v5.3" hidden="1">'Pivot data'!$E$28:$E$53</definedName>
    <definedName name="_xlcn.WorksheetConnection_5Plan_Maint_Source_File.xlsxTable1" hidden="1">#REF!</definedName>
    <definedName name="_xlcn.WorksheetConnection_5Plan_Maint_Source_File.xlsxTable2" localSheetId="2" hidden="1">Table2</definedName>
    <definedName name="_xlcn.WorksheetConnection_5Plan_Maint_Source_File.xlsxTable2" localSheetId="4" hidden="1">Table2</definedName>
    <definedName name="_xlcn.WorksheetConnection_5Plan_Maint_Source_File.xlsxTable2" localSheetId="5" hidden="1">Table2</definedName>
    <definedName name="_xlcn.WorksheetConnection_5Plan_Maint_Source_File.xlsxTable2" hidden="1">Table2</definedName>
    <definedName name="aaaa" hidden="1">{"Bus_Dev",#N/A,FALSE,"Data";"CSBU_Centre",#N/A,FALSE,"Data";"Distribution",#N/A,FALSE,"Data";"Dublin",#N/A,FALSE,"Data";"Mid_West",#N/A,FALSE,"Data";"NER",#N/A,FALSE,"Data";"Northern",#N/A,FALSE,"Data";"SER",#N/A,FALSE,"Data";"Southern",#N/A,FALSE,"Data";"Supply",#N/A,FALSE,"Data";"Total_Database",#N/A,FALSE,"Data";"Total_sum",#N/A,FALSE,"Data"}</definedName>
    <definedName name="aaaa_a" hidden="1">{"Bus_Dev",#N/A,FALSE,"Data";"CSBU_Centre",#N/A,FALSE,"Data";"Distribution",#N/A,FALSE,"Data";"Dublin",#N/A,FALSE,"Data";"Mid_West",#N/A,FALSE,"Data";"NER",#N/A,FALSE,"Data";"Northern",#N/A,FALSE,"Data";"SER",#N/A,FALSE,"Data";"Southern",#N/A,FALSE,"Data";"Supply",#N/A,FALSE,"Data";"Total_Database",#N/A,FALSE,"Data";"Total_sum",#N/A,FALSE,"Data"}</definedName>
    <definedName name="ACC" hidden="1">{"Variances",#N/A,FALSE,"Data"}</definedName>
    <definedName name="ACCa" hidden="1">{"Variances",#N/A,FALSE,"Data"}</definedName>
    <definedName name="ActC" hidden="1">#REF!</definedName>
    <definedName name="actc2" hidden="1">#REF!</definedName>
    <definedName name="ActTgt_StartC" hidden="1">#REF!</definedName>
    <definedName name="April" hidden="1">{"Bus_Dev",#N/A,FALSE,"Data";"CSBU_Centre",#N/A,FALSE,"Data";"Distribution",#N/A,FALSE,"Data";"Dublin",#N/A,FALSE,"Data";"Mid_West",#N/A,FALSE,"Data";"NER",#N/A,FALSE,"Data";"Northern",#N/A,FALSE,"Data";"SER",#N/A,FALSE,"Data";"Southern",#N/A,FALSE,"Data";"Supply",#N/A,FALSE,"Data";"Total_Database",#N/A,FALSE,"Data";"Total_sum",#N/A,FALSE,"Data"}</definedName>
    <definedName name="asfdas" hidden="1">{"'Coloured P&amp;L'!$C$1:$I$31"}</definedName>
    <definedName name="asfdasdf" hidden="1">{"'Coloured P&amp;L'!$C$1:$I$31"}</definedName>
    <definedName name="ASFDSF" hidden="1">{"'Coloured P&amp;L'!$C$1:$I$31"}</definedName>
    <definedName name="assaa" hidden="1">{"'Coloured P&amp;L'!$C$1:$I$31"}</definedName>
    <definedName name="ATgt_Start" hidden="1">#REF!</definedName>
    <definedName name="AVCV" hidden="1">{"Variances",#N/A,FALSE,"Data"}</definedName>
    <definedName name="Balance" localSheetId="2" hidden="1">queried #REF!</definedName>
    <definedName name="Balance" localSheetId="4" hidden="1">queried #REF!</definedName>
    <definedName name="Balance" localSheetId="5" hidden="1">queried #REF!</definedName>
    <definedName name="Balance" hidden="1">queried #REF!</definedName>
    <definedName name="BalanceSheet" hidden="1">{"'Coloured P&amp;L'!$C$1:$I$31"}</definedName>
    <definedName name="BEx0017DGUEDPCFJUPUZOOLJCS2B" hidden="1">#REF!</definedName>
    <definedName name="BEx001CNWHJ5RULCSFM36ZCGJ1UH" hidden="1">#REF!</definedName>
    <definedName name="BEx004791UAJIJSN57OT7YBLNP82" hidden="1">#REF!</definedName>
    <definedName name="BEx008P2NVFDLBHL7IZ5WTMVOQ1F" hidden="1">#REF!</definedName>
    <definedName name="BEx009G00IN0JUIAQ4WE9NHTMQE2" hidden="1">#REF!</definedName>
    <definedName name="BEx00CAFMR7FLIBTWE9936TGLEE5"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S0Z92IJJAU6MFDVTBYDO15S" localSheetId="2" hidden="1">queried #REF!</definedName>
    <definedName name="BEx00S0Z92IJJAU6MFDVTBYDO15S" localSheetId="4" hidden="1">queried #REF!</definedName>
    <definedName name="BEx00S0Z92IJJAU6MFDVTBYDO15S" localSheetId="5" hidden="1">queried #REF!</definedName>
    <definedName name="BEx00S0Z92IJJAU6MFDVTBYDO15S" hidden="1">queried #REF!</definedName>
    <definedName name="BEx00S69QF3I8CON5RK0AVWHHDQZ" hidden="1">#REF!</definedName>
    <definedName name="BEx01HY6E3GJ66ABU5ABN26V6Q13" hidden="1">#REF!</definedName>
    <definedName name="BEx01PW5YQKEGAR8JDDI5OARYXDF" hidden="1">#REF!</definedName>
    <definedName name="BEx01QXUT9AYP8OB5UD17QAS29EQ" localSheetId="2" hidden="1">P&amp;#REF!</definedName>
    <definedName name="BEx01QXUT9AYP8OB5UD17QAS29EQ" localSheetId="4" hidden="1">P&amp;#REF!</definedName>
    <definedName name="BEx01QXUT9AYP8OB5UD17QAS29EQ" localSheetId="5" hidden="1">P&amp;#REF!</definedName>
    <definedName name="BEx01QXUT9AYP8OB5UD17QAS29EQ" hidden="1">P&amp;#REF!</definedName>
    <definedName name="BEx01XJ94SHJ1YQ7ORPW0RQGKI2H" hidden="1">#REF!</definedName>
    <definedName name="BEx024FEMW2FG6UCRESHD40KKYPT"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ZV2CM77TBH1R6YYV9P06KA2" hidden="1">#REF!</definedName>
    <definedName name="BEx1G59AY8195JTUM6P18VXUFJ3E" hidden="1">#REF!</definedName>
    <definedName name="BEx1GA78SCH4SSMWH59FTX84MJM8" hidden="1">#REF!</definedName>
    <definedName name="BEx1GBJVOZI153ZL65XCQGUNM7TM" localSheetId="2" hidden="1">P&amp;#REF!</definedName>
    <definedName name="BEx1GBJVOZI153ZL65XCQGUNM7TM" localSheetId="4" hidden="1">P&amp;#REF!</definedName>
    <definedName name="BEx1GBJVOZI153ZL65XCQGUNM7TM" localSheetId="5" hidden="1">P&amp;#REF!</definedName>
    <definedName name="BEx1GBJVOZI153ZL65XCQGUNM7TM" hidden="1">P&amp;#REF!</definedName>
    <definedName name="BEx1GVMRHFXUP6XYYY9NR12PV5TF" hidden="1">#REF!</definedName>
    <definedName name="BEx1GW2VR8R6E0QMXSPV4597AKEK" hidden="1">#REF!</definedName>
    <definedName name="BEx1H3VFAS07P61M9SE9KH4I1HD1"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I4QKTILCKZUSOJCVZN7SNHL5" hidden="1">#REF!</definedName>
    <definedName name="BEx1I6OMF67A03H9H4XE4605ZSKP" hidden="1">#REF!</definedName>
    <definedName name="BEx1I86K6LRAZL9ZRM5QWDDLNE6D" hidden="1">#REF!</definedName>
    <definedName name="BEx1IE0ZP7RIFM9FI24S9I6AAJ14" hidden="1">#REF!</definedName>
    <definedName name="BEx1IFZ3GYPGM1GRMX3Y2C6OYUVG" hidden="1">#REF!</definedName>
    <definedName name="BEx1IGQ5B697MNDOE06MVSR0H58E" hidden="1">#REF!</definedName>
    <definedName name="BEx1IKRPW8MLB9Y485M1TL2IT9SH" hidden="1">#REF!</definedName>
    <definedName name="BEx1J0CSSHDJGBJUHVOEMCF2P4DL" hidden="1">#REF!</definedName>
    <definedName name="BEx1J7E8VCGLPYU82QXVUG5N3ZAI" hidden="1">#REF!</definedName>
    <definedName name="BEx1JGE2YQWH8S25USOY08XVGO0D" hidden="1">#REF!</definedName>
    <definedName name="BEx1JGZJ248DO2ZBB7FHLDQ7JHZT" hidden="1">#REF!</definedName>
    <definedName name="BEx1JJJC9T1W7HY4V7HP1S1W4JO1" hidden="1">#REF!</definedName>
    <definedName name="BEx1JKKZSJ7DI4PTFVI9VVFMB1X2" hidden="1">#REF!</definedName>
    <definedName name="BEx1JUBQFRVMASSFK4B3V0AD7YP9" hidden="1">#REF!</definedName>
    <definedName name="BEx1JWVC77QIKB4HILLSFAG5A5TE" hidden="1">#REF!</definedName>
    <definedName name="BEx1JXBM5W4YRWNQ0P95QQS6JWD6" hidden="1">#REF!</definedName>
    <definedName name="BEx1KGY9QEHZ9QSARMQUTQKRK4UX" hidden="1">#REF!</definedName>
    <definedName name="BEx1KIG8OIA57CKSILLJPSYCX96R" hidden="1">#REF!</definedName>
    <definedName name="BEx1KKP1ELIF2UII2FWVGL7M1X7J" hidden="1">#REF!</definedName>
    <definedName name="BEx1KUVWMB0QCWA3RBE4CADFVRIS" hidden="1">#REF!</definedName>
    <definedName name="BEx1L2OG1SDFK2TPXELJ77YP4NI2" hidden="1">#REF!</definedName>
    <definedName name="BEx1L4BW4H20G5DSOT5ZSMS5X2KL" hidden="1">#REF!</definedName>
    <definedName name="BEx1L6Q60MWRDJB4L20LK0XPA0Z2" hidden="1">#REF!</definedName>
    <definedName name="BEx1LD63FP2Z4BR9TKSHOZW9KKZ5" hidden="1">#REF!</definedName>
    <definedName name="BEx1LDMB9RW982DUILM2WPT5VWQ3" hidden="1">#REF!</definedName>
    <definedName name="BEx1LRPGDQCOEMW8YT80J1XCDCIV" hidden="1">#REF!</definedName>
    <definedName name="BEx1LRPH0CKX6GLNHIMAKLZP4Z6R" hidden="1">#REF!</definedName>
    <definedName name="BEx1LRUSJW4JG54X07QWD9R27WV9" hidden="1">#REF!</definedName>
    <definedName name="BEx1M1WBK5T0LP1AK2JYV6W87ID6" hidden="1">#REF!</definedName>
    <definedName name="BEx1M51HHDYGIT8PON7U8ICL2S95" hidden="1">#REF!</definedName>
    <definedName name="BEx1MTRKKVCHOZ0YGID6HZ49LJTO" hidden="1">#REF!</definedName>
    <definedName name="BEx1N3CUJ3UX61X38ZAJVPEN4KMC" hidden="1">#REF!</definedName>
    <definedName name="BEx1N4USTBDRG51L814K6MAZUHR6" hidden="1">#REF!</definedName>
    <definedName name="BEx1NM34KQTO1LDNSAFD1L82UZFG" hidden="1">#REF!</definedName>
    <definedName name="BEx1NO6TXZVOGCUWCCRTXRXWW0XL" hidden="1">#REF!</definedName>
    <definedName name="BEx1NS8EU5P9FQV3S0WRTXI5L361" hidden="1">#REF!</definedName>
    <definedName name="BEx1NUBX5VUYZFKQH69FN6BTLWCR" hidden="1">#REF!</definedName>
    <definedName name="BEx1NZ4K1L8UON80Y2A4RASKWGNP" hidden="1">#REF!</definedName>
    <definedName name="BEx1OLAZ915OGYWP0QP1QQWDLCRX" hidden="1">#REF!</definedName>
    <definedName name="BEx1OO5ER042IS6IC4TLDI75JNVH"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7S1J4TKGVJ43C2Q2R3M9WRB" hidden="1">#REF!</definedName>
    <definedName name="BEx1PA11BLPVZM8RC5BL46WX8YB5" hidden="1">#REF!</definedName>
    <definedName name="BEx1PBZ4BEFIPGMQXT9T8S4PZ2IM" hidden="1">#REF!</definedName>
    <definedName name="BEx1PJRMR8YDHK19YKKYL4Z2RUFK" hidden="1">#REF!</definedName>
    <definedName name="BEx1PLF2CFSXBZPVI6CJ534EIJDN" hidden="1">#REF!</definedName>
    <definedName name="BEx1PMWZB2DO6EM9BKLUICZJ65HD" hidden="1">#REF!</definedName>
    <definedName name="BEx1Q03RZU5EJQVTG91UK3WGLF6A" hidden="1">#REF!</definedName>
    <definedName name="BEx1QA54J2A4I7IBQR19BTY28ZMR" hidden="1">#REF!</definedName>
    <definedName name="BEx1QMQAHG3KQUK59DVM68SWKZIZ" hidden="1">#REF!</definedName>
    <definedName name="BEx1R8R928EPXQ5RRR4EHJPKNU4E" hidden="1">#REF!</definedName>
    <definedName name="BEx1R9YFKJCMSEST8OVCAO5E47FO" hidden="1">#REF!</definedName>
    <definedName name="BEx1RBGC06B3T52OIC0EQ1KGVP1I" hidden="1">#REF!</definedName>
    <definedName name="BEx1RH01CHP5UTDU7JKVZ3ZYIMJP" hidden="1">#REF!</definedName>
    <definedName name="BEx1ROSETX5BUZI2LZ3QFVAH8QEI"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ATJJ5RCTTRGFT5VMWFBGTLF" localSheetId="2" hidden="1">Queries #REF!</definedName>
    <definedName name="BEx1SATJJ5RCTTRGFT5VMWFBGTLF" localSheetId="4" hidden="1">Queries #REF!</definedName>
    <definedName name="BEx1SATJJ5RCTTRGFT5VMWFBGTLF" localSheetId="5" hidden="1">Queries #REF!</definedName>
    <definedName name="BEx1SATJJ5RCTTRGFT5VMWFBGTLF" hidden="1">Queries #REF!</definedName>
    <definedName name="BEx1SK3U02H0RGKEYXW7ZMCEOF3V" hidden="1">#REF!</definedName>
    <definedName name="BEx1SSNEZINBJT29QVS62VS1THT4" hidden="1">#REF!</definedName>
    <definedName name="BEx1SVNCHNANBJIDIQVB8AFK4HAN" hidden="1">#REF!</definedName>
    <definedName name="BEx1TJ0WLS9O7KNSGIPWTYHDYI1D" hidden="1">#REF!</definedName>
    <definedName name="BEx1U395PSMY61C0MD840Y4HSYT7"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X2NQP9KKV997SVUJR20A8A8" hidden="1">#REF!</definedName>
    <definedName name="BEx1UYKKALUYCCPDAN8HRHH1Q826" hidden="1">#REF!</definedName>
    <definedName name="BEx1V67SEV778NVW68J8W5SND1J7" hidden="1">#REF!</definedName>
    <definedName name="BEx1VB0FMIP616Z6S7GZE1HDOEGM" hidden="1">#REF!</definedName>
    <definedName name="BEx1VIY9SQLRESD11CC4PHYT0XSG" hidden="1">#REF!</definedName>
    <definedName name="BEx1VWQL7G3T20VEX7JJZ1IT4SUX"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1P4DHX9GF4RZV2ICCPNC" hidden="1">#REF!</definedName>
    <definedName name="BEx1WR0D41MR174LBF3P9E3K0J51" hidden="1">#REF!</definedName>
    <definedName name="BEx1WUB1FAS5PHU33TJ60SUHR618" hidden="1">#REF!</definedName>
    <definedName name="BEx1WX04G0INSPPG9NTNR3DYR6PZ"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SACJCTN9THMUIUOMEDN2KRO" hidden="1">#REF!</definedName>
    <definedName name="BEx3AZH9W4SUFCAHNDOQ728R9V4L" hidden="1">#REF!</definedName>
    <definedName name="BEx3BK5R53P9YOTE8ZNCILIA64Z2" hidden="1">#REF!</definedName>
    <definedName name="BEx3BLT2LQSWYT7G3F1DT1SA4V1B"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3N3D3ZG1AN87CLR2D4HD94I" hidden="1">#REF!</definedName>
    <definedName name="BEx3C8QJSIMHG3DGXC0MG10Q6G07" hidden="1">#REF!</definedName>
    <definedName name="BEx3CKFCCPZZ6ROLAT5C1DZNIC1U" hidden="1">#REF!</definedName>
    <definedName name="BEx3CO0SVO4WLH0DO43DCHYDTH1P" hidden="1">#REF!</definedName>
    <definedName name="BEx3D6GATGDJB13O0XTMGNSQ0DU4" hidden="1">#REF!</definedName>
    <definedName name="BEx3D9G6QTSPF9UYI4X0XY0VE896" hidden="1">#REF!</definedName>
    <definedName name="BEx3DCQU9PBRXIMLO62KS5RLH447" hidden="1">#REF!</definedName>
    <definedName name="BEx3E5D7BS6GM7PSWCYX9JF9LHF6"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EZSEG97JW79A6G9X9BNT2XUQ" hidden="1">#REF!</definedName>
    <definedName name="BEx3F92R3WCJLK49NM5L94MOMWZC" hidden="1">#REF!</definedName>
    <definedName name="BEx3FFO41ADKVPJG2PDI9QLFA64Z" hidden="1">#REF!</definedName>
    <definedName name="BEx3FHMD1P5XBCH23ZKIFO6ZTCNB" hidden="1">#REF!</definedName>
    <definedName name="BEx3FI2G3YYIACQHXNXEA15M8ZK5" hidden="1">#REF!</definedName>
    <definedName name="BEx3FJ9MHSLDK8W91GO85FX1GX57" hidden="1">#REF!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AJG26EHQFCORMMAEENZUQDR" hidden="1">#REF!</definedName>
    <definedName name="BEx3GCXR6IAS0B6WJ03GJVH7CO52"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H3WV8X4Z1H9O40CPPAIZ6FTN" hidden="1">#REF!</definedName>
    <definedName name="BEx3H4YJPZZSJ5PRFJIIK6A7XGIC" hidden="1">#REF!</definedName>
    <definedName name="BEx3H5UX2GZFZZT657YR76RHW5I6" hidden="1">#REF!</definedName>
    <definedName name="BEx3HEJSZP5XHSZZBFWXQ9QE93JN" hidden="1">#REF!</definedName>
    <definedName name="BEx3HMSEFOP6DBM4R97XA6B7NFG6" hidden="1">#REF!</definedName>
    <definedName name="BEx3HWJ5SQSD2CVCQNR183X44FR8" hidden="1">#REF!</definedName>
    <definedName name="BEx3I09YVXO0G4X7KGSA4WGORM35"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X23SYDIGOGM4Y0CQFBW8ZBV" hidden="1">#REF!</definedName>
    <definedName name="BEx3JXCXCVBZJGV5VEG9MJEI01AL" hidden="1">#REF!</definedName>
    <definedName name="BEx3JYK2N7X59TPJSKYZ77ENY8SS" hidden="1">#REF!</definedName>
    <definedName name="BEx3K4ED6ZHAH49PEW24RR5BHHBC"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M1PR4Y7KINKMTMKR984GX8Q" hidden="1">#REF!</definedName>
    <definedName name="BEx3LPCEZ1C0XEKNCM3YT09JWCUO" hidden="1">#REF!</definedName>
    <definedName name="BEx3LPN6XK02K2CWAL3WPR7CFHZR" hidden="1">#REF!</definedName>
    <definedName name="BEx3M1MR1K1NQD03H74BFWOK4MWQ" hidden="1">#REF!</definedName>
    <definedName name="BEx3M413TMP4NRT1G7V0VF58QSU6"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MYQYBUUYLZS4LSFCCW3UZEWT" hidden="1">#REF!</definedName>
    <definedName name="BEx3NH14BL7MUS7Z889U26OCWLDM" hidden="1">#REF!</definedName>
    <definedName name="BEx3NKXF7GYXHBK75UI6MDRUSU0J" hidden="1">#REF!</definedName>
    <definedName name="BEx3NLIZ7PHF2XE59ECZ3MD04ZG1" hidden="1">#REF!</definedName>
    <definedName name="BEx3NMQ4BVC94728AUM7CCX7UHTU" hidden="1">#REF!</definedName>
    <definedName name="BEx3NR2I4OUFP3Z2QZEDU2PIFIDI" hidden="1">#REF!</definedName>
    <definedName name="BEx3O19B8FTTAPVT5DZXQGQXWFR8" hidden="1">#REF!</definedName>
    <definedName name="BEx3O85IKWARA6NCJOLRBRJFMEWW" hidden="1">#REF!</definedName>
    <definedName name="BEx3O9NG5XE69NJWP3G5E4HOR2AR" hidden="1">#REF!</definedName>
    <definedName name="BEx3OJZSCGFRW7SVGBFI0X9DNVMM" hidden="1">#REF!</definedName>
    <definedName name="BEx3ORS63HIYE637LTHCJ2F95F3I"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6MA6DQYKAW3THJB0Z94ESQG" localSheetId="2" hidden="1">Report #REF!</definedName>
    <definedName name="BEx3P6MA6DQYKAW3THJB0Z94ESQG" localSheetId="4" hidden="1">Report #REF!</definedName>
    <definedName name="BEx3P6MA6DQYKAW3THJB0Z94ESQG" localSheetId="5" hidden="1">Report #REF!</definedName>
    <definedName name="BEx3P6MA6DQYKAW3THJB0Z94ESQG" hidden="1">Report #REF!</definedName>
    <definedName name="BEx3P9BFLAQH6FKLC8B0QRD16TKO" localSheetId="2" hidden="1">KPI-#REF!</definedName>
    <definedName name="BEx3P9BFLAQH6FKLC8B0QRD16TKO" localSheetId="4" hidden="1">KPI-#REF!</definedName>
    <definedName name="BEx3P9BFLAQH6FKLC8B0QRD16TKO" localSheetId="5" hidden="1">KPI-#REF!</definedName>
    <definedName name="BEx3P9BFLAQH6FKLC8B0QRD16TKO" hidden="1">KPI-#REF!</definedName>
    <definedName name="BEx3PDNRRNKD5GOUBUQFXAHIXLD9" hidden="1">#REF!</definedName>
    <definedName name="BEx3PDT8GNPWLLN02IH1XPV90XYK"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R5BMKE0VRKD2OBFWKP3TAAJ"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R9D45DHW50VQ7Y3Q1AXPOB9" hidden="1">#REF!</definedName>
    <definedName name="BEx3QSGK28RKPJLQ1XCEXIA0ECRZ" hidden="1">#REF!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V4E1WT43SZBUN09RTB8EK1O" hidden="1">#REF!</definedName>
    <definedName name="BEx3RXYU0QLFXSFTM5EB20GD03W5" hidden="1">#REF!</definedName>
    <definedName name="BEx3RYKLC3QQO3XTUN7BEW2AQL98" hidden="1">#REF!</definedName>
    <definedName name="BEx3S5RD3MQBUF5AR41RF4O5KCAZ"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OR72L3GRA3JAY3UHZGPANUO"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MIX2NUSSWGMSI25A5DM4CH" hidden="1">#REF!</definedName>
    <definedName name="BEx3UKOCOQG7S1YQ436S997K1KWV" hidden="1">#REF!</definedName>
    <definedName name="BEx3UYM19VIXLA0EU7LB9NHA77PB" hidden="1">#REF!</definedName>
    <definedName name="BEx3VML7CG70HPISMVYIUEN3711Q" hidden="1">#REF!</definedName>
    <definedName name="BEx56TIKFD12JCVT2RTNEFQS38B8" localSheetId="2" hidden="1">Fuel_ #REF!</definedName>
    <definedName name="BEx56TIKFD12JCVT2RTNEFQS38B8" localSheetId="4" hidden="1">Fuel_ #REF!</definedName>
    <definedName name="BEx56TIKFD12JCVT2RTNEFQS38B8" localSheetId="5" hidden="1">Fuel_ #REF!</definedName>
    <definedName name="BEx56TIKFD12JCVT2RTNEFQS38B8" hidden="1">Fuel_ #REF!</definedName>
    <definedName name="BEx56ZID5H04P9AIYLP1OASFGV56" hidden="1">#REF!</definedName>
    <definedName name="BEx57UDPMD4V6STSJ88WN35S8S4S" hidden="1">#REF!</definedName>
    <definedName name="BEx587EYSS57E3PI8DT973HLJM9E" hidden="1">#REF!</definedName>
    <definedName name="BEx587KFQ3VKCOCY1SA5F24PQGUI" hidden="1">#REF!</definedName>
    <definedName name="BEx58O780PQ05NF0Z1SKKRB3N099" hidden="1">#REF!</definedName>
    <definedName name="BEx58W56XO80GTLZDIBJQW6XW67Y" hidden="1">#REF!</definedName>
    <definedName name="BEx58XHO7ZULLF2EUD7YIS0MGQJ5" hidden="1">#REF!</definedName>
    <definedName name="BEx58ZW0HAIGIPEX9CVA1PQQTR6X" hidden="1">#REF!</definedName>
    <definedName name="BEx597J854FI5Y4A71JGL95F0RXK"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YFMZ80TDDN2EZO8CF39AIAC" hidden="1">#REF!</definedName>
    <definedName name="BEx5BZMTEJE9Q8M03GPUG2OWAD1N"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BFNDRMF0T4YJSHWC92FAULS"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F6V72QTCK7O39Y59R0EVM6CW" hidden="1">#REF!</definedName>
    <definedName name="BEx5FGLQVACD5F5YZG4DGSCHCGO2" hidden="1">#REF!</definedName>
    <definedName name="BEx5FLJWHLW3BTZILDPN5NMA449V" hidden="1">#REF!</definedName>
    <definedName name="BEx5FMWCGRXMC2U4DMRH9667E87U" hidden="1">#REF!</definedName>
    <definedName name="BEx5FNCKU9QUO1B4X8Q7K9T886S9" hidden="1">#REF!</definedName>
    <definedName name="BEx5FNI2O10YN2SI1NO4X5GP3GTF" hidden="1">#REF!</definedName>
    <definedName name="BEx5FO8YRFSZCG3L608EHIHIHFY4" hidden="1">#REF!</definedName>
    <definedName name="BEx5FQNA6V4CNYSH013K45RI4BCV" hidden="1">#REF!</definedName>
    <definedName name="BEx5FSW5DI317IKG8Y855JI9SM7C" localSheetId="2" hidden="1">queried #REF!</definedName>
    <definedName name="BEx5FSW5DI317IKG8Y855JI9SM7C" localSheetId="4" hidden="1">queried #REF!</definedName>
    <definedName name="BEx5FSW5DI317IKG8Y855JI9SM7C" localSheetId="5" hidden="1">queried #REF!</definedName>
    <definedName name="BEx5FSW5DI317IKG8Y855JI9SM7C" hidden="1">queried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R0VXXF3C5IZWHZDNO9BMKHQ" hidden="1">#REF!</definedName>
    <definedName name="BEx5HRRTXM7Y3TFEXZDY4U9AS73R" hidden="1">#REF!</definedName>
    <definedName name="BEx5HUGWUHPD67NXPDU4ZW2QRK6A" hidden="1">#REF!</definedName>
    <definedName name="BEx5HZ9JMKHNLFWLVUB1WP5B39BL" hidden="1">#REF!</definedName>
    <definedName name="BEx5I244LQHZTF3XI66J8705R9XX" hidden="1">#REF!</definedName>
    <definedName name="BEx5I4T2SXRVPV5XUVDVWLRLSCNK"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INOSCWLFTTVTN6UBJ3B43ILL" hidden="1">#REF!</definedName>
    <definedName name="BEx5INUBAKAFIQ849PV9N2OAIWTK" hidden="1">#REF!</definedName>
    <definedName name="BEx5IWZ9E232GSKIBBDB0SVS5BCP" localSheetId="2" hidden="1">P&amp;#REF!</definedName>
    <definedName name="BEx5IWZ9E232GSKIBBDB0SVS5BCP" localSheetId="4" hidden="1">P&amp;#REF!</definedName>
    <definedName name="BEx5IWZ9E232GSKIBBDB0SVS5BCP" localSheetId="5" hidden="1">P&amp;#REF!</definedName>
    <definedName name="BEx5IWZ9E232GSKIBBDB0SVS5BCP" hidden="1">P&amp;#REF!</definedName>
    <definedName name="BEx5J0FFP1KS4NGY20AEJI8VREEA" hidden="1">#REF!</definedName>
    <definedName name="BEx5J1XFK0BP6C1N0E9TF8G2BKZD" hidden="1">#REF!</definedName>
    <definedName name="BEx5JF3ZXLDIS8VNKDCY7ZI7H1CI" hidden="1">#REF!</definedName>
    <definedName name="BEx5JHCZJ8G6OOOW6EF3GABXKH6F" hidden="1">#REF!</definedName>
    <definedName name="BEx5JJB6W446THXQCRUKD3I7RKLP"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T0D1CP33V7ELRQVMJQVZCF5" localSheetId="2" hidden="1">turnover  #REF!</definedName>
    <definedName name="BEx5KT0D1CP33V7ELRQVMJQVZCF5" localSheetId="4" hidden="1">turnover  #REF!</definedName>
    <definedName name="BEx5KT0D1CP33V7ELRQVMJQVZCF5" localSheetId="5" hidden="1">turnover  #REF!</definedName>
    <definedName name="BEx5KT0D1CP33V7ELRQVMJQVZCF5" hidden="1">turnover  #REF!</definedName>
    <definedName name="BEx5KYER580I4T7WTLMUN7NLNP5K" hidden="1">#REF!</definedName>
    <definedName name="BEx5L1P9DAWY51PACKCMMZHZ7LL2" localSheetId="2" hidden="1">queried #REF!</definedName>
    <definedName name="BEx5L1P9DAWY51PACKCMMZHZ7LL2" localSheetId="4" hidden="1">queried #REF!</definedName>
    <definedName name="BEx5L1P9DAWY51PACKCMMZHZ7LL2" localSheetId="5" hidden="1">queried #REF!</definedName>
    <definedName name="BEx5L1P9DAWY51PACKCMMZHZ7LL2" hidden="1">queried #REF!</definedName>
    <definedName name="BEx5L91P0HBI0FXHILU6AN7AR3GZ"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M4NZ0F41ID0M94G8PXNIQ6BY" localSheetId="2" hidden="1">Fuel Anal #REF!</definedName>
    <definedName name="BEx5M4NZ0F41ID0M94G8PXNIQ6BY" localSheetId="4" hidden="1">Fuel Anal #REF!</definedName>
    <definedName name="BEx5M4NZ0F41ID0M94G8PXNIQ6BY" localSheetId="5" hidden="1">Fuel Anal #REF!</definedName>
    <definedName name="BEx5M4NZ0F41ID0M94G8PXNIQ6BY" hidden="1">Fuel Anal #REF!</definedName>
    <definedName name="BEx5MB9BR71LZDG7XXQ2EO58JC5F" hidden="1">#REF!</definedName>
    <definedName name="BEx5MDIBD1SFH71ALDGCJVDBXT20" hidden="1">#REF!</definedName>
    <definedName name="BEx5MLQZM68YQSKARVWTTPINFQ2C" hidden="1">#REF!</definedName>
    <definedName name="BEx5MMSMEFXEKMRG5275PKNBXHZV" hidden="1">#REF!</definedName>
    <definedName name="BEx5MVXTKNBXHNWTL43C670E4KXC" hidden="1">#REF!</definedName>
    <definedName name="BEx5N4XI4PWB1W9PMZ4O5R0HWTYD" hidden="1">#REF!</definedName>
    <definedName name="BEx5NA68N6FJFX9UJXK4M14U487F" hidden="1">#REF!</definedName>
    <definedName name="BEx5NH7V4Y93WI9A5AFB1OIN4KOO" hidden="1">#REF!</definedName>
    <definedName name="BEx5NIKBG2GDJOYGE3WCXKU7YY51" hidden="1">#REF!</definedName>
    <definedName name="BEx5NK2AZ30WKAVLWU0MTNMIDWNZ" hidden="1">#REF!</definedName>
    <definedName name="BEx5NV06L5J5IMKGOMGKGJ4PBZCD" hidden="1">#REF!</definedName>
    <definedName name="BEx5NZSSQ6PY99ZX2D7Q9IGOR34W" hidden="1">#REF!</definedName>
    <definedName name="BEx5O3ZUQ2OARA1CDOZ3NC4UE5AA" hidden="1">#REF!</definedName>
    <definedName name="BEx5OAFS0NJ2CB86A02E1JYHMLQ1" hidden="1">#REF!</definedName>
    <definedName name="BEx5OG4RPU8W1ETWDWM234NYYYEN" hidden="1">#REF!</definedName>
    <definedName name="BEx5OP9Y43F99O2IT69MKCCXGL61" hidden="1">#REF!</definedName>
    <definedName name="BEx5P9Y9RDXNUAJ6CZ2LHMM8IM7T"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6ZYICPUFMWNSU7EOEA23GL4" localSheetId="2" hidden="1">Fuel #REF!</definedName>
    <definedName name="BEx746ZYICPUFMWNSU7EOEA23GL4" localSheetId="4" hidden="1">Fuel #REF!</definedName>
    <definedName name="BEx746ZYICPUFMWNSU7EOEA23GL4" localSheetId="5" hidden="1">Fuel #REF!</definedName>
    <definedName name="BEx746ZYICPUFMWNSU7EOEA23GL4" hidden="1">Fuel #REF!</definedName>
    <definedName name="BEx74FE2CKXKVGTT95OGNP6Y7O9I" hidden="1">#REF!</definedName>
    <definedName name="BEx74Q6H3O7133AWQXWC21MI2UFT" hidden="1">#REF!</definedName>
    <definedName name="BEx74W6BJ8ENO3J25WNM5H5APKA3" hidden="1">#REF!</definedName>
    <definedName name="BEx755GRRD9BL27YHLH5QWIYLWB7" hidden="1">#REF!</definedName>
    <definedName name="BEx759D1D5SXS5ELLZVBI0SXYUNF" hidden="1">#REF!</definedName>
    <definedName name="BEx75GJZSZHUDN6OOAGQYFUDA2LP" hidden="1">#REF!</definedName>
    <definedName name="BEx75HGCCV5K4UCJWYV8EV9AG5YT" hidden="1">#REF!</definedName>
    <definedName name="BEx75PZT8TY5P13U978NVBUXKHT4" hidden="1">#REF!</definedName>
    <definedName name="BEx75T55F7GML8V1DMWL26WRT006" hidden="1">#REF!</definedName>
    <definedName name="BEx75VJGR07JY6UUWURQ4PJ29UKC" hidden="1">#REF!</definedName>
    <definedName name="BEx761U1X4QEWYWPS6CMQADV8I18" hidden="1">#REF!</definedName>
    <definedName name="BEx767Z6HVQ7B0S7HC1YMDFTF88U" hidden="1">#REF!</definedName>
    <definedName name="BEx7741OUGLA0WJQLQRUJSL4DE00" hidden="1">#REF!</definedName>
    <definedName name="BEx774N83DXLJZ54Q42PWIJZ2DN1" hidden="1">#REF!</definedName>
    <definedName name="BEx779QNIY3061ZV9BR462WKEGRW" hidden="1">#REF!</definedName>
    <definedName name="BEx77G19QU9A95CNHE6QMVSQR2T3" hidden="1">#REF!</definedName>
    <definedName name="BEx77P0S3GVMS7BJUL9OWUGJ1B02" hidden="1">#REF!</definedName>
    <definedName name="BEx77QDESURI6WW5582YXSK3A972" hidden="1">#REF!</definedName>
    <definedName name="BEx77QTO670YW2QTJE92ZSHQ7DXD"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HHRIWDLHQX2LG0HWFRYEL1T" hidden="1">#REF!</definedName>
    <definedName name="BEx78QMXZ2P1ZB3HJ9O50DWHCMXR" hidden="1">#REF!</definedName>
    <definedName name="BEx78RJBQ9P4T4C9ND3WKCGTXDOH" hidden="1">#REF!</definedName>
    <definedName name="BEx78SFO5VR28677DWZEMDN7G86X" hidden="1">#REF!</definedName>
    <definedName name="BEx78SFOYH1Z0ZDTO47W2M60TW6K" hidden="1">#REF!</definedName>
    <definedName name="BEx78TS609DO33AEHN6CN5TZK5NY"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9S3JA1X7FH4CFSQLTZC4691" hidden="1">#REF!</definedName>
    <definedName name="BEx7AA2UE403JP5ONMDLEU85WT2S" localSheetId="2" hidden="1">P&amp;#REF!</definedName>
    <definedName name="BEx7AA2UE403JP5ONMDLEU85WT2S" localSheetId="4" hidden="1">P&amp;#REF!</definedName>
    <definedName name="BEx7AA2UE403JP5ONMDLEU85WT2S" localSheetId="5" hidden="1">P&amp;#REF!</definedName>
    <definedName name="BEx7AA2UE403JP5ONMDLEU85WT2S" hidden="1">P&amp;#REF!</definedName>
    <definedName name="BEx7ABA2C9IWH5VSLVLLLCY62161" hidden="1">#REF!</definedName>
    <definedName name="BEx7AE4LPLX8N85BYB0WCO5S7ZPV" hidden="1">#REF!</definedName>
    <definedName name="BEx7ASD1I654MEDCO6GGWA95PXSC" hidden="1">#REF!</definedName>
    <definedName name="BEx7AVCX9S5RJP3NSZ4QM4E6ERDT" hidden="1">#REF!</definedName>
    <definedName name="BEx7AVYIGP0930MV5JEBWRYCJN68" hidden="1">#REF!</definedName>
    <definedName name="BEx7B6LH6917TXOSAAQ6U7HVF018" hidden="1">#REF!</definedName>
    <definedName name="BEx7BKZC7YVJA50TJBMC65HOEC3Y"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LZSDTG2PNUQ1F1BBA6EFF8K" hidden="1">#REF!</definedName>
    <definedName name="BEx7CNN951IFQIIMNZYBZUTFIRR6" localSheetId="2" hidden="1">KPI-#REF!</definedName>
    <definedName name="BEx7CNN951IFQIIMNZYBZUTFIRR6" localSheetId="4" hidden="1">KPI-#REF!</definedName>
    <definedName name="BEx7CNN951IFQIIMNZYBZUTFIRR6" localSheetId="5" hidden="1">KPI-#REF!</definedName>
    <definedName name="BEx7CNN951IFQIIMNZYBZUTFIRR6" hidden="1">KPI-#REF!</definedName>
    <definedName name="BEx7CO8T2XKC7GHDSYNAWTZ9L7YR" hidden="1">#REF!</definedName>
    <definedName name="BEx7CROUF2L1WLJ5ISOW7MD2K2Q2"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BGY737O57TXTW60U7PEZGHE" localSheetId="2" hidden="1">Fuel_ #REF!</definedName>
    <definedName name="BEx7DBGY737O57TXTW60U7PEZGHE" localSheetId="4" hidden="1">Fuel_ #REF!</definedName>
    <definedName name="BEx7DBGY737O57TXTW60U7PEZGHE" localSheetId="5" hidden="1">Fuel_ #REF!</definedName>
    <definedName name="BEx7DBGY737O57TXTW60U7PEZGHE" hidden="1">Fuel_ #REF!</definedName>
    <definedName name="BEx7DFTA7OMO5YFAHDH9SUCSKTVS"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YYLHMBYQTH6I377FCQS7CSX" hidden="1">#REF!</definedName>
    <definedName name="BEx7FCG5CQULUBBTGFY524A2SX2G" hidden="1">#REF!</definedName>
    <definedName name="BEx7FCLG1RYI2SNOU1Y2GQZNZSWA" hidden="1">#REF!</definedName>
    <definedName name="BEx7FJHSDPYKT5I9WPFYGCZ2LVFK" hidden="1">#REF!</definedName>
    <definedName name="BEx7FN32ZGWOAA4TTH79KINTDWR9" hidden="1">#REF!</definedName>
    <definedName name="BEx7G82CKM3NIY1PHNFK28M09PCH" hidden="1">#REF!</definedName>
    <definedName name="BEx7GAGOCEXHELOOSXUXYRLG0F68" hidden="1">#REF!</definedName>
    <definedName name="BEx7GCK6ILCUVEXZVW32GM0ZNC8R" hidden="1">#REF!</definedName>
    <definedName name="BEx7GR3ENYWRXXS5IT0UMEGOLGUH" hidden="1">#REF!</definedName>
    <definedName name="BEx7GRUHH668FYNPY6HKB294TA2I" hidden="1">#REF!</definedName>
    <definedName name="BEx7GSAL6P7TASL8MB63RFST1LJL" hidden="1">#REF!</definedName>
    <definedName name="BEx7H0JD6I5I8WQLLWOYWY5YWPQE" hidden="1">#REF!</definedName>
    <definedName name="BEx7H14XCXH7WEXEY1HVO53A6AGH" hidden="1">#REF!</definedName>
    <definedName name="BEx7H3DTLRDKXE5TO71M3BWT86L2" hidden="1">#REF!</definedName>
    <definedName name="BEx7HFTIA8AC8BR8HKIN81VE1SGW" hidden="1">#REF!</definedName>
    <definedName name="BEx7HGVBEF4LEIF6RC14N3PSU461" hidden="1">#REF!</definedName>
    <definedName name="BEx7HGVBVHMANI6OSJNNNGWUKWQY" hidden="1">#REF!</definedName>
    <definedName name="BEx7HQ5T9FZ42QWS09UO4DT42Y0R" hidden="1">#REF!</definedName>
    <definedName name="BEx7HRCZE3CVGON1HV07MT5MNDZ3" hidden="1">#REF!</definedName>
    <definedName name="BEx7HWGE2CANG5M17X4C8YNC3N8F" hidden="1">#REF!</definedName>
    <definedName name="BEx7HWLOZHABEDWCP0AAB0G3MMU4" localSheetId="2" hidden="1">Fuel_ #REF!</definedName>
    <definedName name="BEx7HWLOZHABEDWCP0AAB0G3MMU4" localSheetId="4" hidden="1">Fuel_ #REF!</definedName>
    <definedName name="BEx7HWLOZHABEDWCP0AAB0G3MMU4" localSheetId="5" hidden="1">Fuel_ #REF!</definedName>
    <definedName name="BEx7HWLOZHABEDWCP0AAB0G3MMU4" hidden="1">Fuel_ #REF!</definedName>
    <definedName name="BEx7HZ5HO6I0D8NM27VX8XILMR93" hidden="1">#REF!</definedName>
    <definedName name="BEx7IBVYN47SFZIA0K4MDKQZNN9V" hidden="1">#REF!</definedName>
    <definedName name="BEx7IOMN1NUYZ49XKI9HBOA6C1E7" hidden="1">#REF!</definedName>
    <definedName name="BEx7IV2IJ5WT7UC0UG7WP0WF2JZI" hidden="1">#REF!</definedName>
    <definedName name="BEx7IV2INUWL76V3XFTFWMJS16PO" hidden="1">#REF!</definedName>
    <definedName name="BEx7IVO4F93PQSPOR17B0C2WQGWZ" hidden="1">#REF!</definedName>
    <definedName name="BEx7IXGU74GE5E4S6W4Z13AR092Y" hidden="1">#REF!</definedName>
    <definedName name="BEx7IXMC1Y5R3U092T1BC5WLUVNI" hidden="1">#REF!</definedName>
    <definedName name="BEx7J4YL8Q3BI1MLH16YYQ18IJRD" hidden="1">#REF!</definedName>
    <definedName name="BEx7JH3HGBPI07OHZ5LFYK0UFZQR" hidden="1">#REF!</definedName>
    <definedName name="BEx7JK8UR0Y382C4DSGKD9G39WN7" hidden="1">#REF!</definedName>
    <definedName name="BEx7JV194190CNM6WWGQ3UBJ3CHH" hidden="1">#REF!</definedName>
    <definedName name="BEx7K7GZ607XQOGB81A1HINBTGOZ" hidden="1">#REF!</definedName>
    <definedName name="BEx7KEYPBDXSNROH8M6CDCBN6B50" hidden="1">#REF!</definedName>
    <definedName name="BEx7KM5O7FDQGJK8BA03U34L266V" hidden="1">#REF!</definedName>
    <definedName name="BEx7KO3OTVKW54QOFSKZ86LW5OP7"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5C6U8MP6IZ67BD649WQYJEK" hidden="1">#REF!</definedName>
    <definedName name="BEx7L8HEYEVTATR0OG5JJO647KNI" hidden="1">#REF!</definedName>
    <definedName name="BEx7L8XOV64OMS15ZFURFEUXLMWF"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904S75BPRYMHF0083JF7ES4NG" hidden="1">#REF!</definedName>
    <definedName name="BEx905DS5ME9EAH1FY5UJ5RO975E"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NH7TR3ZRE7PMB6X3GFFFQUK"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0NZACUOK127MIBV4VG4WQ68" localSheetId="2" hidden="1">P&amp;#REF!</definedName>
    <definedName name="BEx920NZACUOK127MIBV4VG4WQ68" localSheetId="4" hidden="1">P&amp;#REF!</definedName>
    <definedName name="BEx920NZACUOK127MIBV4VG4WQ68" localSheetId="5" hidden="1">P&amp;#REF!</definedName>
    <definedName name="BEx920NZACUOK127MIBV4VG4WQ68" hidden="1">P&amp;#REF!</definedName>
    <definedName name="BEx921PNZ46VORG2VRMWREWIC0SE" hidden="1">#REF!</definedName>
    <definedName name="BEx924K8P3YBGQJREBHYGJVL2GBV"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2FBJ6UO3497812ZLZLN0WQ7" hidden="1">#REF!</definedName>
    <definedName name="BEx93A7ZDOB25V7PU3FSVU3538X7" localSheetId="2" hidden="1">P&amp;[0]!L Notes #REF!</definedName>
    <definedName name="BEx93A7ZDOB25V7PU3FSVU3538X7" localSheetId="4" hidden="1">P&amp;[0]!L Notes #REF!</definedName>
    <definedName name="BEx93A7ZDOB25V7PU3FSVU3538X7" localSheetId="5" hidden="1">P&amp;[0]!L Notes #REF!</definedName>
    <definedName name="BEx93A7ZDOB25V7PU3FSVU3538X7" hidden="1">P&amp;[0]!L Notes #REF!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2UCRHMI4B0US31HO95GSC2X"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N7W5T3U7UOE97D6OVIBUCXS" hidden="1">#REF!</definedName>
    <definedName name="BEx951GGHN2LOSHK2DX40FWS2QW6" localSheetId="2" hidden="1">Fuel_ #REF!</definedName>
    <definedName name="BEx951GGHN2LOSHK2DX40FWS2QW6" localSheetId="4" hidden="1">Fuel_ #REF!</definedName>
    <definedName name="BEx951GGHN2LOSHK2DX40FWS2QW6" localSheetId="5" hidden="1">Fuel_ #REF!</definedName>
    <definedName name="BEx951GGHN2LOSHK2DX40FWS2QW6" hidden="1">Fuel_ #REF!</definedName>
    <definedName name="BEx955NIAWX5OLAHMTV6QFUZPR30" hidden="1">#REF!</definedName>
    <definedName name="BEx956JVAL1EBBORUE6197REZEZX"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UJ1WKP6HC6FVFRFLKCRGMDX" localSheetId="2" hidden="1">Fuel Anal #REF!</definedName>
    <definedName name="BEx95UJ1WKP6HC6FVFRFLKCRGMDX" localSheetId="4" hidden="1">Fuel Anal #REF!</definedName>
    <definedName name="BEx95UJ1WKP6HC6FVFRFLKCRGMDX" localSheetId="5" hidden="1">Fuel Anal #REF!</definedName>
    <definedName name="BEx95UJ1WKP6HC6FVFRFLKCRGMDX" hidden="1">Fuel Anal #REF!</definedName>
    <definedName name="BEx9602K2GHNBUEUVT9ONRQU1GMD" hidden="1">#REF!</definedName>
    <definedName name="BEx962BL3Y4LA53EBYI64ZYMZE8U" hidden="1">#REF!</definedName>
    <definedName name="BEx96K5I5WY18WLG791KSNDPSTB6" hidden="1">#REF!</definedName>
    <definedName name="BEx96KR21O7H9R29TN0S45Y3QPUK" hidden="1">#REF!</definedName>
    <definedName name="BEx96SUFKHHFE8XQ6UUO6ILDOXHO" hidden="1">#REF!</definedName>
    <definedName name="BEx96UN4YWXBDEZ1U1ZUIPP41Z7I" hidden="1">#REF!</definedName>
    <definedName name="BEx970MYCPJ6DQ44TKLOIGZO5LHH" hidden="1">#REF!</definedName>
    <definedName name="BEx975QCCF5M6MPK3SYVKNSQ1SH1" localSheetId="2" hidden="1">turnover #REF!</definedName>
    <definedName name="BEx975QCCF5M6MPK3SYVKNSQ1SH1" localSheetId="4" hidden="1">turnover #REF!</definedName>
    <definedName name="BEx975QCCF5M6MPK3SYVKNSQ1SH1" localSheetId="5" hidden="1">turnover #REF!</definedName>
    <definedName name="BEx975QCCF5M6MPK3SYVKNSQ1SH1" hidden="1">turnover #REF!</definedName>
    <definedName name="BEx9784NOUXKZFA1D28YV7PMNTQO"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WUP8NHXZPT98UPUEDMHB3R1" localSheetId="2" hidden="1">IS [0]!ESBI #REF!</definedName>
    <definedName name="BEx97WUP8NHXZPT98UPUEDMHB3R1" localSheetId="4" hidden="1">IS [0]!ESBI #REF!</definedName>
    <definedName name="BEx97WUP8NHXZPT98UPUEDMHB3R1" localSheetId="5" hidden="1">IS [0]!ESBI #REF!</definedName>
    <definedName name="BEx97WUP8NHXZPT98UPUEDMHB3R1" hidden="1">IS [0]!ESBI #REF!</definedName>
    <definedName name="BEx97X5IJTJAIRQKX0RB4CC24N80"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8RKL0BTEXIMF81TIC2ZQIEM6" hidden="1">#REF!</definedName>
    <definedName name="BEx9915UVD4G7RA3IMLFZ0LG3UA2" hidden="1">#REF!</definedName>
    <definedName name="BEx992CZON8AO7U7V88VN1JBO0MG" hidden="1">#REF!</definedName>
    <definedName name="BEx9952469XMFGSPXL7CMXHPJF90" hidden="1">#REF!</definedName>
    <definedName name="BEx99B77I7TUSHRR4HIZ9FU2EIUT" hidden="1">#REF!</definedName>
    <definedName name="BEx99LE3ROXWVW5UJHZ6W14O4M1E" hidden="1">#REF!</definedName>
    <definedName name="BEx99Q6PH5F3OQKCCAAO75PYDEFN" hidden="1">#REF!</definedName>
    <definedName name="BEx99VFMFL4UFYC8LVRDW2RR51ZI" hidden="1">#REF!</definedName>
    <definedName name="BEx99WBYT2D6UUC1PT7A40ENYID4" hidden="1">#REF!</definedName>
    <definedName name="BEx99ZRZ4I7FHDPGRAT5VW7NVBPU" hidden="1">#REF!</definedName>
    <definedName name="BEx9A8GV386AM8D0LFGTQE9OF4KL" localSheetId="2" hidden="1">turnover  #REF!</definedName>
    <definedName name="BEx9A8GV386AM8D0LFGTQE9OF4KL" localSheetId="4" hidden="1">turnover  #REF!</definedName>
    <definedName name="BEx9A8GV386AM8D0LFGTQE9OF4KL" localSheetId="5" hidden="1">turnover  #REF!</definedName>
    <definedName name="BEx9A8GV386AM8D0LFGTQE9OF4KL" hidden="1">turnover  #REF!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FX7RA076PWWOHOSTAG1ZGTD" hidden="1">#REF!</definedName>
    <definedName name="BEx9BOMA3MMG9KIQTXX45ZM74B97" hidden="1">#REF!</definedName>
    <definedName name="BEx9BP2DOODWNQ78VTFQBDDETXDQ" hidden="1">#REF!</definedName>
    <definedName name="BEx9BYSYW7QCPXS2NAVLFAU5Y2Z2" hidden="1">#REF!</definedName>
    <definedName name="BEx9C590HJ2O31IWJB73C1HR74AI" hidden="1">#REF!</definedName>
    <definedName name="BEx9CCQRMYYOGIOYTOM73VKDIPS1" hidden="1">#REF!</definedName>
    <definedName name="BEx9CF53FU7MB4CINBG5CQNOJ13Y" hidden="1">#REF!</definedName>
    <definedName name="BEx9CTIZ50YNLAC75ZRR9WVFG3HU" hidden="1">#REF!</definedName>
    <definedName name="BEx9D1BC9FT19KY0INAABNDBAMR1" hidden="1">#REF!</definedName>
    <definedName name="BEx9DBT08GZFNOQUW4TQ6HJFKU1W" hidden="1">#REF!</definedName>
    <definedName name="BEx9DM5BZ7LC6IZ8BP7HPGAINWV8" hidden="1">#REF!</definedName>
    <definedName name="BEx9DN6ZMF18Q39MPMXSDJTZQNJ3" hidden="1">#REF!</definedName>
    <definedName name="BEx9DXJBUFTQOA262VOFX2B2BOXJ" hidden="1">#REF!</definedName>
    <definedName name="BEx9E14TDNSEMI784W0OTIEQMWN6" hidden="1">#REF!</definedName>
    <definedName name="BEx9E2BZ2B1R41FMGJCJ7JLGLUAJ" hidden="1">#REF!</definedName>
    <definedName name="BEx9EG9KBJ77M8LEOR9ITOKN5KXY" hidden="1">#REF!</definedName>
    <definedName name="BEx9EMK6HAJJMVYZTN5AUIV7O1E6" hidden="1">#REF!</definedName>
    <definedName name="BEx9EO247VCTZPDUR8ORN7CD2QL9" hidden="1">#REF!</definedName>
    <definedName name="BEx9EQLVZHYQ1TPX7WH3SOWXCZLE" hidden="1">#REF!</definedName>
    <definedName name="BEx9ETLU0EK5LGEM1QCNYN2S8O5F" hidden="1">#REF!</definedName>
    <definedName name="BEx9F0Y2ESUNE3U7TQDLMPE9BO67" hidden="1">#REF!</definedName>
    <definedName name="BEx9F5AH3EVYQH9MYI5UE8UHL775" hidden="1">#REF!</definedName>
    <definedName name="BEx9F5FXCMLLMXRW9N037LKH7MUO"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FVT90EXCF4QEC24ZEQCNUIIK" hidden="1">#REF!</definedName>
    <definedName name="BEx9G8JX6UOHTGVZ1MEITO0AP8D6"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I8XIG7E5NB48QQHXP23FIN60" hidden="1">#REF!</definedName>
    <definedName name="BEx9IBBTS05G804TWZE5RS4M1JRE" hidden="1">#REF!</definedName>
    <definedName name="BEx9IQRF01ATLVK0YE60ARKQJ68L" hidden="1">#REF!</definedName>
    <definedName name="BEx9IT5QNZWKM6YQ5WER0DC2PMMU" hidden="1">#REF!</definedName>
    <definedName name="BEx9IW5MFLXTVCJHVUZTUH93AXOS" hidden="1">#REF!</definedName>
    <definedName name="BEx9IXCSPSZC80YZUPRCYTG326KV" hidden="1">#REF!</definedName>
    <definedName name="BEx9IZR39NHDGOM97H4E6F81RTQW" hidden="1">#REF!</definedName>
    <definedName name="BEx9J6CH5E7YZPER7HXEIOIKGPCA" hidden="1">#REF!</definedName>
    <definedName name="BEx9JJTZKVUJAVPTRE0RAVTEH41G" hidden="1">#REF!</definedName>
    <definedName name="BEx9JLBYK239B3F841C7YG1GT7ST" hidden="1">#REF!</definedName>
    <definedName name="BEx9JSIVYBU1JLHXTH4JLPBKQ2Q3" hidden="1">#REF!</definedName>
    <definedName name="BExAW4IIW5D0MDY6TJ3G4FOLPYIR" hidden="1">#REF!</definedName>
    <definedName name="BExAX2ZC311VPCMAXFKNSPD31PYI" hidden="1">#REF!</definedName>
    <definedName name="BExAX410NB4F2XOB84OR2197H8M5" hidden="1">#REF!</definedName>
    <definedName name="BExAX6KQUTJ5K73RXPH4NGMYYSVV" hidden="1">#REF!</definedName>
    <definedName name="BExAX8TNG8LQ5Q4904SAYQIPGBSV" hidden="1">#REF!</definedName>
    <definedName name="BExAX9VI4JNFP0XJ88MAXATD0IWN" hidden="1">#REF!</definedName>
    <definedName name="BExAXG623S9K0NQID7SXGEQPM4CE" hidden="1">#REF!</definedName>
    <definedName name="BExAXXED445LAUOGYIS3G0NM20GY" hidden="1">#REF!</definedName>
    <definedName name="BExAXXZYX05D20ILVAHS4GLQWL2A" hidden="1">#REF!</definedName>
    <definedName name="BExAY0EAT2LXR5MFGM0DLIB45PLO" hidden="1">#REF!</definedName>
    <definedName name="BExAY5N7FCH06E1MCIWXYB29CGPZ" hidden="1">#REF!</definedName>
    <definedName name="BExAYE6LNIEBR9DSNI5JGNITGKIT" hidden="1">#REF!</definedName>
    <definedName name="BExAYHMLXGGO25P8HYB2S75DEB4F"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OMZVGRPMSOKV2BX5UVQ9D62" hidden="1">#REF!</definedName>
    <definedName name="BExAZPZI3POJTG0AYEHTGRU7J8EL"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AZXMOPZOIBGS6JPU3JE8HSVRC" hidden="1">#REF!</definedName>
    <definedName name="BExB012NJ8GASTNNPBRRFTLHIOC9" hidden="1">#REF!</definedName>
    <definedName name="BExB02KM8LBP3IDV89IXND0L0BP5" hidden="1">#REF!</definedName>
    <definedName name="BExB042L9OOQV8YYHN9MBQH105EV" hidden="1">[0]!Capex-#REF!</definedName>
    <definedName name="BExB072HHXVMUC0VYNGG48GRSH5Q" hidden="1">#REF!</definedName>
    <definedName name="BExB0EEX07MDJL1NZSMZF5SFSW3Z" hidden="1">#REF!</definedName>
    <definedName name="BExB0FRDEYDEUEAB1W8KD6D965XA" hidden="1">#REF!</definedName>
    <definedName name="BExB0KPCN7YJORQAYUCF4YKIKPMC" hidden="1">#REF!</definedName>
    <definedName name="BExB0U59TQWOOOSA9Q4UWST2LNN6" hidden="1">#REF!</definedName>
    <definedName name="BExB0WE4PI3NOBXXVO9CTEN4DIU2" hidden="1">#REF!</definedName>
    <definedName name="BExB10QNIVITUYS55OAEKK3VLJFE" hidden="1">#REF!</definedName>
    <definedName name="BExB11N14QH96U2C7N6P9M058R6Q" localSheetId="2" hidden="1">KPI-#REF!</definedName>
    <definedName name="BExB11N14QH96U2C7N6P9M058R6Q" localSheetId="4" hidden="1">KPI-#REF!</definedName>
    <definedName name="BExB11N14QH96U2C7N6P9M058R6Q" localSheetId="5" hidden="1">KPI-#REF!</definedName>
    <definedName name="BExB11N14QH96U2C7N6P9M058R6Q" hidden="1">KPI-#REF!</definedName>
    <definedName name="BExB15ZDRY4CIJ911DONP0KCY9KU" hidden="1">#REF!</definedName>
    <definedName name="BExB16VQY0O0RLZYJFU3OFEONVTE" hidden="1">#REF!</definedName>
    <definedName name="BExB19KV6ORP5ZW3I1OC7XHO33J3" localSheetId="2" hidden="1">P&amp;#REF!</definedName>
    <definedName name="BExB19KV6ORP5ZW3I1OC7XHO33J3" localSheetId="4" hidden="1">P&amp;#REF!</definedName>
    <definedName name="BExB19KV6ORP5ZW3I1OC7XHO33J3" localSheetId="5" hidden="1">P&amp;#REF!</definedName>
    <definedName name="BExB19KV6ORP5ZW3I1OC7XHO33J3" hidden="1">P&amp;#REF!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W0U51PP48554E8198TS741I" localSheetId="2" hidden="1">Fuel_ #REF!</definedName>
    <definedName name="BExB2W0U51PP48554E8198TS741I" localSheetId="4" hidden="1">Fuel_ #REF!</definedName>
    <definedName name="BExB2W0U51PP48554E8198TS741I" localSheetId="5" hidden="1">Fuel_ #REF!</definedName>
    <definedName name="BExB2W0U51PP48554E8198TS741I" hidden="1">Fuel_ #REF!</definedName>
    <definedName name="BExB2WMFKX5HEIZNK3NCGNE615NA" hidden="1">#REF!</definedName>
    <definedName name="BExB30IP1DNKNQ6PZ5ERUGR5MK4Z" hidden="1">#REF!</definedName>
    <definedName name="BExB3D967ZX669XP6FMJ1F58YIYF" localSheetId="2" hidden="1">P&amp;[0]!L Notes #REF!</definedName>
    <definedName name="BExB3D967ZX669XP6FMJ1F58YIYF" localSheetId="4" hidden="1">P&amp;[0]!L Notes #REF!</definedName>
    <definedName name="BExB3D967ZX669XP6FMJ1F58YIYF" localSheetId="5" hidden="1">P&amp;[0]!L Notes #REF!</definedName>
    <definedName name="BExB3D967ZX669XP6FMJ1F58YIYF" hidden="1">P&amp;[0]!L Notes #REF!</definedName>
    <definedName name="BExB42KTI4BRT33KJLESPLMCT7SY" localSheetId="2" hidden="1">KPI-#REF!</definedName>
    <definedName name="BExB42KTI4BRT33KJLESPLMCT7SY" localSheetId="4" hidden="1">KPI-#REF!</definedName>
    <definedName name="BExB42KTI4BRT33KJLESPLMCT7SY" localSheetId="5" hidden="1">KPI-#REF!</definedName>
    <definedName name="BExB42KTI4BRT33KJLESPLMCT7SY" hidden="1">KPI-#REF!</definedName>
    <definedName name="BExB442RX0T3L6HUL6X5T21CENW6" hidden="1">#REF!</definedName>
    <definedName name="BExB44DJFYRABEFLR9R28G6T6WUR" hidden="1">#REF!</definedName>
    <definedName name="BExB4ADD0L7417CII901XTFKXD1J" hidden="1">#REF!</definedName>
    <definedName name="BExB4DO1V1NL2AVK5YE1RSL5RYHL" hidden="1">#REF!</definedName>
    <definedName name="BExB4DYU06HCGRIPBSWRCXK804UM" hidden="1">#REF!</definedName>
    <definedName name="BExB4LRCQHED3R5LWATNM8J1PKGW" hidden="1">#REF!</definedName>
    <definedName name="BExB4M7H5TW1HAVXJVQKD6MSHSTC" hidden="1">#REF!</definedName>
    <definedName name="BExB4SCQQX5GAABGCIZR00LUT1QE" hidden="1">#REF!</definedName>
    <definedName name="BExB4Z3EZBGYYI33U0KQ8NEIH8PY" hidden="1">#REF!</definedName>
    <definedName name="BExB523B50HEZRLHN7HPTPA95SHX"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719SGNX4Y8NE6JEXC555K596" hidden="1">#REF!</definedName>
    <definedName name="BExB7265DCHKS7V2OWRBXCZTEIW9" hidden="1">#REF!</definedName>
    <definedName name="BExB74PS5P9G0P09Y6DZSCX0FLTJ" hidden="1">#REF!</definedName>
    <definedName name="BExB78RH79J0MIF7H8CAZ0CFE88Q" hidden="1">#REF!</definedName>
    <definedName name="BExB79T7JJYWCZS8HD5WS7P707B8" hidden="1">#REF!</definedName>
    <definedName name="BExB7ELT09HGDVO5BJC1ZY9D09GZ" hidden="1">#REF!</definedName>
    <definedName name="BExB806PAXX70XUTA3ZI7OORD78R" hidden="1">#REF!</definedName>
    <definedName name="BExB85FL0CV09DVTLRU4N4TSUN3T" hidden="1">#REF!</definedName>
    <definedName name="BExB8BQ0HE3VW9CUATX2SR1ORI5P" localSheetId="2" hidden="1">Fuel_ #REF!</definedName>
    <definedName name="BExB8BQ0HE3VW9CUATX2SR1ORI5P" localSheetId="4" hidden="1">Fuel_ #REF!</definedName>
    <definedName name="BExB8BQ0HE3VW9CUATX2SR1ORI5P" localSheetId="5" hidden="1">Fuel_ #REF!</definedName>
    <definedName name="BExB8BQ0HE3VW9CUATX2SR1ORI5P" hidden="1">Fuel_ #REF!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I5I2TJ2LXYPM98EE81L27" hidden="1">#REF!</definedName>
    <definedName name="BExB9DMZGP3CZR6E4UVS20G1534L" hidden="1">#REF!</definedName>
    <definedName name="BExB9Q2MZZHBGW8QQKVEYIMJBPIE" hidden="1">#REF!</definedName>
    <definedName name="BExB9Z2CBSLWPY11JCWLSBFJAW3X"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BCQQT3U4RV5Z6983TJOJWNG" hidden="1">#REF!</definedName>
    <definedName name="BExBAI8X0FKDQJ6YZJQDTTG4ZCWY" hidden="1">#REF!</definedName>
    <definedName name="BExBAJLIX0GTU8O85Z6MSG54EFZ8"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U8HZL3K07ZU05IU9XA42HD0"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78HXWXHO3XAB6E8NVTBGLJS" hidden="1">#REF!</definedName>
    <definedName name="BExBCB4RY05DYODEVS3438T3PORQ" hidden="1">#REF!</definedName>
    <definedName name="BExBCKF8HG3YO4UON11AILTG4ZHR" hidden="1">#REF!</definedName>
    <definedName name="BExBCKKJTIRKC1RZJRTK65HHLX4W" hidden="1">#REF!</definedName>
    <definedName name="BExBCLMEPAN3XXX174TU8SS0627Q" hidden="1">#REF!</definedName>
    <definedName name="BExBCRBEYR2KZ8FAQFZ2NHY13WIY" hidden="1">#REF!</definedName>
    <definedName name="BExBD4I559NXSV6J07Q343TKYMVJ" hidden="1">#REF!</definedName>
    <definedName name="BExBD7NCTFSLT0BS6Z53EU9FPVTU" hidden="1">#REF!</definedName>
    <definedName name="BExBDBZQLTX3OGFYGULQFK5WEZU5" hidden="1">#REF!</definedName>
    <definedName name="BExBDE39JBKQ97EBZZ91KIFKC7ED" localSheetId="2" hidden="1">Fuel_ #REF!</definedName>
    <definedName name="BExBDE39JBKQ97EBZZ91KIFKC7ED" localSheetId="4" hidden="1">Fuel_ #REF!</definedName>
    <definedName name="BExBDE39JBKQ97EBZZ91KIFKC7ED" localSheetId="5" hidden="1">Fuel_ #REF!</definedName>
    <definedName name="BExBDE39JBKQ97EBZZ91KIFKC7ED" hidden="1">Fuel_ #REF!</definedName>
    <definedName name="BExBDE8QHI12I4RYRRTZ4UVRTWFJ" hidden="1">#REF!</definedName>
    <definedName name="BExBDEZM24UERWOK1822NYRMP9UO" hidden="1">#REF!</definedName>
    <definedName name="BExBDJS9TUEU8Z84IV59E5V4T8K6" hidden="1">#REF!</definedName>
    <definedName name="BExBDKOMSVH4XMH52CFJ3F028I9R" hidden="1">#REF!</definedName>
    <definedName name="BExBDSRXVZQ0W5WXQMP5XD00GRRL" hidden="1">#REF!</definedName>
    <definedName name="BExBDUVGK3E1J4JY9ZYTS7V14BLY" hidden="1">#REF!</definedName>
    <definedName name="BExBE162OSBKD30I7T1DKKPT3I9I" hidden="1">#REF!</definedName>
    <definedName name="BExBEC9ATLQZF86W1M3APSM4HEOH" hidden="1">#REF!</definedName>
    <definedName name="BExBEYFQJE9YK12A6JBMRFKEC7RN" hidden="1">#REF!</definedName>
    <definedName name="BExBFHX1OCWOG9X67V8O3UBNRWJM" hidden="1">#REF!</definedName>
    <definedName name="BExBG1ED81J2O4A2S5F5Y3BPHMCR" hidden="1">#REF!</definedName>
    <definedName name="BExCRLIHS7466WFJ3RPIUGGXYESZ" hidden="1">#REF!</definedName>
    <definedName name="BExCRVPDS2KQ0PPSREYMRF8JR112" localSheetId="2" hidden="1">KPI-#REF!</definedName>
    <definedName name="BExCRVPDS2KQ0PPSREYMRF8JR112" localSheetId="4" hidden="1">KPI-#REF!</definedName>
    <definedName name="BExCRVPDS2KQ0PPSREYMRF8JR112" localSheetId="5" hidden="1">KPI-#REF!</definedName>
    <definedName name="BExCRVPDS2KQ0PPSREYMRF8JR112" hidden="1">KPI-#REF!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DRJO23YOKT8GPWOVQ4XEHF5" hidden="1">#REF!</definedName>
    <definedName name="BExCUNCVB3S6UUV01ZFODTMPFMGI" hidden="1">#REF!</definedName>
    <definedName name="BExCUOPAKVQRLW9OTMXD8QL0XLR8" hidden="1">#REF!</definedName>
    <definedName name="BExCUPAXFR16YMWL30ME3F3BSRDZ" hidden="1">#REF!</definedName>
    <definedName name="BExCUR94DHCE47PUUWEMT5QZOYR2" hidden="1">#REF!</definedName>
    <definedName name="BExCV634L7SVHGB0UDDTRRQ2Q72H"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X2KGRZBRVLZNM8SUSIE6A0RL" hidden="1">#REF!</definedName>
    <definedName name="BExCX3X451T70LZ1VF95L7W4Y4TM" hidden="1">#REF!</definedName>
    <definedName name="BExCX4NZ2N1OUGXM7EV0U7VULJMM" hidden="1">#REF!</definedName>
    <definedName name="BExCXILMURGYMAH6N5LF5DV6K3GM" hidden="1">#REF!</definedName>
    <definedName name="BExCXLAR5KEG2NY85ZU6RTPBER77" hidden="1">#REF!</definedName>
    <definedName name="BExCXN3HDFU2INM28CZTNX9FXP7A" hidden="1">#REF!</definedName>
    <definedName name="BExCXQUFBMXQ1650735H48B1AZT3" hidden="1">#REF!</definedName>
    <definedName name="BExCXRQSOBKKWZQZAIYKJ8U400SW" localSheetId="2" hidden="1">turnover #REF!</definedName>
    <definedName name="BExCXRQSOBKKWZQZAIYKJ8U400SW" localSheetId="4" hidden="1">turnover #REF!</definedName>
    <definedName name="BExCXRQSOBKKWZQZAIYKJ8U400SW" localSheetId="5" hidden="1">turnover #REF!</definedName>
    <definedName name="BExCXRQSOBKKWZQZAIYKJ8U400SW" hidden="1">turnover #REF!</definedName>
    <definedName name="BExCXVN22FM005OO0FWY6QZFB9MO" hidden="1">#REF!</definedName>
    <definedName name="BExCY2DQO9VLA77Q7EG3T0XNXX4F" hidden="1">#REF!</definedName>
    <definedName name="BExCY6VMJ68MX3C981R5Q0BX5791" hidden="1">#REF!</definedName>
    <definedName name="BExCYAH2SAZCPW6XCB7V7PMMCAWO" hidden="1">#REF!</definedName>
    <definedName name="BExCYJBB52X8B3AREHCC1L5QNPX7" hidden="1">#REF!</definedName>
    <definedName name="BExCYPRC5HJE6N2XQTHCT6NXGP8N" hidden="1">#REF!</definedName>
    <definedName name="BExCYS07X8W48M8BHVKX7672BFDD" localSheetId="2" hidden="1">Fuel Anal #REF!</definedName>
    <definedName name="BExCYS07X8W48M8BHVKX7672BFDD" localSheetId="4" hidden="1">Fuel Anal #REF!</definedName>
    <definedName name="BExCYS07X8W48M8BHVKX7672BFDD" localSheetId="5" hidden="1">Fuel Anal #REF!</definedName>
    <definedName name="BExCYS07X8W48M8BHVKX7672BFDD" hidden="1">Fuel Anal #REF!</definedName>
    <definedName name="BExCYUK0I3UEXZNFDW71G6Z6D8XR" hidden="1">#REF!</definedName>
    <definedName name="BExCYVGDHRY9LML0MMY93FRYGCB2" hidden="1">#REF!</definedName>
    <definedName name="BExCZFZCXMLY5DWESYJ9NGTJYQ8M" hidden="1">#REF!</definedName>
    <definedName name="BExCZI2W6016XQJWMLU5P78ER8B9" hidden="1">#REF!</definedName>
    <definedName name="BExCZJ4P8WS0BDT31WDXI0ROE7D6" hidden="1">#REF!</definedName>
    <definedName name="BExCZKH6NI0EE02L995IFVBD1J59" hidden="1">#REF!</definedName>
    <definedName name="BExCZOZ1AVDH3SL88SA4WOZ6A9IQ" hidden="1">#REF!</definedName>
    <definedName name="BExCZQBOMVGDOW32XB4UC4KF6BRC" localSheetId="2" hidden="1">P&amp;[0]!L #REF!</definedName>
    <definedName name="BExCZQBOMVGDOW32XB4UC4KF6BRC" localSheetId="4" hidden="1">P&amp;[0]!L #REF!</definedName>
    <definedName name="BExCZQBOMVGDOW32XB4UC4KF6BRC" localSheetId="5" hidden="1">P&amp;[0]!L #REF!</definedName>
    <definedName name="BExCZQBOMVGDOW32XB4UC4KF6BRC" hidden="1">P&amp;[0]!L #REF!</definedName>
    <definedName name="BExCZUD9FEOJBKDJ51Z3JON9LKJ8" hidden="1">#REF!</definedName>
    <definedName name="BExD0508DAALLU00PHFPBC8SRRKT" hidden="1">#REF!</definedName>
    <definedName name="BExD0HALIN0JR4JTPGDEVAEE5EX5" hidden="1">#REF!</definedName>
    <definedName name="BExD0LCCDPG16YLY5WQSZF1XI5DA" hidden="1">#REF!</definedName>
    <definedName name="BExD0RMWSB4TRECEHTH6NN4K9DFZ" hidden="1">#REF!</definedName>
    <definedName name="BExD0U6KG10QGVDI1XSHK0J10A2V" hidden="1">#REF!</definedName>
    <definedName name="BExD13RUIBGRXDL4QDZ305UKUR12" hidden="1">#REF!</definedName>
    <definedName name="BExD14DETV5R4OOTMAXD5NAKWRO3" hidden="1">#REF!</definedName>
    <definedName name="BExD14YZLEXEYCEX2VA5WWOB9F7L" hidden="1">#REF!</definedName>
    <definedName name="BExD1ILT3LA8999IM9TGLHZWV3OA" localSheetId="2" hidden="1">P&amp;#REF!</definedName>
    <definedName name="BExD1ILT3LA8999IM9TGLHZWV3OA" localSheetId="4" hidden="1">P&amp;#REF!</definedName>
    <definedName name="BExD1ILT3LA8999IM9TGLHZWV3OA" localSheetId="5" hidden="1">P&amp;#REF!</definedName>
    <definedName name="BExD1ILT3LA8999IM9TGLHZWV3OA" hidden="1">P&amp;#REF!</definedName>
    <definedName name="BExD1MNK7ENOBKK4WNUY6HYI1VQQ" hidden="1">#REF!</definedName>
    <definedName name="BExD1OAU9OXQAZA4D70HP72CU6GB" hidden="1">#REF!</definedName>
    <definedName name="BExD1PNGAYUHTZNZ3IRZBMTCGI9V" hidden="1">#REF!</definedName>
    <definedName name="BExD1RG72WCN332EL9M5C8M7JOB4" localSheetId="2" hidden="1">P&amp;#REF!</definedName>
    <definedName name="BExD1RG72WCN332EL9M5C8M7JOB4" localSheetId="4" hidden="1">P&amp;#REF!</definedName>
    <definedName name="BExD1RG72WCN332EL9M5C8M7JOB4" localSheetId="5" hidden="1">P&amp;#REF!</definedName>
    <definedName name="BExD1RG72WCN332EL9M5C8M7JOB4" hidden="1">P&amp;#REF!</definedName>
    <definedName name="BExD1Y1JV61416YA1XRQHKWPZIE7" hidden="1">#REF!</definedName>
    <definedName name="BExD2CFHIRMBKN5KXE5QP4XXEWFS" hidden="1">#REF!</definedName>
    <definedName name="BExD2DMHH1HWXQ9W0YYMDP8AAX8Q" hidden="1">#REF!</definedName>
    <definedName name="BExD2HTPC7IWBAU6OSQ67MQA8BYZ" hidden="1">#REF!</definedName>
    <definedName name="BExD2K2IUOB9JNSF9D3B26YNTBYR" hidden="1">#REF!</definedName>
    <definedName name="BExD2ZCTJV5MLGXX8RRDGV2E2S56" hidden="1">#REF!</definedName>
    <definedName name="BExD363H2VGFIQUCE6LS4AC5J0ZT"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40O0CFTNJFOFMMM1KH0P7BUI" hidden="1">#REF!</definedName>
    <definedName name="BExD419LCY6FQENBBXHBZ3AFFRM0"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50MT3M6XZLNUP9JL93EG6D9R" hidden="1">#REF!</definedName>
    <definedName name="BExD5EV7KDSVF1CJT38M4IBPFLPY" hidden="1">#REF!</definedName>
    <definedName name="BExD5FRK547OESJRYAW574DZEZ7J" hidden="1">#REF!</definedName>
    <definedName name="BExD5HV4CHCQH9NE10X5SZS6L7NV" hidden="1">#REF!</definedName>
    <definedName name="BExD5I5X2YA2YNCTCDSMEL4CWF4N" hidden="1">#REF!</definedName>
    <definedName name="BExD5QUSRFJWRQ1ZM50WYLCF74DF" hidden="1">#REF!</definedName>
    <definedName name="BExD5SSUIF6AJQHBHK8PNMFBPRYB" hidden="1">#REF!</definedName>
    <definedName name="BExD623C9LRX18BE0W2V6SZLQUXX" hidden="1">#REF!</definedName>
    <definedName name="BExD623D5TNHOYXNULFV2LPIRVZI"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71LTOE015TV5RSAHM8NT8GVW" hidden="1">#REF!</definedName>
    <definedName name="BExD73USXVADC7EHGHVTQNCT06ZA"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8H5O087KQVWIVPUUID5VMGMS" hidden="1">#REF!</definedName>
    <definedName name="BExD8I20E4V3N2E7STO6HOZ5C79R" localSheetId="2" hidden="1">Fuel #REF!</definedName>
    <definedName name="BExD8I20E4V3N2E7STO6HOZ5C79R" localSheetId="4" hidden="1">Fuel #REF!</definedName>
    <definedName name="BExD8I20E4V3N2E7STO6HOZ5C79R" localSheetId="5" hidden="1">Fuel #REF!</definedName>
    <definedName name="BExD8I20E4V3N2E7STO6HOZ5C79R" hidden="1">Fuel #REF!</definedName>
    <definedName name="BExD8OCLZMFN5K3VZYI4Q4ITVKUA" hidden="1">#REF!</definedName>
    <definedName name="BExD93C1R6LC0631ECHVFYH0R0PD" hidden="1">#REF!</definedName>
    <definedName name="BExD97OG66WRPP53VJNHS6UZITH6" hidden="1">#REF!</definedName>
    <definedName name="BExD97TXIO0COVNN4OH3DEJ33YLM" hidden="1">#REF!</definedName>
    <definedName name="BExD99RZ1RFIMK6O1ZHSPJ68X9Y5" hidden="1">#REF!</definedName>
    <definedName name="BExD9L0ID3VSOU609GKWYTA5BFMA" hidden="1">#REF!</definedName>
    <definedName name="BExD9M7SEMG0JK2FUTTZXWIEBTKB" hidden="1">#REF!</definedName>
    <definedName name="BExD9MNXTE07O154P7LKL1SK8O9Z" localSheetId="2" hidden="1">turnover #REF!</definedName>
    <definedName name="BExD9MNXTE07O154P7LKL1SK8O9Z" localSheetId="4" hidden="1">turnover #REF!</definedName>
    <definedName name="BExD9MNXTE07O154P7LKL1SK8O9Z" localSheetId="5" hidden="1">turnover #REF!</definedName>
    <definedName name="BExD9MNXTE07O154P7LKL1SK8O9Z" hidden="1">turnover #REF!</definedName>
    <definedName name="BExD9MNYBYB1AICQL5165G472IE2" hidden="1">#REF!</definedName>
    <definedName name="BExD9PNSYT7GASEGUVL48MUQ02WO" hidden="1">#REF!</definedName>
    <definedName name="BExD9TK2MIWFH5SKUYU9ZKF4NPHQ" hidden="1">#REF!</definedName>
    <definedName name="BExDA5UG4GTO2X9R1UQTNO194UHS" hidden="1">#REF!</definedName>
    <definedName name="BExDA6LD9061UULVKUUI4QP8SK13" hidden="1">#REF!</definedName>
    <definedName name="BExDAGMVMNLQ6QXASB9R6D8DIT12" hidden="1">#REF!</definedName>
    <definedName name="BExDAP6AEVK8VMWB7L6WO1UOHQG4" hidden="1">#REF!</definedName>
    <definedName name="BExDAYBHU9ADLXI8VRC7F608RVGM" hidden="1">#REF!</definedName>
    <definedName name="BExDBDR1XR0FV0CYUCB2OJ7CJCZU"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OP3U226I7KR1J3D52FRGPKNN" localSheetId="2" hidden="1">turnover #REF!</definedName>
    <definedName name="BExEOP3U226I7KR1J3D52FRGPKNN" localSheetId="4" hidden="1">turnover #REF!</definedName>
    <definedName name="BExEOP3U226I7KR1J3D52FRGPKNN" localSheetId="5" hidden="1">turnover #REF!</definedName>
    <definedName name="BExEOP3U226I7KR1J3D52FRGPKNN" hidden="1">turnover #REF!</definedName>
    <definedName name="BExEOSEJWSHY4Z8Q0G1TX8WODKAS" hidden="1">#REF!</definedName>
    <definedName name="BExEOTAWCEJRAWXM5WVLDGV73HZO" hidden="1">#REF!</definedName>
    <definedName name="BExEOY3IX86JS2SI4D3ANL8C1S67"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FLE2RPWGMWQAI4JMKUEFRPT" hidden="1">#REF!</definedName>
    <definedName name="BExEQGY1VEY7EWF2008SU42INE17" hidden="1">#REF!</definedName>
    <definedName name="BExEQHZP6GK6CXMXJPRI5J1JGTMB" hidden="1">#REF!</definedName>
    <definedName name="BExEQTZAP8R69U31W4LKGTKKGKQE" hidden="1">#REF!</definedName>
    <definedName name="BExER2O72H1F9WV6S1J04C15PXX7" hidden="1">#REF!</definedName>
    <definedName name="BExERRUIKIOATPZ9U4HQ0V52RJAU" hidden="1">#REF!</definedName>
    <definedName name="BExERSANFNM1O7T65PC5MJ301YET" hidden="1">#REF!</definedName>
    <definedName name="BExERTCBLN02G3476WW3X7075HW8" hidden="1">#REF!</definedName>
    <definedName name="BExERWCEBKQRYWRQLYJ4UCMMKTHG" hidden="1">#REF!</definedName>
    <definedName name="BExES44RHHDL3V7FLV6M20834WF1" hidden="1">#REF!</definedName>
    <definedName name="BExES4A7VE2X3RYYTVRLKZD4I7WU" hidden="1">#REF!</definedName>
    <definedName name="BExES6ZC8R7PHJ21OVJFLIR7DY30" hidden="1">#REF!</definedName>
    <definedName name="BExES810F5Z2NXCQLKJ1PUPRMAYO" hidden="1">#REF!</definedName>
    <definedName name="BExESERU8TBRIO402DQE8ZZ9VXJS"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91L6MSKY3P3AUMFWAI17BVQ" hidden="1">#REF!</definedName>
    <definedName name="BExETA3B1FCIOA80H94K90FWXQKE" hidden="1">#REF!</definedName>
    <definedName name="BExETAZOYT4CJIT8RRKC9F2HJG1D" hidden="1">#REF!</definedName>
    <definedName name="BExETF6QD5A9GEINE1KZRRC2LXWM" hidden="1">#REF!</definedName>
    <definedName name="BExETPOD9RT0LQZ1FHIGQWI3NZX7" localSheetId="2" hidden="1">Queries #REF!</definedName>
    <definedName name="BExETPOD9RT0LQZ1FHIGQWI3NZX7" localSheetId="4" hidden="1">Queries #REF!</definedName>
    <definedName name="BExETPOD9RT0LQZ1FHIGQWI3NZX7" localSheetId="5" hidden="1">Queries #REF!</definedName>
    <definedName name="BExETPOD9RT0LQZ1FHIGQWI3NZX7" hidden="1">Queries #REF!</definedName>
    <definedName name="BExETQ9XRXLUACN82805SPSPNKHI" hidden="1">#REF!</definedName>
    <definedName name="BExETR0YRMOR63E6DHLEHV9QVVON" hidden="1">#REF!</definedName>
    <definedName name="BExETVTGY38YXYYF7N73OYN6FYY3" hidden="1">#REF!</definedName>
    <definedName name="BExEUNE4T242Y59C6MS28MXEUGCP" hidden="1">#REF!</definedName>
    <definedName name="BExEV284DR0G5IFDFNBVM0BGOFIG"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ET98G3FU6QBF9LHYWSAMV0O" hidden="1">#REF!</definedName>
    <definedName name="BExEVNCUT0PDUYNJH7G6BSEWZOT2" hidden="1">#REF!</definedName>
    <definedName name="BExEVPGF4V5J0WQRZKUM8F9TTKZJ"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8M9WL8214QH9C7VCK7BN08" hidden="1">#REF!</definedName>
    <definedName name="BExEW8HFKH6F47KIHYBDRUEFZ2ZZ" hidden="1">#REF!</definedName>
    <definedName name="BExEWJVHO59M6LFLRR4FHBZMXFUS"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X85F3OSW8NSCYGYPS9372Z1Q" hidden="1">#REF!</definedName>
    <definedName name="BExEX9HWY2G6928ZVVVQF77QCM2C" hidden="1">#REF!</definedName>
    <definedName name="BExEXBQWAYKMVBRJRHB8PFCSYFVN" hidden="1">#REF!</definedName>
    <definedName name="BExEXLHHS3N0ZVLG0ALIOBL1SF7E" hidden="1">#REF!</definedName>
    <definedName name="BExEXRBZ0DI9E2UFLLKYWGN66B61" hidden="1">#REF!</definedName>
    <definedName name="BExEYLG9FL9V1JPPNZ3FUDNSEJ4V" hidden="1">#REF!</definedName>
    <definedName name="BExEYOW8C1B3OUUCIGEC7L8OOW1Z" hidden="1">#REF!</definedName>
    <definedName name="BExEYRAKZUC8ZMT9X5LXH0QPACQP"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LOEHV42P2DV7QL8O7HOQ3N9" hidden="1">#REF!</definedName>
    <definedName name="BExF0OO9W8VS027ZX2XTOQ0QFHGK" hidden="1">#REF!</definedName>
    <definedName name="BExF0WRM9VO25RLSO03ZOCE8H7K5" hidden="1">#REF!</definedName>
    <definedName name="BExF0ZRI7W4RSLIDLHTSM0AWXO3S" hidden="1">#REF!</definedName>
    <definedName name="BExF16CVSYTROZ1EQLLUUFDDXSOG" hidden="1">#REF!</definedName>
    <definedName name="BExF19CT3MMZZ2T5EWMDNG3UOJ01" hidden="1">#REF!</definedName>
    <definedName name="BExF1LSHNEJ3JRPHSJ6BNUXCGF2J" hidden="1">#REF!</definedName>
    <definedName name="BExF1M38U6NX17YJA8YU359B5Z4M" hidden="1">#REF!</definedName>
    <definedName name="BExF1MU4W3NPEY0OHRDWP5IANCBB" hidden="1">#REF!</definedName>
    <definedName name="BExF1MZN8MWMOKOARHJ1QAF9HPGT" hidden="1">#REF!</definedName>
    <definedName name="BExF1UMNBB5UR6ZGK5TI0MCLXC5O" hidden="1">#REF!</definedName>
    <definedName name="BExF1US4ZIQYSU5LBFYNRA9N0K2O" hidden="1">#REF!</definedName>
    <definedName name="BExF25F9Y0FPL5ARH0UWKXHCDCL2" hidden="1">#REF!</definedName>
    <definedName name="BExF28KH7VX9VHZWBZ7PT9XXSI8R" hidden="1">#REF!</definedName>
    <definedName name="BExF2AYRZUBRABS85B0HJ5JVBMCK" hidden="1">#REF!</definedName>
    <definedName name="BExF2CWZN6E87RGTBMD4YQI2QT7R" hidden="1">#REF!</definedName>
    <definedName name="BExF2DYO1WQ7GMXSTAQRDBW1NSFG" hidden="1">#REF!</definedName>
    <definedName name="BExF2G28BENMSD8KDM0A24O6GZZT" hidden="1">#REF!</definedName>
    <definedName name="BExF2MSWNUY9Z6BZJQZ538PPTION" hidden="1">#REF!</definedName>
    <definedName name="BExF2QEE2T9FM52V0KVFDBWBAQLE" localSheetId="2" hidden="1">Fuel_ #REF!</definedName>
    <definedName name="BExF2QEE2T9FM52V0KVFDBWBAQLE" localSheetId="4" hidden="1">Fuel_ #REF!</definedName>
    <definedName name="BExF2QEE2T9FM52V0KVFDBWBAQLE" localSheetId="5" hidden="1">Fuel_ #REF!</definedName>
    <definedName name="BExF2QEE2T9FM52V0KVFDBWBAQLE" hidden="1">Fuel_ #REF!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E838P9FT15LKHD8DT90LBCL" hidden="1">#REF!</definedName>
    <definedName name="BExF3FQ27G41B2GA31QPQVAS6E45"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42SSBVPMLK2UB3B7FPEIY9TU" hidden="1">#REF!</definedName>
    <definedName name="BExF4HXSWB50BKYPWA0HTT8W56H6" hidden="1">#REF!</definedName>
    <definedName name="BExF4KHF04IWW4LQ95FHQPFE4Y9K"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H00H3ZFM2TQKDD9H1LGTQSA" hidden="1">#REF!</definedName>
    <definedName name="BExF5H01C1R5AFY3C8KBRX4IFVRF" hidden="1">#REF!</definedName>
    <definedName name="BExF5HR2GFV7O8LKG9SJ4BY78LYA" hidden="1">#REF!</definedName>
    <definedName name="BExF5R6UUY57X56S0EF4YE0S8GD7" hidden="1">#REF!</definedName>
    <definedName name="BExF5SOT4IL7LFEYTH9RTYY4ZKSZ" hidden="1">#REF!</definedName>
    <definedName name="BExF5ZFO2A29GHWR5ES64Z9OS16J" hidden="1">#REF!</definedName>
    <definedName name="BExF63S045JO7H2ZJCBTBVH3SUIF" hidden="1">#REF!</definedName>
    <definedName name="BExF642TEGTXCI9A61ZOONJCB0U1" hidden="1">#REF!</definedName>
    <definedName name="BExF666BZD9V6R3ROJ464YZJKDJP"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81GI8B8WBHXFTET68A9358BR" hidden="1">#REF!</definedName>
    <definedName name="BExF88NGQP38USPKZWZ6F3XFU6N8" hidden="1">#REF!</definedName>
    <definedName name="BExGL97US0Y3KXXASUTVR26XLT70" hidden="1">#REF!</definedName>
    <definedName name="BExGLC7R4C33RO0PID97ZPPVCW4M" hidden="1">#REF!</definedName>
    <definedName name="BExGLFIF7HCFSHNQHKEV6RY0WCO3" hidden="1">#REF!</definedName>
    <definedName name="BExGLQ02AXONVIY4EKSEQ8IBN93L" hidden="1">#REF!</definedName>
    <definedName name="BExGLTARRL0J772UD2TXEYAVPY6E" hidden="1">#REF!</definedName>
    <definedName name="BExGLVP1IU8K5A8J1340XFMYPR88" hidden="1">#REF!</definedName>
    <definedName name="BExGLYE6RZTAAWHJBG2QFJPTDS2Q" hidden="1">#REF!</definedName>
    <definedName name="BExGM1398V7BJ6Q2WTCF24OT9BNJ" hidden="1">#REF!</definedName>
    <definedName name="BExGM139L10QG3WN168DZDWYLUOB"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T40K6V6J5KL4PDAJ7Q571FR" hidden="1">#REF!</definedName>
    <definedName name="BExGMWPHCQMYNU1RSHM8VV2X0E11" hidden="1">#REF!</definedName>
    <definedName name="BExGMZ3SRIXLXMWBVOXXV3M4U4YL" hidden="1">#REF!</definedName>
    <definedName name="BExGMZ3UBN48IXU1ZEFYECEMZ1IM" hidden="1">#REF!</definedName>
    <definedName name="BExGN4I0QATXNZCLZJM1KH1OIJQH" hidden="1">#REF!</definedName>
    <definedName name="BExGN9FZ2RWCMSY1YOBJKZMNIM9R" hidden="1">#REF!</definedName>
    <definedName name="BExGNDSIMTHOCXXG6QOGR6DA8SGG"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B25QJMQCQE76MRW9X58OIOO" hidden="1">#REF!</definedName>
    <definedName name="BExGODAZKJ9EXMQZNQR5YDBSS525" hidden="1">#REF!</definedName>
    <definedName name="BExGODR8ZSMUC11I56QHSZ686XV5" hidden="1">#REF!</definedName>
    <definedName name="BExGOS50PK03RMNF8ICCUNSBPKSS" hidden="1">#REF!</definedName>
    <definedName name="BExGOXJDHUDPDT8I8IVGVW9J0R5Q" hidden="1">#REF!</definedName>
    <definedName name="BExGPEBFI9X5L3YE5P7TQOWQIH03" localSheetId="2" hidden="1">P&amp;#REF!</definedName>
    <definedName name="BExGPEBFI9X5L3YE5P7TQOWQIH03" localSheetId="4" hidden="1">P&amp;#REF!</definedName>
    <definedName name="BExGPEBFI9X5L3YE5P7TQOWQIH03" localSheetId="5" hidden="1">P&amp;#REF!</definedName>
    <definedName name="BExGPEBFI9X5L3YE5P7TQOWQIH03" hidden="1">P&amp;#REF!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PO7ENFEQC0NC6MC9OZR2LHY" hidden="1">#REF!</definedName>
    <definedName name="BExGQWEVNWIGFTLBUPOC32DSIIWH" localSheetId="2" hidden="1">Fuel #REF!</definedName>
    <definedName name="BExGQWEVNWIGFTLBUPOC32DSIIWH" localSheetId="4" hidden="1">Fuel #REF!</definedName>
    <definedName name="BExGQWEVNWIGFTLBUPOC32DSIIWH" localSheetId="5" hidden="1">Fuel #REF!</definedName>
    <definedName name="BExGQWEVNWIGFTLBUPOC32DSIIWH" hidden="1">Fuel #REF!</definedName>
    <definedName name="BExGQX0H4EZMXBJTKJJE4ICJWN5O"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8U5PY7TUWPGA16ZPENBLI2" hidden="1">#REF!</definedName>
    <definedName name="BExGRUKVVKDL8483WI70VN2QZDG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QY65LH1PCKKM5WHDW83F35O" hidden="1">#REF!</definedName>
    <definedName name="BExGSTHTUT5JY84515JCCM6BJH6M"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QGOWE23QWTV6RFOUCNVSTO6" hidden="1">#REF!</definedName>
    <definedName name="BExGTYK0ATEYH1927RPLZAT1VHS5" hidden="1">#REF!</definedName>
    <definedName name="BExGTZ046J7VMUG4YPKFN2K8TWB7" hidden="1">#REF!</definedName>
    <definedName name="BExGTZWGNUR6D2IX9VMUKSDY25TU"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AYFOMYIDX1M9FRG68R24UED" hidden="1">#REF!</definedName>
    <definedName name="BExGVFWEQ2QKKMVVG5PL6WTHV88H" hidden="1">#REF!</definedName>
    <definedName name="BExGVTU6R87OTDN9Y2YWD9CPAXFC" hidden="1">#REF!</definedName>
    <definedName name="BExGVV6OOLDQ3TXZK51TTF3YX0WN" hidden="1">#REF!</definedName>
    <definedName name="BExGW0KVS7U0C87XFZ78QW991IEV" hidden="1">#REF!</definedName>
    <definedName name="BExGW2Z7AMPG6H9EXA9ML6EZVGGA" hidden="1">#REF!</definedName>
    <definedName name="BExGWABG5VT5XO1A196RK61AXA8C" hidden="1">#REF!</definedName>
    <definedName name="BExGWDGTX0J3VHNHJKXC1W95B0GU" hidden="1">#REF!</definedName>
    <definedName name="BExGWEO0JDG84NYLEAV5NSOAGMJZ" hidden="1">#REF!</definedName>
    <definedName name="BExGWLEOC70Z8QAJTPT2PDHTNM4L" hidden="1">#REF!</definedName>
    <definedName name="BExGWNCXLCRTLBVMTXYJ5PHQI6SS"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IOBGCK8BO2BS7YY19YEDHNI" hidden="1">#REF!</definedName>
    <definedName name="BExGXJ9W5JU7TT9S0BKL5Y6VVB39" hidden="1">#REF!</definedName>
    <definedName name="BExGXKX6BGOYA0TVVH8S7E800CQ9" localSheetId="2" hidden="1">P&amp;#REF!</definedName>
    <definedName name="BExGXKX6BGOYA0TVVH8S7E800CQ9" localSheetId="4" hidden="1">P&amp;#REF!</definedName>
    <definedName name="BExGXKX6BGOYA0TVVH8S7E800CQ9" localSheetId="5" hidden="1">P&amp;#REF!</definedName>
    <definedName name="BExGXKX6BGOYA0TVVH8S7E800CQ9" hidden="1">P&amp;#REF!</definedName>
    <definedName name="BExGXODC5DPDFBNVEBFNKTKSF4F0"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9SQ2158SZ2H1PDBF60Z5FCZ" hidden="1">#REF!</definedName>
    <definedName name="BExGYC718HTZ80PNKYPVIYGRJVF6" hidden="1">#REF!</definedName>
    <definedName name="BExGYCNATXZY2FID93B17YWIPPRD" hidden="1">#REF!</definedName>
    <definedName name="BExGYGJJJ3BBCQAOA51WHP01HN73" hidden="1">#REF!</definedName>
    <definedName name="BExGYOS6TV2C72PLRFU8RP1I58GY" hidden="1">#REF!</definedName>
    <definedName name="BExGYRMSBDP43E2XNBR7Y9YV6JRM" localSheetId="2" hidden="1">P&amp;#REF!</definedName>
    <definedName name="BExGYRMSBDP43E2XNBR7Y9YV6JRM" localSheetId="4" hidden="1">P&amp;#REF!</definedName>
    <definedName name="BExGYRMSBDP43E2XNBR7Y9YV6JRM" localSheetId="5" hidden="1">P&amp;#REF!</definedName>
    <definedName name="BExGYRMSBDP43E2XNBR7Y9YV6JRM" hidden="1">P&amp;#REF!</definedName>
    <definedName name="BExGZJ78ZWZCVHZ3BKEKFJZ6MAEO" hidden="1">#REF!</definedName>
    <definedName name="BExGZOLH2QV73J3M9IWDDPA62TP4" hidden="1">#REF!</definedName>
    <definedName name="BExGZP1PWGFKVVVN4YDIS22DZPCR" hidden="1">#REF!</definedName>
    <definedName name="BExGZPY40VNHOQV9R67MG4IU648L" hidden="1">#REF!</definedName>
    <definedName name="BExH00L21GZX5YJJGVMOAWBERLP5" hidden="1">#REF!</definedName>
    <definedName name="BExH02ZD6VAY1KQLAQYBBI6WWIZB" hidden="1">#REF!</definedName>
    <definedName name="BExH03A6AZU2BKRE2YIRNQR9ARRB" localSheetId="2" hidden="1">Interest &amp;#REF!</definedName>
    <definedName name="BExH03A6AZU2BKRE2YIRNQR9ARRB" localSheetId="4" hidden="1">Interest &amp;#REF!</definedName>
    <definedName name="BExH03A6AZU2BKRE2YIRNQR9ARRB" localSheetId="5" hidden="1">Interest &amp;#REF!</definedName>
    <definedName name="BExH03A6AZU2BKRE2YIRNQR9ARRB" hidden="1">Interest &amp;#REF!</definedName>
    <definedName name="BExH058ERCKMDM3IE4INIV4T3VSD" localSheetId="2" hidden="1">IS [0]!ESBI #REF!</definedName>
    <definedName name="BExH058ERCKMDM3IE4INIV4T3VSD" localSheetId="4" hidden="1">IS [0]!ESBI #REF!</definedName>
    <definedName name="BExH058ERCKMDM3IE4INIV4T3VSD" localSheetId="5" hidden="1">IS [0]!ESBI #REF!</definedName>
    <definedName name="BExH058ERCKMDM3IE4INIV4T3VSD" hidden="1">IS [0]!ESBI #REF!</definedName>
    <definedName name="BExH08Z6LQCGGSGSAILMHX4X7JMD" hidden="1">#REF!</definedName>
    <definedName name="BExH0FF2H3P20SLIWIHFVOER2J8A"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0ECZ3SP6OB8G9KMOY064CVI" hidden="1">#REF!</definedName>
    <definedName name="BExH12Y4WX542WI3ZEM15AK4UM9J" hidden="1">#REF!</definedName>
    <definedName name="BExH1FDTQXR9QQ31WDB7OPXU7MPT" hidden="1">#REF!</definedName>
    <definedName name="BExH1FOMEUIJNIDJAUY0ZQFBJSY9" hidden="1">#REF!</definedName>
    <definedName name="BExH1JFFHEBFX9BWJMNIA3N66R3Z" hidden="1">#REF!</definedName>
    <definedName name="BExH1MVKK03JZJ8LV664KWJIVMCS"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TQGUNKYKPHZCHCZNLHCOL18" localSheetId="2" hidden="1">Fuel #REF!</definedName>
    <definedName name="BExH2TQGUNKYKPHZCHCZNLHCOL18" localSheetId="4" hidden="1">Fuel #REF!</definedName>
    <definedName name="BExH2TQGUNKYKPHZCHCZNLHCOL18" localSheetId="5" hidden="1">Fuel #REF!</definedName>
    <definedName name="BExH2TQGUNKYKPHZCHCZNLHCOL18" hidden="1">Fuel #REF!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JBO8R13LV7CZ7C1YCP974NN" hidden="1">#REF!</definedName>
    <definedName name="BExIGWT86FPOEYTI8GXCGU5Y3KGK" hidden="1">#REF!</definedName>
    <definedName name="BExIH3EL3M2O7DV28DSFBODLIKA6" hidden="1">#REF!</definedName>
    <definedName name="BExIH6UKXK301EHQX99R26BETVSM" hidden="1">#REF!</definedName>
    <definedName name="BExIHBHXA7E7VUTBVHXXXCH3A5CL" hidden="1">#REF!</definedName>
    <definedName name="BExIHF8QO2AKE1K9DW8OLJA0O3OB" localSheetId="2" hidden="1">Fuel_ #REF!</definedName>
    <definedName name="BExIHF8QO2AKE1K9DW8OLJA0O3OB" localSheetId="4" hidden="1">Fuel_ #REF!</definedName>
    <definedName name="BExIHF8QO2AKE1K9DW8OLJA0O3OB" localSheetId="5" hidden="1">Fuel_ #REF!</definedName>
    <definedName name="BExIHF8QO2AKE1K9DW8OLJA0O3OB" hidden="1">Fuel_ #REF!</definedName>
    <definedName name="BExIHPQCQTGEW8QOJVIQ4VX0P6DX" hidden="1">#REF!</definedName>
    <definedName name="BExII0O98OGFJQ4LWENE49CQZOD6" hidden="1">#REF!</definedName>
    <definedName name="BExII1KN91Q7DLW0UB7W2TJ5ACT9" hidden="1">#REF!</definedName>
    <definedName name="BExII50LI8I0CDOOZEMIVHVA2V95" hidden="1">#REF!</definedName>
    <definedName name="BExIIBB73XRMEWPCB69JV2L9TIIS"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FGZJ5ED9D6KAY4PGQYLELAX" hidden="1">#REF!</definedName>
    <definedName name="BExIJNEVTR671R927Y5N6H19PH8Z"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AAXRTRAD18K74M6MGUEEPUM" hidden="1">#REF!</definedName>
    <definedName name="BExILBCRZPC3QF9K2CHQFCJZIPEP" hidden="1">#REF!</definedName>
    <definedName name="BExILG5F338C0FFLMVOKMKF8X5ZP" hidden="1">#REF!</definedName>
    <definedName name="BExILGQTQM0HOD0BJI90YO7GOIN3" hidden="1">#REF!</definedName>
    <definedName name="BExILI3HQXS7SEB4ZSLO0B2VZVG2" hidden="1">#REF!</definedName>
    <definedName name="BExILQN1ZPRIYHMKV0P3J04WZWSI" hidden="1">#REF!</definedName>
    <definedName name="BExILTC5XAF1KSSJ44WMRHGVKAE6" hidden="1">#REF!</definedName>
    <definedName name="BExIM9DBUB7ZGF4B20FVUO9QGOX2" hidden="1">#REF!</definedName>
    <definedName name="BExIMGK9Z94TFPWWZFMD10HV0IF6" hidden="1">#REF!</definedName>
    <definedName name="BExIMGV27L48QYQ0ZX85LAU59I1V" localSheetId="2" hidden="1">Fuel_ #REF!</definedName>
    <definedName name="BExIMGV27L48QYQ0ZX85LAU59I1V" localSheetId="4" hidden="1">Fuel_ #REF!</definedName>
    <definedName name="BExIMGV27L48QYQ0ZX85LAU59I1V" localSheetId="5" hidden="1">Fuel_ #REF!</definedName>
    <definedName name="BExIMGV27L48QYQ0ZX85LAU59I1V" hidden="1">Fuel_ #REF!</definedName>
    <definedName name="BExIMPEGKG18TELVC33T4OQTNBWC" hidden="1">#REF!</definedName>
    <definedName name="BExIMVP2U9B9EFXJ3ZG6L9J1PTU2" hidden="1">#REF!</definedName>
    <definedName name="BExIMX1JNQ2ZBT0J30OJC2HSVFGH" hidden="1">#REF!</definedName>
    <definedName name="BExIN4OR435DL1US13JQPOQK8GD5" hidden="1">#REF!</definedName>
    <definedName name="BExIN96N0OWZZ0VGLZWEGVWW7N50"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P2H4KI05FRFV5PKZFE00HKO" hidden="1">#REF!</definedName>
    <definedName name="BExINZELVWYGU876QUUZCIMXPBQC" hidden="1">#REF!</definedName>
    <definedName name="BExIOCQUQHKUU1KONGSDOLQTQEIC"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W81VLFQ75OZIRPFY47CH61F" localSheetId="2" hidden="1">IS [0]!ESBI #REF!</definedName>
    <definedName name="BExIOW81VLFQ75OZIRPFY47CH61F" localSheetId="4" hidden="1">IS [0]!ESBI #REF!</definedName>
    <definedName name="BExIOW81VLFQ75OZIRPFY47CH61F" localSheetId="5" hidden="1">IS [0]!ESBI #REF!</definedName>
    <definedName name="BExIOW81VLFQ75OZIRPFY47CH61F" hidden="1">IS [0]!ESBI #REF!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PZXQC3P7HMD8H1DXWJ9FC3LI"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E65LVXUOF3UZFO7SDHFJH22" hidden="1">#REF!</definedName>
    <definedName name="BExIQG9OO2KKBOWTMD1OXY36TEGA" hidden="1">#REF!</definedName>
    <definedName name="BExIQL7MHK0VJKB1GRP90BJBTT71" hidden="1">#REF!</definedName>
    <definedName name="BExIQVP93XUFFVBREUVJ4G520R9Q"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RW454FILP22QW0UNGW8X2ZC8"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SXVMJSJ5THQD329WK5LQQIVL" hidden="1">#REF!</definedName>
    <definedName name="BExIT1MK8TBAK3SNP36A8FKDQSOK" hidden="1">#REF!</definedName>
    <definedName name="BExITBNYANV2S8KD56GOGCKW393R" hidden="1">#REF!</definedName>
    <definedName name="BExITRP4N1OXKBMCH7RL2V3HJLE7" hidden="1">#REF!</definedName>
    <definedName name="BExITWSIW5A8F3G1B8WTBE4LQ4YA" hidden="1">#REF!</definedName>
    <definedName name="BExIU630GAEMYHM18F4534QYP8EB" hidden="1">#REF!</definedName>
    <definedName name="BExIUD4OJGH65NFNQ4VMCE3R4J1X" hidden="1">#REF!</definedName>
    <definedName name="BExIUMPQWR1GN1UHRPLJ52TD88X6" hidden="1">#REF!</definedName>
    <definedName name="BExIUTB5OAAXYW0OFMP0PS40SPOB" hidden="1">#REF!</definedName>
    <definedName name="BExIUUT2MHIOV6R3WHA0DPM1KBKY"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FSDVL5WPJ7Z7S8U92L61YT5" localSheetId="2" hidden="1">Fuel_ #REF!</definedName>
    <definedName name="BExIVFSDVL5WPJ7Z7S8U92L61YT5" localSheetId="4" hidden="1">Fuel_ #REF!</definedName>
    <definedName name="BExIVFSDVL5WPJ7Z7S8U92L61YT5" localSheetId="5" hidden="1">Fuel_ #REF!</definedName>
    <definedName name="BExIVFSDVL5WPJ7Z7S8U92L61YT5" hidden="1">Fuel_ #REF!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4NWIOJQYI6L8IQOGJ7JSMJK"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ZZCSIMME1M63BCZVZ1X7YOP" localSheetId="2" hidden="1">Rev Anal #REF!</definedName>
    <definedName name="BExIWZZCSIMME1M63BCZVZ1X7YOP" localSheetId="4" hidden="1">Rev Anal #REF!</definedName>
    <definedName name="BExIWZZCSIMME1M63BCZVZ1X7YOP" localSheetId="5" hidden="1">Rev Anal #REF!</definedName>
    <definedName name="BExIWZZCSIMME1M63BCZVZ1X7YOP" hidden="1">Rev Anal #REF!</definedName>
    <definedName name="BExIX34PM5DBTRHRQWP6PL6WIX88" hidden="1">#REF!</definedName>
    <definedName name="BExIX5OAP9KSUE5SIZCW9P39Q4WE" hidden="1">#REF!</definedName>
    <definedName name="BExIXGRJPVJMUDGSG7IHPXPNO69B" hidden="1">#REF!</definedName>
    <definedName name="BExIXHYPU3IOWYGYSTN2CK8JDLAZ" localSheetId="2" hidden="1">KPI-#REF!</definedName>
    <definedName name="BExIXHYPU3IOWYGYSTN2CK8JDLAZ" localSheetId="4" hidden="1">KPI-#REF!</definedName>
    <definedName name="BExIXHYPU3IOWYGYSTN2CK8JDLAZ" localSheetId="5" hidden="1">KPI-#REF!</definedName>
    <definedName name="BExIXHYPU3IOWYGYSTN2CK8JDLAZ" hidden="1">KPI-#REF!</definedName>
    <definedName name="BExIXM5R87ZL3FHALWZXYCPHGX3E" hidden="1">#REF!</definedName>
    <definedName name="BExIXP0779F78AU5YYPQP54PZBZA" localSheetId="2" hidden="1">P&amp;#REF!</definedName>
    <definedName name="BExIXP0779F78AU5YYPQP54PZBZA" localSheetId="4" hidden="1">P&amp;#REF!</definedName>
    <definedName name="BExIXP0779F78AU5YYPQP54PZBZA" localSheetId="5" hidden="1">P&amp;#REF!</definedName>
    <definedName name="BExIXP0779F78AU5YYPQP54PZBZA" hidden="1">P&amp;#REF!</definedName>
    <definedName name="BExIXPB027NIPIKSHRS00R21ZOL3" hidden="1">#REF!</definedName>
    <definedName name="BExIXQYEDQOLD4E0X3KZ0J77444O"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ZGLDQ1TN7BIIN4RLDP31GIM" hidden="1">#REF!</definedName>
    <definedName name="BExIZ4K0EZJK6PW3L8SVKTJFSWW9" hidden="1">#REF!</definedName>
    <definedName name="BExIZ4PCC6PMJYYE0RI7UGLKLQA6" hidden="1">#REF!</definedName>
    <definedName name="BExIZA3IDTV4BSF1VVA1FWSRVDGQ"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0H0XDRYS5WEYNUM8RCRVT8V"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J1IF5TX6IW815L4UB0P2S7SKZ" hidden="1">#REF!</definedName>
    <definedName name="BExKCDYKAEV45AFXHVHZZ62E5BM3" hidden="1">#REF!</definedName>
    <definedName name="BExKDKO0W4AGQO1V7K6Q4VM750FT" hidden="1">#REF!</definedName>
    <definedName name="BExKDLF10G7W77J87QWH3ZGLUCLW" hidden="1">#REF!</definedName>
    <definedName name="BExKE0PB1J32MVWNR5V5CHV7RN5H" hidden="1">#REF!</definedName>
    <definedName name="BExKEFE0I3MT6ZLC4T1L9465HKTN" hidden="1">#REF!</definedName>
    <definedName name="BExKEK16F76UXCJF9VJ051APRH6B"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443ER84GUFP9578DTEL5A9U" hidden="1">#REF!</definedName>
    <definedName name="BExKF97HM5D5I8K0IDJ69DQW8NCB" hidden="1">#REF!</definedName>
    <definedName name="BExKFA3VI1CZK21SM0N3LZWT9LA1" hidden="1">#REF!</definedName>
    <definedName name="BExKFINBFV5J2NFRCL4YUO3YF0ZE" hidden="1">#REF!</definedName>
    <definedName name="BExKFISRBFACTAMJSALEYMY66F6X" hidden="1">#REF!</definedName>
    <definedName name="BExKFOSK5DJ151C4E8544UWMYTOC" hidden="1">#REF!</definedName>
    <definedName name="BExKFU1H48LTYXIKAU2N0CV7XP1P" localSheetId="2" hidden="1">Fuel_ #REF!</definedName>
    <definedName name="BExKFU1H48LTYXIKAU2N0CV7XP1P" localSheetId="4" hidden="1">Fuel_ #REF!</definedName>
    <definedName name="BExKFU1H48LTYXIKAU2N0CV7XP1P" localSheetId="5" hidden="1">Fuel_ #REF!</definedName>
    <definedName name="BExKFU1H48LTYXIKAU2N0CV7XP1P" hidden="1">Fuel_ #REF!</definedName>
    <definedName name="BExKFYJC4EVEV54F82K6VKP7Q3OU" hidden="1">#REF!</definedName>
    <definedName name="BExKG1DPX59OKK20ZBPLW4QCKFOP" hidden="1">#REF!</definedName>
    <definedName name="BExKG4IYHBKQQ8J8FN10GB2IKO33" hidden="1">#REF!</definedName>
    <definedName name="BExKG5VKF6K6Z837FXO8RD2D9T17" localSheetId="2" hidden="1">Report #REF!</definedName>
    <definedName name="BExKG5VKF6K6Z837FXO8RD2D9T17" localSheetId="4" hidden="1">Report #REF!</definedName>
    <definedName name="BExKG5VKF6K6Z837FXO8RD2D9T17" localSheetId="5" hidden="1">Report #REF!</definedName>
    <definedName name="BExKG5VKF6K6Z837FXO8RD2D9T17" hidden="1">Report #REF!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GXARE3TC581STZ0RBGY36FRJ"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H2WNW562OEFLFVZ6W07V1KR" localSheetId="2" hidden="1">turnover #REF!</definedName>
    <definedName name="BExKHH2WNW562OEFLFVZ6W07V1KR" localSheetId="4" hidden="1">turnover #REF!</definedName>
    <definedName name="BExKHH2WNW562OEFLFVZ6W07V1KR" localSheetId="5" hidden="1">turnover #REF!</definedName>
    <definedName name="BExKHH2WNW562OEFLFVZ6W07V1KR" hidden="1">turnover #REF!</definedName>
    <definedName name="BExKHIVLONZ46HLMR50DEXKEUNEP" hidden="1">#REF!</definedName>
    <definedName name="BExKHPM9XA0ADDK7TUR0N38EXWEP" hidden="1">#REF!</definedName>
    <definedName name="BExKI1GDZYJ5UR0ZZ3344LGBN7GG" hidden="1">#REF!</definedName>
    <definedName name="BExKI4076KXCDE5KXL79KT36OKLO" hidden="1">#REF!</definedName>
    <definedName name="BExKI6USNO6OIVFG56NX9S59WI27"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RZDTFCLLL4PJ0R7LXR864LU" localSheetId="2" hidden="1">turnover #REF!</definedName>
    <definedName name="BExKIRZDTFCLLL4PJ0R7LXR864LU" localSheetId="4" hidden="1">turnover #REF!</definedName>
    <definedName name="BExKIRZDTFCLLL4PJ0R7LXR864LU" localSheetId="5" hidden="1">turnover #REF!</definedName>
    <definedName name="BExKIRZDTFCLLL4PJ0R7LXR864LU" hidden="1">turnover #REF!</definedName>
    <definedName name="BExKIU87ZKSOC2DYZWFK6SAK9I8E" hidden="1">#REF!</definedName>
    <definedName name="BExKIZRWQK1U7LW1MPJIAI7MTKU7" localSheetId="2" hidden="1">Fuel_ #REF!</definedName>
    <definedName name="BExKIZRWQK1U7LW1MPJIAI7MTKU7" localSheetId="4" hidden="1">Fuel_ #REF!</definedName>
    <definedName name="BExKIZRWQK1U7LW1MPJIAI7MTKU7" localSheetId="5" hidden="1">Fuel_ #REF!</definedName>
    <definedName name="BExKIZRWQK1U7LW1MPJIAI7MTKU7" hidden="1">Fuel_ #REF!</definedName>
    <definedName name="BExKJ449HLYX2DJ9UF0H9GTPSQ73" hidden="1">#REF!</definedName>
    <definedName name="BExKJ5RJYTYLOB71FYLU9BN6UA63" localSheetId="2" hidden="1">Report #REF!</definedName>
    <definedName name="BExKJ5RJYTYLOB71FYLU9BN6UA63" localSheetId="4" hidden="1">Report #REF!</definedName>
    <definedName name="BExKJ5RJYTYLOB71FYLU9BN6UA63" localSheetId="5" hidden="1">Report #REF!</definedName>
    <definedName name="BExKJ5RJYTYLOB71FYLU9BN6UA63" hidden="1">Report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5FI1C9UOAAAY4NXVVCR9C3V" hidden="1">#REF!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TPGRTP7C15XIXLL6MYF1A6H" hidden="1">#REF!</definedName>
    <definedName name="BExKKUB0XTNO2S60GH8LLU3HR24M" hidden="1">#REF!</definedName>
    <definedName name="BExKKUGD2HMJWQEYZ8H3X1BMXFS9" hidden="1">#REF!</definedName>
    <definedName name="BExKKWPCVT7VBORQMM7MWZCVAPVS" hidden="1">#REF!</definedName>
    <definedName name="BExKKX05KCZZZPKOR1NE5A8RGVT4" hidden="1">#REF!</definedName>
    <definedName name="BExKKXR7HRRU3YYVGTGBAD9M1IY1" hidden="1">#REF!</definedName>
    <definedName name="BExKLD6S9L66QYREYHBE5J44OK7X" hidden="1">#REF!</definedName>
    <definedName name="BExKLEZK32L28GYJWVO63BZ5E1JD" hidden="1">#REF!</definedName>
    <definedName name="BExKLJMP3B82TVA6I5PFC7FUGZ66" hidden="1">#REF!</definedName>
    <definedName name="BExKLLKVVHT06LA55JB2FC871DC5" hidden="1">#REF!</definedName>
    <definedName name="BExKLQ2S1P91NBR96B76KWE2OYS5"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DIZGWW2EQD0FEYW6WK6XLCM"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PS4ZD1676SDOFHCCSJ0GYWB" hidden="1">#REF!</definedName>
    <definedName name="BExKPU4H40F6SC7JYZ6LHON0BYNH" hidden="1">#REF!</definedName>
    <definedName name="BExKPX9VZ1J5021Q98K60HMPJU58" hidden="1">#REF!</definedName>
    <definedName name="BExKQ5O0GYE7Q96RBFFIHFKSBSFD"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T5HKGZ6B3SDLVHC8PWU03L8"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U0MKNAVZYYPKCYTZDWQX4R8" hidden="1">#REF!</definedName>
    <definedName name="BExKSURNRLKIKONF75WFWYWF9R6N" hidden="1">#REF!</definedName>
    <definedName name="BExKSX60G1MUS689FXIGYP2F7C62" hidden="1">#REF!</definedName>
    <definedName name="BExKT2UZ7Y2VWF5NQE18SJRLD2RN" hidden="1">#REF!</definedName>
    <definedName name="BExKT3GJFNGAM09H5F615E36A38C" hidden="1">#REF!</definedName>
    <definedName name="BExKTQZGN8GI3XGSEXMPCCA3S19H" hidden="1">#REF!</definedName>
    <definedName name="BExKTUKYYU0F6TUW1RXV24LRAZFE" hidden="1">#REF!</definedName>
    <definedName name="BExKU3FBLHQBIUTN6XEZW5GC9OG1" hidden="1">#REF!</definedName>
    <definedName name="BExKU82I99FEUIZLODXJDOJC96CQ" hidden="1">#REF!</definedName>
    <definedName name="BExKUDM0DFSCM3D91SH0XLXJSL18" hidden="1">#REF!</definedName>
    <definedName name="BExKULEKJLA77AUQPDUHSM94Y76Z" hidden="1">#REF!</definedName>
    <definedName name="BExKUXUF642T3D0V7SEO7VRUPHQ9" hidden="1">#REF!</definedName>
    <definedName name="BExKV08R85MKI3MAX9E2HERNQUNL" hidden="1">#REF!</definedName>
    <definedName name="BExKV4AAUNNJL5JWD7PX6BFKVS6O" hidden="1">#REF!</definedName>
    <definedName name="BExKV8HCER7KYJHK558ESU6YMC1K" hidden="1">#REF!</definedName>
    <definedName name="BExKVDVK6HN74GQPTXICP9BFC8CF" hidden="1">#REF!</definedName>
    <definedName name="BExKVFOAHCMGFXUGBS3ZSAFI2182" hidden="1">#REF!</definedName>
    <definedName name="BExKVFZ3ZZGIC1QI8XN6BYFWN0ZY" hidden="1">#REF!</definedName>
    <definedName name="BExKVG4KGO28KPGTAFL1R8TTZ10N" hidden="1">#REF!</definedName>
    <definedName name="BExKW0CSH7DA02YSNV64PSEIXB2P" hidden="1">#REF!</definedName>
    <definedName name="BExKWNQDT2ZGMBRPM5QUOQ5IM9OO" localSheetId="2" hidden="1">turnover  #REF!</definedName>
    <definedName name="BExKWNQDT2ZGMBRPM5QUOQ5IM9OO" localSheetId="4" hidden="1">turnover  #REF!</definedName>
    <definedName name="BExKWNQDT2ZGMBRPM5QUOQ5IM9OO" localSheetId="5" hidden="1">turnover  #REF!</definedName>
    <definedName name="BExKWNQDT2ZGMBRPM5QUOQ5IM9OO" hidden="1">turnover  #REF!</definedName>
    <definedName name="BExM9NUG3Q31X01AI9ZJCZIX25CS" hidden="1">#REF!</definedName>
    <definedName name="BExM9OG182RP30MY23PG49LVPZ1C" hidden="1">#REF!</definedName>
    <definedName name="BExMA64MW1S18NH8DCKPCCEI5KCB" hidden="1">#REF!</definedName>
    <definedName name="BExMAD0RZMZLL8QIPP84R5SYJ4PG" hidden="1">#REF!</definedName>
    <definedName name="BExMAETK6KBGHPWQWE2SY8VYRR9A" localSheetId="2" hidden="1">Report #REF!</definedName>
    <definedName name="BExMAETK6KBGHPWQWE2SY8VYRR9A" localSheetId="4" hidden="1">Report #REF!</definedName>
    <definedName name="BExMAETK6KBGHPWQWE2SY8VYRR9A" localSheetId="5" hidden="1">Report #REF!</definedName>
    <definedName name="BExMAETK6KBGHPWQWE2SY8VYRR9A" hidden="1">Report #REF!</definedName>
    <definedName name="BExMALEWFUEM8Y686IT03ECURUBR" hidden="1">#REF!</definedName>
    <definedName name="BExMARPGRO7TW1D96GQLKQFQSOGE"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YPQDG9AYDQ5E8IECVFREPO6"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MZOEYWVOOJ98TBHTTCS7XB8" hidden="1">#REF!</definedName>
    <definedName name="BExMCR19HYJAIJYJ3E56MDI6ADFC" hidden="1">#REF!</definedName>
    <definedName name="BExMCS8EF2W3FS9QADNKREYSI8P0" hidden="1">#REF!</definedName>
    <definedName name="BExMCUS7GSOM96J0HJ7EH0FFM2AC" hidden="1">#REF!</definedName>
    <definedName name="BExMCYTT6TVDWMJXO1NZANRTVNAN" hidden="1">#REF!</definedName>
    <definedName name="BExMD184C859BD11YRL5IECTNGMC"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LLSG04ONLPD7WAMYYTH1JWY" hidden="1">#REF!</definedName>
    <definedName name="BExMDPI2FVMORSWDDCVAJ85WYAYO" hidden="1">#REF!</definedName>
    <definedName name="BExMDUWB7VWHFFR266QXO46BNV2S" hidden="1">#REF!</definedName>
    <definedName name="BExMDYCF9KV2BIS7MW0X476F8TTV" localSheetId="2" hidden="1">Rev Anal #REF!</definedName>
    <definedName name="BExMDYCF9KV2BIS7MW0X476F8TTV" localSheetId="4" hidden="1">Rev Anal #REF!</definedName>
    <definedName name="BExMDYCF9KV2BIS7MW0X476F8TTV" localSheetId="5" hidden="1">Rev Anal #REF!</definedName>
    <definedName name="BExMDYCF9KV2BIS7MW0X476F8TTV" hidden="1">Rev Anal #REF!</definedName>
    <definedName name="BExME2U47N8LZG0BPJ49ANY5QVV2" hidden="1">#REF!</definedName>
    <definedName name="BExME88DH5DUKMUFI9FNVECXFD2E" hidden="1">#REF!</definedName>
    <definedName name="BExME9A7MOGAK7YTTQYXP5DL6VYA" hidden="1">#REF!</definedName>
    <definedName name="BExMEIVFGYEQ8ACVOMWUKVWZ7SQG" hidden="1">#REF!</definedName>
    <definedName name="BExMEOV9YFRY5C3GDLU60GIX10BY"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ESH984A52POU367X9VO7CPR" localSheetId="2" hidden="1">turnover #REF!</definedName>
    <definedName name="BExMFESH984A52POU367X9VO7CPR" localSheetId="4" hidden="1">turnover #REF!</definedName>
    <definedName name="BExMFESH984A52POU367X9VO7CPR" localSheetId="5" hidden="1">turnover #REF!</definedName>
    <definedName name="BExMFESH984A52POU367X9VO7CPR" hidden="1">turnover #REF!</definedName>
    <definedName name="BExMFLDTMRTCHKA37LQW67BG8D5C" hidden="1">#REF!</definedName>
    <definedName name="BExMGG3PFIHPHX7NXB7HDFI3N12L" hidden="1">#REF!</definedName>
    <definedName name="BExMGIYA2Y1XDVZDWQGKNQU9UJSW" hidden="1">#REF!</definedName>
    <definedName name="BExMH0MP5E7XH634V1A5T2U1QDJH" hidden="1">#REF!</definedName>
    <definedName name="BExMH3H9TW5TJCNU5Z1EWXP3BAEP" hidden="1">#REF!</definedName>
    <definedName name="BExMHBVF9AYOIIERDM6ZCUI6QFRL" hidden="1">#REF!</definedName>
    <definedName name="BExMHC675H4X44TQHTG6UQ2FO3UL" hidden="1">#REF!</definedName>
    <definedName name="BExMHOWPB34KPZ76M2KIX2C9R2VB" hidden="1">#REF!</definedName>
    <definedName name="BExMHRWKY05Z3VZX7HSUFLMJDWI9" hidden="1">#REF!</definedName>
    <definedName name="BExMHSSYC6KVHA3QDTSYPN92TWMI" hidden="1">#REF!</definedName>
    <definedName name="BExMI0WA793SF41LQ40A28U8OXQY" hidden="1">#REF!</definedName>
    <definedName name="BExMI3AJ9477KDL4T9DHET4LJJTW"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CQE21EN1OLUVYMZOX7QMM9J" hidden="1">#REF!</definedName>
    <definedName name="BExMIIQ5MBWSIHTFWAQADXMZC22Q" hidden="1">#REF!</definedName>
    <definedName name="BExMIKIVX6VTXLYD9MF8EZB4GI6F" localSheetId="2" hidden="1">P&amp;#REF!</definedName>
    <definedName name="BExMIKIVX6VTXLYD9MF8EZB4GI6F" localSheetId="4" hidden="1">P&amp;#REF!</definedName>
    <definedName name="BExMIKIVX6VTXLYD9MF8EZB4GI6F" localSheetId="5" hidden="1">P&amp;#REF!</definedName>
    <definedName name="BExMIKIVX6VTXLYD9MF8EZB4GI6F" hidden="1">P&amp;#REF!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1LWBH74ZTAXOXK6B2UKK4PY" hidden="1">#REF!</definedName>
    <definedName name="BExMJESNMYKR874H4QBJW6MTIODU" hidden="1">#REF!</definedName>
    <definedName name="BExMJNC8ZFB9DRFOJ961ZAJ8U3A8" hidden="1">#REF!</definedName>
    <definedName name="BExMJT13400WD3H1T744IE4Z2VSG" hidden="1">#REF!</definedName>
    <definedName name="BExMJTBV8A3D31W2IQHP9RDFPPHQ"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TW7R5SOV4PHAFGHU3W73DYE" hidden="1">#REF!</definedName>
    <definedName name="BExMKU7051J2W1RQXGZGE62NBRUZ" hidden="1">#REF!</definedName>
    <definedName name="BExMKUN3WPECJR2XRID2R7GZRGNX" hidden="1">#REF!</definedName>
    <definedName name="BExMKYJCS95TRCBV6UJI0XREUOBE" hidden="1">#REF!</definedName>
    <definedName name="BExMKZ535P011X4TNV16GCOH4H21" hidden="1">#REF!</definedName>
    <definedName name="BExML3XQNDIMX55ZCHHXKUV3D6E6" hidden="1">#REF!</definedName>
    <definedName name="BExML4TXAWQLOE6WJ606PXVWATOT" hidden="1">#REF!</definedName>
    <definedName name="BExML5QGSWHLI18BGY4CGOTD3UWH" hidden="1">#REF!</definedName>
    <definedName name="BExMLM7S1WZJUTB2J3NDJ8ROWT8P"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TIXETA5VAKBSOFDD5SRU887" hidden="1">#REF!</definedName>
    <definedName name="BExMMV0P6P5YS3C35G0JYYHI7992" hidden="1">#REF!</definedName>
    <definedName name="BExMN3KC27NDZHT9ESADB7GZU9WW" hidden="1">#REF!</definedName>
    <definedName name="BExMNDR4V2VG5RFZDGTAGD3Q9PPG" hidden="1">#REF!</definedName>
    <definedName name="BExMNJLFWZBRN9PZF1IO9CYWV1B2"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P5VYWD8QOI0LIROTIRZ1DPRS" hidden="1">#REF!</definedName>
    <definedName name="BExMPAJ5AJAXGKGK3F6H3ODS6RF4" hidden="1">#REF!</definedName>
    <definedName name="BExMPD2X55FFBVJ6CBUKNPROIOEU" hidden="1">#REF!</definedName>
    <definedName name="BExMPGDN502Y9XBVXCWXYRZ8EK07" localSheetId="2" hidden="1">P&amp;#REF!</definedName>
    <definedName name="BExMPGDN502Y9XBVXCWXYRZ8EK07" localSheetId="4" hidden="1">P&amp;#REF!</definedName>
    <definedName name="BExMPGDN502Y9XBVXCWXYRZ8EK07" localSheetId="5" hidden="1">P&amp;#REF!</definedName>
    <definedName name="BExMPGDN502Y9XBVXCWXYRZ8EK07" hidden="1">P&amp;#REF!</definedName>
    <definedName name="BExMPGZ848E38FUH1JBQN97DGWAT" hidden="1">#REF!</definedName>
    <definedName name="BExMPL68MS0WWJW2Q2461RTWWTAE" hidden="1">#REF!</definedName>
    <definedName name="BExMPMIP25UDBDZM8L9B5KIUO0W6"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KI0FKE68Q6B046SQ0U3K7Y2" hidden="1">#REF!</definedName>
    <definedName name="BExMRRJNUMGRSDD5GGKKGEIZ6FTS" hidden="1">#REF!</definedName>
    <definedName name="BExMRU3ACIU0RD2BNWO55LH5U2BR" hidden="1">#REF!</definedName>
    <definedName name="BExMS3OKD3URC8188ENQBV1W0ROF" hidden="1">#REF!</definedName>
    <definedName name="BExMS6Z8LL56CR5Y7VKH6KOEFJZE" hidden="1">#REF!</definedName>
    <definedName name="BExMSQRCC40AP8BDUPL2I2DNC210" hidden="1">#REF!</definedName>
    <definedName name="BExO4J9LR712G00TVA82VNTG8O7H" hidden="1">#REF!</definedName>
    <definedName name="BExO55G2KVZ7MIJ30N827CLH0I2A" hidden="1">#REF!</definedName>
    <definedName name="BExO5A8PZD9EUHC5CMPU6N3SQ15L" hidden="1">#REF!</definedName>
    <definedName name="BExO5XMAHL7CY3X0B1OPKZ28DCJ5" hidden="1">#REF!</definedName>
    <definedName name="BExO66LZJKY4PTQVREELI6POS4AY" hidden="1">#REF!</definedName>
    <definedName name="BExO6LLHCYTF7CIVHKAO0NMET14Q" hidden="1">#REF!</definedName>
    <definedName name="BExO7OUQS3XTUQ2LDKGQ8AAQ3OJJ" hidden="1">#REF!</definedName>
    <definedName name="BExO7RUSODZC2NQZMT2AFSMV2ONF" hidden="1">#REF!</definedName>
    <definedName name="BExO7WHYHUYMWPW7JI51IYXC56NM" hidden="1">#REF!</definedName>
    <definedName name="BExO82HS7E1W4ICHJ1IE0YE1H906" localSheetId="2" hidden="1">P&amp;#REF!</definedName>
    <definedName name="BExO82HS7E1W4ICHJ1IE0YE1H906" localSheetId="4" hidden="1">P&amp;#REF!</definedName>
    <definedName name="BExO82HS7E1W4ICHJ1IE0YE1H906" localSheetId="5" hidden="1">P&amp;#REF!</definedName>
    <definedName name="BExO82HS7E1W4ICHJ1IE0YE1H906" hidden="1">P&amp;#REF!</definedName>
    <definedName name="BExO85HMYXZJ7SONWBKKIAXMCI3C" hidden="1">#REF!</definedName>
    <definedName name="BExO863922O4PBGQMUNEQKGN3K96" hidden="1">#REF!</definedName>
    <definedName name="BExO87L5W7XLB8MTY6VZQJDGJK6N" hidden="1">#REF!</definedName>
    <definedName name="BExO89ZIOXN0HOKHY24F7HDZ87UT" hidden="1">#REF!</definedName>
    <definedName name="BExO8B163LTPKOAAH2ZROUDRKTCJ" hidden="1">#REF!</definedName>
    <definedName name="BExO8CDTBCABLEUD6PE2UM2EZ6C4" hidden="1">#REF!</definedName>
    <definedName name="BExO8IZ05ZG0XVOL3W41KBQE176A" hidden="1">#REF!</definedName>
    <definedName name="BExO8UTAGQWDBQZEEF4HUNMLQCVU" hidden="1">#REF!</definedName>
    <definedName name="BExO937E20IHMGQOZMECL3VZC7OX" hidden="1">#REF!</definedName>
    <definedName name="BExO94UTJKQQ7TJTTJRTSR70YVJC" hidden="1">#REF!</definedName>
    <definedName name="BExO9CSNX9HX5SH5JGKQX6JQUP1K" hidden="1">#REF!</definedName>
    <definedName name="BExO9J3A438976RXIUX5U9SU5T55" hidden="1">#REF!</definedName>
    <definedName name="BExO9RBVXIOQAUJQN4AMI501ZWHR" hidden="1">#REF!</definedName>
    <definedName name="BExO9RS5RXFJ1911HL3CCK6M74EP" hidden="1">#REF!</definedName>
    <definedName name="BExO9SDRI1M6KMHXSG3AE5L0F2U3" hidden="1">#REF!</definedName>
    <definedName name="BExO9U6GOKU6JZ8Z840F3P59AZRS" hidden="1">#REF!</definedName>
    <definedName name="BExO9V2U2YXAY904GYYGU6TD8Y7M" hidden="1">#REF!</definedName>
    <definedName name="BExOAEEOMZC7SD55AGLHHWU354F5" hidden="1">#REF!</definedName>
    <definedName name="BExOAJSX1JNTL27WC2CBY2UG5R2Z" hidden="1">#REF!</definedName>
    <definedName name="BExOAQ3GKCT7YZW1EMVU3EILSZL2"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YAVUCQ0IGM0Y6A75QHP0Q1A" hidden="1">#REF!</definedName>
    <definedName name="BExOC3UEHB1CZNINSQHZANWJYKR8" hidden="1">#REF!</definedName>
    <definedName name="BExOC63FMF8YCH29TPKIJT54KOG7" hidden="1">#REF!</definedName>
    <definedName name="BExOCBSF3XGO9YJ23LX2H78VOUR7"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ELKJ3364U0G9SIGAT9S8VCL" hidden="1">#REF!</definedName>
    <definedName name="BExODEWDDEABM4ZY3XREJIBZ8IVP" hidden="1">#REF!</definedName>
    <definedName name="BExODZFEIWV26E8RFU7XQYX1J458" hidden="1">#REF!</definedName>
    <definedName name="BExOEBKG55EROA2VL360A06LKASE" hidden="1">#REF!</definedName>
    <definedName name="BExOEH9B3T76KBETMDJ4N3INCQNA" hidden="1">#REF!</definedName>
    <definedName name="BExOERG5LWXYYEN1DY1H2FWRJS9T" hidden="1">#REF!</definedName>
    <definedName name="BExOEV1S6JJVO5PP4BZ20SNGZR7D" hidden="1">#REF!</definedName>
    <definedName name="BExOF41GW5T4WNQ5DHDXAO24O60H" hidden="1">#REF!</definedName>
    <definedName name="BExOF88C2MQHUQS24KTNQ819KNBS" hidden="1">#REF!</definedName>
    <definedName name="BExOFCVPD7EHWB7Z809PBBAEIR5T" localSheetId="2" hidden="1">Fuel #REF!</definedName>
    <definedName name="BExOFCVPD7EHWB7Z809PBBAEIR5T" localSheetId="4" hidden="1">Fuel #REF!</definedName>
    <definedName name="BExOFCVPD7EHWB7Z809PBBAEIR5T" localSheetId="5" hidden="1">Fuel #REF!</definedName>
    <definedName name="BExOFCVPD7EHWB7Z809PBBAEIR5T" hidden="1">Fuel #REF!</definedName>
    <definedName name="BExOFDBRKJDFXCSXJ5Q9HXZ5E7V1" hidden="1">#REF!</definedName>
    <definedName name="BExOFEDNCYI2TPTMQ8SJN3AW4YMF" hidden="1">#REF!</definedName>
    <definedName name="BExOFVLXVD6RVHSQO8KZOOACSV24" hidden="1">#REF!</definedName>
    <definedName name="BExOFX3WXIX8EEMUVTJJX8CWOHWB" localSheetId="2" hidden="1">Fuel Anal #REF!</definedName>
    <definedName name="BExOFX3WXIX8EEMUVTJJX8CWOHWB" localSheetId="4" hidden="1">Fuel Anal #REF!</definedName>
    <definedName name="BExOFX3WXIX8EEMUVTJJX8CWOHWB" localSheetId="5" hidden="1">Fuel Anal #REF!</definedName>
    <definedName name="BExOFX3WXIX8EEMUVTJJX8CWOHWB" hidden="1">Fuel Anal #REF!</definedName>
    <definedName name="BExOG2SW3XOGP9VAPQ3THV3VWV12" hidden="1">#REF!</definedName>
    <definedName name="BExOG3JZ6IX8T88GFJJTH6GHG2D3" hidden="1">#REF!</definedName>
    <definedName name="BExOG45J81K4OPA40KW5VQU54KY3" hidden="1">#REF!</definedName>
    <definedName name="BExOGCE5VZG9ZXOXG92XNFQV78XU" hidden="1">#REF!</definedName>
    <definedName name="BExOGFE2SCL8HHT4DFAXKLUTJZOG" hidden="1">#REF!</definedName>
    <definedName name="BExOGLTZFO7AO0WTPYJH8AQ5ZXFE" localSheetId="2" hidden="1">P&amp;#REF!</definedName>
    <definedName name="BExOGLTZFO7AO0WTPYJH8AQ5ZXFE" localSheetId="4" hidden="1">P&amp;#REF!</definedName>
    <definedName name="BExOGLTZFO7AO0WTPYJH8AQ5ZXFE" localSheetId="5" hidden="1">P&amp;#REF!</definedName>
    <definedName name="BExOGLTZFO7AO0WTPYJH8AQ5ZXFE" hidden="1">P&amp;#REF!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KV3I2UHOJTUCBSP121AXFS" localSheetId="2" hidden="1">Fuel_ #REF!</definedName>
    <definedName name="BExOI5KV3I2UHOJTUCBSP121AXFS" localSheetId="4" hidden="1">Fuel_ #REF!</definedName>
    <definedName name="BExOI5KV3I2UHOJTUCBSP121AXFS" localSheetId="5" hidden="1">Fuel_ #REF!</definedName>
    <definedName name="BExOI5KV3I2UHOJTUCBSP121AXFS" hidden="1">Fuel_ #REF!</definedName>
    <definedName name="BExOI5VMTHH7Y8MQQ1N635CHYI0P" hidden="1">#REF!</definedName>
    <definedName name="BExOI9MEWTVFIUF9Z414VTTS4KCH" hidden="1">#REF!</definedName>
    <definedName name="BExOIEVCP4Y6VDS23AK84MCYYHRT" hidden="1">#REF!</definedName>
    <definedName name="BExOIHPQIXR0NDR5WD01BZKPKEO3" hidden="1">#REF!</definedName>
    <definedName name="BExOIM7L0Z3LSII9P7ZTV4KJ8RMA" hidden="1">#REF!</definedName>
    <definedName name="BExOIWJVMJ6MG6JC4SPD1L00OHU1" hidden="1">#REF!</definedName>
    <definedName name="BExOIYCN8Z4JK3OOG86KYUCV0ME8" hidden="1">#REF!</definedName>
    <definedName name="BExOJ3AKZ9BCBZT3KD8WMSLK6MN2"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R4UMXOO64CKYDGDU6C6ATQ" localSheetId="2" hidden="1">turnover  #REF!</definedName>
    <definedName name="BExOK4R4UMXOO64CKYDGDU6C6ATQ" localSheetId="4" hidden="1">turnover  #REF!</definedName>
    <definedName name="BExOK4R4UMXOO64CKYDGDU6C6ATQ" localSheetId="5" hidden="1">turnover  #REF!</definedName>
    <definedName name="BExOK4R4UMXOO64CKYDGDU6C6ATQ" hidden="1">turnover  #REF!</definedName>
    <definedName name="BExOK4WM9O7QNG6O57FOASI5QSN1" hidden="1">#REF!</definedName>
    <definedName name="BExOKCUHNF3V5FK4YQ22VPPE17ZT" localSheetId="2" hidden="1">IS [0]!ESBI #REF!</definedName>
    <definedName name="BExOKCUHNF3V5FK4YQ22VPPE17ZT" localSheetId="4" hidden="1">IS [0]!ESBI #REF!</definedName>
    <definedName name="BExOKCUHNF3V5FK4YQ22VPPE17ZT" localSheetId="5" hidden="1">IS [0]!ESBI #REF!</definedName>
    <definedName name="BExOKCUHNF3V5FK4YQ22VPPE17ZT" hidden="1">IS [0]!ESBI #REF!</definedName>
    <definedName name="BExOKJAIHUMURS9RKKEWT4FUZ5JU" localSheetId="2" hidden="1">turnover  #REF!</definedName>
    <definedName name="BExOKJAIHUMURS9RKKEWT4FUZ5JU" localSheetId="4" hidden="1">turnover  #REF!</definedName>
    <definedName name="BExOKJAIHUMURS9RKKEWT4FUZ5JU" localSheetId="5" hidden="1">turnover  #REF!</definedName>
    <definedName name="BExOKJAIHUMURS9RKKEWT4FUZ5JU" hidden="1">turnover  #REF!</definedName>
    <definedName name="BExOKJLB5RE8S7UKFAGV6IDLF8BH"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N5JJ8MZDIII5V0D8LEQSLXZ" hidden="1">#REF!</definedName>
    <definedName name="BExOLOI0WJS3QC12I3ISL0D9AWOF" hidden="1">#REF!</definedName>
    <definedName name="BExOLYZNG5RBD0BTS1OEZJNU92Q5" hidden="1">#REF!</definedName>
    <definedName name="BExOM3HIJ3UZPOKJI68KPBJAHPDC" hidden="1">#REF!</definedName>
    <definedName name="BExOM5L1LI6CVLZFP18N83114Z6G" hidden="1">#REF!</definedName>
    <definedName name="BExOM8FG8R0V5DDR84G1GL4FKMXD" hidden="1">#REF!</definedName>
    <definedName name="BExOMKPURE33YQ3K1JG9NVQD4W49" hidden="1">#REF!</definedName>
    <definedName name="BExOMP7NGCLUNFK50QD2LPKRG078" hidden="1">#REF!</definedName>
    <definedName name="BExOMSD1UB84DHVLO22QTT8I7PV3"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ACFFITSSRJ2BL26RJ6HESE1" hidden="1">#REF!</definedName>
    <definedName name="BExONB3A7CO4YD8RB41PHC93BQ9M" hidden="1">#REF!</definedName>
    <definedName name="BExONFACBI96R61VKOO9G88L79II" hidden="1">#REF!</definedName>
    <definedName name="BExONFQH6UUXF8V0GI4BRIST9RFO" hidden="1">#REF!</definedName>
    <definedName name="BExONG6QYX4XVYSAGN74RYJ0QMJB"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1WWIZSGB0YTGKESB45TSVMZ" hidden="1">#REF!</definedName>
    <definedName name="BExOO4B8FPAFYPHCTYTX37P1TQM5" hidden="1">#REF!</definedName>
    <definedName name="BExOOIULUDOJRMYABWV5CCL906X6"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PY8XZNRDEJVHV6IKXOXTCGNO"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2NKMTAR39S4UHWTVXISLBWXI" hidden="1">#REF!</definedName>
    <definedName name="BExQ300G8I8TK45A0MVHV15422EU" hidden="1">#REF!</definedName>
    <definedName name="BExQ39R28MXSG2SEV956F0KZ20AN" hidden="1">#REF!</definedName>
    <definedName name="BExQ3D1P3M5Z3HLMEZ17E0BLEE4U" hidden="1">#REF!</definedName>
    <definedName name="BExQ3L50ZBPCYXMEB3GP4CEDPFN6" hidden="1">#REF!</definedName>
    <definedName name="BExQ3MSGLD9L60DPQ8BFRMTZA8JG" hidden="1">#REF!</definedName>
    <definedName name="BExQ3O4W7QF8BOXTUT4IOGF6YKUD" hidden="1">#REF!</definedName>
    <definedName name="BExQ3PXOWSN8561ZR8IEY8ZASI3B" hidden="1">#REF!</definedName>
    <definedName name="BExQ3TZF04IPY0B0UG9CQQ5736UA" hidden="1">#REF!</definedName>
    <definedName name="BExQ3V6JPS1SQTSAPWM3T958MER6" hidden="1">#REF!</definedName>
    <definedName name="BExQ42IU9MNDYLODP41DL6YTZMAR" hidden="1">#REF!</definedName>
    <definedName name="BExQ452HF7N1HYPXJXQ8WD6SOWUV" hidden="1">#REF!</definedName>
    <definedName name="BExQ499KBJ5W7A1G293A0K14EVQB" hidden="1">#REF!</definedName>
    <definedName name="BExQ4A5XFGW83W3FU6WREY4LHPM0" localSheetId="2" hidden="1">KPI-#REF!</definedName>
    <definedName name="BExQ4A5XFGW83W3FU6WREY4LHPM0" localSheetId="4" hidden="1">KPI-#REF!</definedName>
    <definedName name="BExQ4A5XFGW83W3FU6WREY4LHPM0" localSheetId="5" hidden="1">KPI-#REF!</definedName>
    <definedName name="BExQ4A5XFGW83W3FU6WREY4LHPM0" hidden="1">KPI-#REF!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KX3Z668H1KUCKZ9J24HUQ1F" hidden="1">#REF!</definedName>
    <definedName name="BExQ5SPMSOCJYLAY20NB5A6O32RE" hidden="1">#REF!</definedName>
    <definedName name="BExQ5UICMGTMK790KTLK49MAGXRC" hidden="1">#REF!</definedName>
    <definedName name="BExQ5YUUK9FD0QGTY4WD0W90O7OL" hidden="1">#REF!</definedName>
    <definedName name="BExQ625E7Z6VNT1HA8TXVOXXCFXV" hidden="1">#REF!</definedName>
    <definedName name="BExQ63793YQ9BH7JLCNRIATIGTRG" hidden="1">#REF!</definedName>
    <definedName name="BExQ66CG3LJ8ZKXEN8LNUFGLTNDR" hidden="1">#REF!</definedName>
    <definedName name="BExQ6CN1EF2UPZ57ZYMGK8TUJQSS" hidden="1">#REF!</definedName>
    <definedName name="BExQ6M2YXJ8AMRJF3QGHC40ADAHZ" hidden="1">#REF!</definedName>
    <definedName name="BExQ6M8B0X44N9TV56ATUVHGDI00" hidden="1">#REF!</definedName>
    <definedName name="BExQ6POH065GV0I74XXVD0VUPBJW" hidden="1">#REF!</definedName>
    <definedName name="BExQ6WV9KPSMXPPLGZ3KK4WNYTHU" hidden="1">#REF!</definedName>
    <definedName name="BExQ70GVLACI0AFTWP46YDPU6R2Y"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S1D9GFJOSE2AODUOW5X2VH6" hidden="1">#REF!</definedName>
    <definedName name="BExQ7XL2Q1GVUFL1F9KK0K0EXMWG"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EILSHQWMW96DYTHCSLMW98X" hidden="1">#REF!</definedName>
    <definedName name="BExQ8G0K46ZORA0QVQTDI7Z8LXGF" hidden="1">#REF!</definedName>
    <definedName name="BExQ8O3WEU8HNTTGKTW5T0QSKCLP" hidden="1">#REF!</definedName>
    <definedName name="BExQ8XUG29F0HYPBH89I4XXPL6EA" hidden="1">#REF!</definedName>
    <definedName name="BExQ8YG1Q8RFN1KLQAWISGKZV5IM"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NME5CZ81R4TQTN88MPVCSX5" hidden="1">#REF!</definedName>
    <definedName name="BExQ9UTANMJCK7LJ4OQMD6F2Q01L" hidden="1">#REF!</definedName>
    <definedName name="BExQ9ZLYHWABXAA9NJDW8ZS0UQ9P" hidden="1">#REF!</definedName>
    <definedName name="BExQA324HSCK40ENJUT9CS9EC71B" hidden="1">#REF!</definedName>
    <definedName name="BExQA3CWOEXAF2AFL081OVTQSA96" hidden="1">#REF!</definedName>
    <definedName name="BExQA55GY0STSNBWQCWN8E31ZXCS" hidden="1">#REF!</definedName>
    <definedName name="BExQA9HZIN9XEMHEEVHT99UU9Z82" hidden="1">#REF!</definedName>
    <definedName name="BExQACXZH2KT73IIFYYQKDG3XSCA" hidden="1">#REF!</definedName>
    <definedName name="BExQAELFYH92K8CJL155181UDORO" hidden="1">#REF!</definedName>
    <definedName name="BExQAG8PP8R5NJKNQD1U4QOSD6X5" hidden="1">#REF!</definedName>
    <definedName name="BExQAJOVMKOELZNRKDC5N65R0Z3J" hidden="1">#REF!</definedName>
    <definedName name="BExQAOXL1K801HBDXR4EW893QH68" localSheetId="2" hidden="1">Fuel_ #REF!</definedName>
    <definedName name="BExQAOXL1K801HBDXR4EW893QH68" localSheetId="4" hidden="1">Fuel_ #REF!</definedName>
    <definedName name="BExQAOXL1K801HBDXR4EW893QH68" localSheetId="5" hidden="1">Fuel_ #REF!</definedName>
    <definedName name="BExQAOXL1K801HBDXR4EW893QH68" hidden="1">Fuel_ #REF!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H7V80E46SB3PGILI9RVPHMZ" hidden="1">#REF!</definedName>
    <definedName name="BExQCKTD8AT0824LGWREXM1B5D1X" hidden="1">#REF!</definedName>
    <definedName name="BExQCNNY96ABH6G5XREC661I08HM" hidden="1">#REF!</definedName>
    <definedName name="BExQCNT8ZP63KWEIK2OKI5244RJW" hidden="1">#REF!</definedName>
    <definedName name="BExQCQ7KK15Q67L2MZGZ9616S1GJ" localSheetId="2" hidden="1">KPI-#REF!</definedName>
    <definedName name="BExQCQ7KK15Q67L2MZGZ9616S1GJ" localSheetId="4" hidden="1">KPI-#REF!</definedName>
    <definedName name="BExQCQ7KK15Q67L2MZGZ9616S1GJ" localSheetId="5" hidden="1">KPI-#REF!</definedName>
    <definedName name="BExQCQ7KK15Q67L2MZGZ9616S1GJ" hidden="1">KPI-#REF!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OOEDBF5G35QVTDU5FXPTFHS" localSheetId="2" hidden="1">P&amp;#REF!</definedName>
    <definedName name="BExQDOOEDBF5G35QVTDU5FXPTFHS" localSheetId="4" hidden="1">P&amp;#REF!</definedName>
    <definedName name="BExQDOOEDBF5G35QVTDU5FXPTFHS" localSheetId="5" hidden="1">P&amp;#REF!</definedName>
    <definedName name="BExQDOOEDBF5G35QVTDU5FXPTFHS" hidden="1">P&amp;#REF!</definedName>
    <definedName name="BExQDVPVLSCV68E2IAP60T81WX56" hidden="1">#REF!</definedName>
    <definedName name="BExQE1KCP5M2NFJ7EVFG2Q4UBV3C" hidden="1">#REF!</definedName>
    <definedName name="BExQEC7BRIJ30PTU3UPFOIP2HPE3" hidden="1">#REF!</definedName>
    <definedName name="BExQEMUA4HEFM4OVO8M8MA8PIAW1" hidden="1">#REF!</definedName>
    <definedName name="BExQEQ4XZQFIKUXNU9H7WE7AMZ1U" hidden="1">#REF!</definedName>
    <definedName name="BExQF1OEB07CRAP6ALNNMJNJ3P2D" hidden="1">#REF!</definedName>
    <definedName name="BExQF9X2AQPFJZTCHTU5PTTR0JAH" hidden="1">#REF!</definedName>
    <definedName name="BExQFC0M9KKFMQKPLPEO2RQDB7MM" hidden="1">#REF!</definedName>
    <definedName name="BExQFE448A6QD9V0E7OHNGS0IP81" localSheetId="2" hidden="1">P&amp;#REF!</definedName>
    <definedName name="BExQFE448A6QD9V0E7OHNGS0IP81" localSheetId="4" hidden="1">P&amp;#REF!</definedName>
    <definedName name="BExQFE448A6QD9V0E7OHNGS0IP81" localSheetId="5" hidden="1">P&amp;#REF!</definedName>
    <definedName name="BExQFE448A6QD9V0E7OHNGS0IP81" hidden="1">P&amp;#REF!</definedName>
    <definedName name="BExQFEEV7627R8TYZCM28C6V6WHE" hidden="1">#REF!</definedName>
    <definedName name="BExQFEK8NUD04X2OBRA275ADPSDL" hidden="1">#REF!</definedName>
    <definedName name="BExQFGYIWDR4W0YF7XR6E4EWWJ02" hidden="1">#REF!</definedName>
    <definedName name="BExQFKEPDJZHY1KW58G0JIYLTP0X" hidden="1">#REF!</definedName>
    <definedName name="BExQFPNFKA36IAPS22LAUMBDI4KE" hidden="1">#REF!</definedName>
    <definedName name="BExQFPSWEMA8WBUZ4WK20LR13VSU" hidden="1">#REF!</definedName>
    <definedName name="BExQFQEI3GBJZFWUDEUJJU4K8RFY" hidden="1">#REF!</definedName>
    <definedName name="BExQFVSPOSCCPF1TLJPIWYWYB8A9" hidden="1">#REF!</definedName>
    <definedName name="BExQFWJQXNQAW6LUMOEDS6KMJMYL" hidden="1">#REF!</definedName>
    <definedName name="BExQG8TYRD2G42UA5ZPCRLNKUDMX" hidden="1">#REF!</definedName>
    <definedName name="BExQGEZ8HSBPPGG8LEXAGQT8GJ4E" hidden="1">#REF!</definedName>
    <definedName name="BExQGO48J9MPCDQ96RBB9UN9AIGT" hidden="1">#REF!</definedName>
    <definedName name="BExQGQTCLBMBIL4ZBRMTMODG52OF" hidden="1">#REF!</definedName>
    <definedName name="BExQGSBB6MJWDW7AYWA0MSFTXKRR" hidden="1">#REF!</definedName>
    <definedName name="BExQGZCS9RF4UAB5ZT3UCQWNYAF6" hidden="1">#REF!</definedName>
    <definedName name="BExQH0JX9VCA0825MJX6JDOEPNA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HC5DH4SOAK3X4VW59BRBGP1" hidden="1">#REF!</definedName>
    <definedName name="BExQHPKXZ1K33V2F90NZIQRZYIAW" hidden="1">#REF!</definedName>
    <definedName name="BExQHVF9KD06AG2RXUQJ9X4PVGX4" hidden="1">#REF!</definedName>
    <definedName name="BExQHWX8AZZHJLLA3ZWSUJA6MNUA" hidden="1">#REF!</definedName>
    <definedName name="BExQHZBHVN2L4HC7ACTR73T5OCV0" hidden="1">#REF!</definedName>
    <definedName name="BExQI85V9TNLDJT5LTRZS10Y26SG" hidden="1">#REF!</definedName>
    <definedName name="BExQIAER57MWUZW5JXD1BTOYASDN" hidden="1">#REF!</definedName>
    <definedName name="BExQIAPKHVEV8CU1L3TTHJW67FJ5" hidden="1">#REF!</definedName>
    <definedName name="BExQIBB4I3Z6AUU0HYV1DHRS13M4" hidden="1">#REF!</definedName>
    <definedName name="BExQIBWPAXU7HJZLKGJZY3EB7MIS" hidden="1">#REF!</definedName>
    <definedName name="BExQIS8O6R36CI01XRY9ISM99TW9" hidden="1">#REF!</definedName>
    <definedName name="BExQIVJB9MJ25NDUHTCVMSODJY2C" hidden="1">#REF!</definedName>
    <definedName name="BExQJAZ2AL8SDKVJGUHYES4CYM1F" hidden="1">#REF!</definedName>
    <definedName name="BExQJBF7LAX128WR7VTMJC88ZLPG" hidden="1">#REF!</definedName>
    <definedName name="BExQJEVCKX6KZHNCLYXY7D0MX5KN" hidden="1">#REF!</definedName>
    <definedName name="BExQJJYSDX8B0J1QGF2HL071KKA3" hidden="1">#REF!</definedName>
    <definedName name="BExQK1HV6SQQ7CP8H8IUKI9TYXTD" hidden="1">#REF!</definedName>
    <definedName name="BExQK2P0YN7BEUS6OMSIQTAJAATE" hidden="1">#REF!</definedName>
    <definedName name="BExQK3LE5CSBW1E4H4KHW548FL2R" hidden="1">#REF!</definedName>
    <definedName name="BExQKG6LD6PLNDGNGO9DJXY865BR" hidden="1">#REF!</definedName>
    <definedName name="BExQLE1TOW3A287TQB0AVWENT8O1" hidden="1">#REF!</definedName>
    <definedName name="BExQLT1APWD6K374KGWQV38LM3JU" hidden="1">#REF!</definedName>
    <definedName name="BExRYOYB4A3E5F6MTROY69LR0PMG" hidden="1">#REF!</definedName>
    <definedName name="BExRYZLA9EW71H4SXQR525S72LLP" hidden="1">#REF!</definedName>
    <definedName name="BExRZ0N48R7XTA1LHEI62JXDGUSA" hidden="1">#REF!</definedName>
    <definedName name="BExRZ66M8G9FQ0VFP077QSZBSOA5" hidden="1">#REF!</definedName>
    <definedName name="BExRZ8FMQQL46I8AQWU17LRNZD5T" hidden="1">#REF!</definedName>
    <definedName name="BExRZE4MJJVDOPL75RKOJ3U7HHBE" localSheetId="2" hidden="1">P&amp;[0]!L #REF!</definedName>
    <definedName name="BExRZE4MJJVDOPL75RKOJ3U7HHBE" localSheetId="4" hidden="1">P&amp;[0]!L #REF!</definedName>
    <definedName name="BExRZE4MJJVDOPL75RKOJ3U7HHBE" localSheetId="5" hidden="1">P&amp;[0]!L #REF!</definedName>
    <definedName name="BExRZE4MJJVDOPL75RKOJ3U7HHBE" hidden="1">P&amp;[0]!L #REF!</definedName>
    <definedName name="BExRZIRRIXRUMZ5GOO95S7460BMP" hidden="1">#REF!</definedName>
    <definedName name="BExRZK9RAHMM0ZLTNSK7A4LDC42D" hidden="1">#REF!</definedName>
    <definedName name="BExRZNPXGCQCBEWDF4XVE5HBR811" hidden="1">#REF!</definedName>
    <definedName name="BExRZOGSR69INI6GAEPHDWSNK5Q4" hidden="1">#REF!</definedName>
    <definedName name="BExS0ASQBKRTPDWFK0KUDFOS9LE5" hidden="1">#REF!</definedName>
    <definedName name="BExS0DXYGLQJ4Y63SZ1CU3BNF6B9" hidden="1">#REF!</definedName>
    <definedName name="BExS0GHQUF6YT0RU3TKDEO8CSJYB" hidden="1">#REF!</definedName>
    <definedName name="BExS0K8IHC45I78DMZBOJ1P13KQA" hidden="1">#REF!</definedName>
    <definedName name="BExS152B2LFCRAUHSLI5T6QRNII0" hidden="1">#REF!</definedName>
    <definedName name="BExS15IJV0WW662NXQUVT3FGP4ST" hidden="1">#REF!</definedName>
    <definedName name="BExS194110MR25BYJI3CJ2EGZ8XT" hidden="1">#REF!</definedName>
    <definedName name="BExS1ALZZRGMW0LKFFDSCBD7RI9Z" hidden="1">#REF!</definedName>
    <definedName name="BExS1BNVGNSGD4EP90QL8WXYWZ66" hidden="1">#REF!</definedName>
    <definedName name="BExS1GWLL925HPUR4NZEAFGLMMLC" hidden="1">[0]!Capex-#REF!</definedName>
    <definedName name="BExS1UE39N6NCND7MAARSBWXS6HU" hidden="1">#REF!</definedName>
    <definedName name="BExS208FH5H1XVWFBRI4TLPJBWH3" hidden="1">#REF!</definedName>
    <definedName name="BExS226HTWL5WVC76MP5A1IBI8WD" hidden="1">#REF!</definedName>
    <definedName name="BExS26OI2QNNAH2WMDD95Z400048" hidden="1">#REF!</definedName>
    <definedName name="BExS2DF6B4ZUF3VZLI4G6LJ3BF38" hidden="1">#REF!</definedName>
    <definedName name="BExS2GF236EN7SW25M6MZGS2NYLL" hidden="1">#REF!</definedName>
    <definedName name="BExS2QB5FS5LYTFYO4BROTWG3OV5" hidden="1">#REF!</definedName>
    <definedName name="BExS2TLU1HONYV6S3ZD9T12D7CIG" hidden="1">#REF!</definedName>
    <definedName name="BExS30SRM5WJO9MFCZKEVN8YPPOX" hidden="1">#REF!</definedName>
    <definedName name="BExS318UV9I2FXPQQWUKKX00QLPJ" hidden="1">#REF!</definedName>
    <definedName name="BExS3JJ0V7IA96PRNXUKXC80B29N" hidden="1">#REF!</definedName>
    <definedName name="BExS3LBS0SMTHALVM4NRI1BAV1NP" hidden="1">#REF!</definedName>
    <definedName name="BExS3M2OQLYC3J47F5VGIJZ4FZCW" hidden="1">#REF!</definedName>
    <definedName name="BExS3MTQ75VBXDGEBURP6YT8RROE" hidden="1">#REF!</definedName>
    <definedName name="BExS3OMGYO0DFN5186UFKEXZ2RX3" hidden="1">#REF!</definedName>
    <definedName name="BExS3SDERJ27OER67TIGOVZU13A2" hidden="1">#REF!</definedName>
    <definedName name="BExS46R5WDNU5KL04FKY5LHJUCB8" hidden="1">#REF!</definedName>
    <definedName name="BExS4ACSFASK8RAZ70XY7DC36TZM" hidden="1">#REF!</definedName>
    <definedName name="BExS4ASWKM93XA275AXHYP8AG6SU" hidden="1">#REF!</definedName>
    <definedName name="BExS4JN3Y6SVBKILQK0R9HS45Y52" hidden="1">#REF!</definedName>
    <definedName name="BExS4P6S41O6Z6BED77U3GD9PNH1"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6GKQ96EHVLYWNJDWXZXUZW90" hidden="1">#REF!</definedName>
    <definedName name="BExS6ITKSZFRR01YD5B0F676SYN7" hidden="1">#REF!</definedName>
    <definedName name="BExS6N0LI574IAC89EFW6CLTCQ33" hidden="1">#REF!</definedName>
    <definedName name="BExS6WRDBF3ST86ZOBBUL3GTCR11" hidden="1">#REF!</definedName>
    <definedName name="BExS6XNRKR0C3MTA0LV5B60UB908" hidden="1">#REF!</definedName>
    <definedName name="BExS713Q0RJ745LLJQ1R9OCCB9EG"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83ZQT7EE3ZW46AIDW6F7OTY" localSheetId="2" hidden="1" xml:space="preserve"> PBIT Rec #REF!</definedName>
    <definedName name="BExS883ZQT7EE3ZW46AIDW6F7OTY" localSheetId="4" hidden="1" xml:space="preserve"> PBIT Rec #REF!</definedName>
    <definedName name="BExS883ZQT7EE3ZW46AIDW6F7OTY" localSheetId="5" hidden="1" xml:space="preserve"> PBIT Rec #REF!</definedName>
    <definedName name="BExS883ZQT7EE3ZW46AIDW6F7OTY" hidden="1" xml:space="preserve"> PBIT Rec #REF!</definedName>
    <definedName name="BExS8BPG5A0GR5AO1U951NDGGR0L" hidden="1">#REF!</definedName>
    <definedName name="BExS8G7A56EYYC9MAGM2EJAK631B" hidden="1">#REF!</definedName>
    <definedName name="BExS8GSUS17UY50TEM2AWF36BR9Z" hidden="1">#REF!</definedName>
    <definedName name="BExS8HJRBVG0XI6PWA9KTMJZMQXK" hidden="1">#REF!</definedName>
    <definedName name="BExS8HP8PEXMOS1Q0VXYQIOAOVPB" hidden="1">#REF!</definedName>
    <definedName name="BExS8R51C8RM2FS6V6IRTYO9GA4A" hidden="1">#REF!</definedName>
    <definedName name="BExS8SSGVQ6M82A96I5HDGWL2VEM" hidden="1">#REF!</definedName>
    <definedName name="BExS8WDX408F60MH1X9B9UZ2H4R7" hidden="1">#REF!</definedName>
    <definedName name="BExS8YC01GF5D186E48AL8JUCXVU" hidden="1">#REF!</definedName>
    <definedName name="BExS8Z2W2QEC3MH0BZIYLDFQNUIP" hidden="1">#REF!</definedName>
    <definedName name="BExS92DKGRFFCIA9C0IXDOLO57EP" hidden="1">#REF!</definedName>
    <definedName name="BExS976864GNII154MEGJEODYVED"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WI0A6PSEB8N9GPXF2Z7MWHM" hidden="1">#REF!</definedName>
    <definedName name="BExSA5HP306TN9XJS0TU619DLRR7" hidden="1">#REF!</definedName>
    <definedName name="BExSAAVWQOOIA6B3JHQVGP08HFEM" hidden="1">#REF!</definedName>
    <definedName name="BExSAFJ3IICU2M7QPVE4ARYMXZKX" hidden="1">#REF!</definedName>
    <definedName name="BExSAFZCFMU1O48K8BSX0URUJM5P"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4JYKQ3MINI7RAYK5M8BLJDC" hidden="1">#REF!</definedName>
    <definedName name="BExSBMOS41ZRLWYLOU29V6Y7YORR" hidden="1">#REF!</definedName>
    <definedName name="BExSBRBXXQMBU1TYDW1BXTEVEPRU" hidden="1">#REF!</definedName>
    <definedName name="BExSC4YX7KGJHW5BAWIYA35OUXD4" hidden="1">#REF!</definedName>
    <definedName name="BExSC54998WTZ21DSL0R8UN0Y9JH" hidden="1">#REF!</definedName>
    <definedName name="BExSC60N7WR9PJSNC9B7ORCX9NGY" hidden="1">#REF!</definedName>
    <definedName name="BExSCD22YLZWRBITPNW3XRP5W661" hidden="1">#REF!</definedName>
    <definedName name="BExSCE99EZTILTTCE4NJJF96OYYM" hidden="1">#REF!</definedName>
    <definedName name="BExSCHUQZ2HFEWS54X67DIS8OSXZ" hidden="1">#REF!</definedName>
    <definedName name="BExSCOG41SKKG4GYU76WRWW1CTE6" hidden="1">#REF!</definedName>
    <definedName name="BExSCRLGI728RRKV75UOFFAWNKNE" hidden="1">#REF!</definedName>
    <definedName name="BExSCUFWN7LH9HODQ90JMMFNL53Q"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0G1GXXO3L6I069RLDDOHMN" hidden="1">#REF!</definedName>
    <definedName name="BExSDP5Y04WWMX2WWRITWOX8R5I9" hidden="1">#REF!</definedName>
    <definedName name="BExSDSGM203BJTNS9MKCBX453HMD" hidden="1">#REF!</definedName>
    <definedName name="BExSDT20XUFXTDM37M148AXAP7HN" hidden="1">#REF!</definedName>
    <definedName name="BExSDYAX4YXR5Q8NBBEPOTC8AHUD" hidden="1">[0]!Capex-#REF!</definedName>
    <definedName name="BExSE5XYCM0BTYC60SB2X3AIT9TL" hidden="1">#REF!</definedName>
    <definedName name="BExSE6JKMCUKYPWA0YBEFQXE2D4P" hidden="1">#REF!</definedName>
    <definedName name="BExSEEHK1VLWD7JBV9SVVVIKQZ3I" hidden="1">#REF!</definedName>
    <definedName name="BExSEJKZLX37P3V33TRTFJ30BFRK" hidden="1">#REF!</definedName>
    <definedName name="BExSEP9UVOAI6TMXKNK587PQ3328" hidden="1">#REF!</definedName>
    <definedName name="BExSF07QFLZCO4P6K6QF05XG7PH1" hidden="1">#REF!</definedName>
    <definedName name="BExSFELNPJYUZX393PKWKNNZYV1N" hidden="1">#REF!</definedName>
    <definedName name="BExSFJ8ZAGQ63A4MVMZRQWLVRGQ5" hidden="1">#REF!</definedName>
    <definedName name="BExSFKQRST2S9KXWWLCXYLKSF4G1" hidden="1">#REF!</definedName>
    <definedName name="BExSFQW08I5CG3FW4UYK5TQEPYED"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DD90AECS0HZ2YD0WEIIO9MF" hidden="1">#REF!</definedName>
    <definedName name="BExSGE45J27MDUUNXW7Z8Q33UAON" hidden="1">#REF!</definedName>
    <definedName name="BExSGE9LY91Q0URHB4YAMX0UAMYI"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AHFHS7MMNJR8JPVABRGBVIT"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I0K2YL3HTCQAD8A7TR4QCUR6" hidden="1">#REF!</definedName>
    <definedName name="BExSIFUDNRWXWIWNGCCFOOD8WIAZ"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NC50AQ5K6FXO687OG37AS7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ZQLP9VFLEYQ9280W13X7E8K" hidden="1">#REF!</definedName>
    <definedName name="BExTW9MMQ8J67QAAWERN22S4B4R2" hidden="1">#REF!</definedName>
    <definedName name="BExTWB4LA1PODQOH4LDTHQKBN16K" hidden="1">#REF!</definedName>
    <definedName name="BExTWI0Q8AWXUA3ZN7I5V3QK2KM1" hidden="1">#REF!</definedName>
    <definedName name="BExTWJTIA3WUW1PUWXAOP9O8NKLZ" hidden="1">#REF!</definedName>
    <definedName name="BExTWJYZ0LTKJ98CC841EMUUXRP9" hidden="1">#REF!</definedName>
    <definedName name="BExTWW95OX07FNA01WF5MSSSFQLX" hidden="1">#REF!</definedName>
    <definedName name="BExTX476KI0RNB71XI5TYMANSGBG" hidden="1">#REF!</definedName>
    <definedName name="BExTXGC30F6VM2PK1YGX2H0L4JEU" hidden="1">#REF!</definedName>
    <definedName name="BExTXJ6HBAIXMMWKZTJNFDYVZCAY" hidden="1">#REF!</definedName>
    <definedName name="BExTXT812NQT8GAEGH738U29BI0D" hidden="1">#REF!</definedName>
    <definedName name="BExTXWIP2TFPTQ76NHFOB72NICRZ" hidden="1">#REF!</definedName>
    <definedName name="BExTY5T62H651VC86QM4X7E28JVA" hidden="1">#REF!</definedName>
    <definedName name="BExTYB7EUHEYX8PK4FFPNDT1V883" localSheetId="2" hidden="1">turnover #REF!</definedName>
    <definedName name="BExTYB7EUHEYX8PK4FFPNDT1V883" localSheetId="4" hidden="1">turnover #REF!</definedName>
    <definedName name="BExTYB7EUHEYX8PK4FFPNDT1V883" localSheetId="5" hidden="1">turnover #REF!</definedName>
    <definedName name="BExTYB7EUHEYX8PK4FFPNDT1V883" hidden="1">turnover #REF!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GEX5ROZN6856AHB9DO7O3U0"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GXUTLRPJN4MRINLAPHSZQFG" hidden="1">#REF!</definedName>
    <definedName name="BExU1IL9AOHFO85BZB6S60DK3N8H" hidden="1">#REF!</definedName>
    <definedName name="BExU1NOPS09CLFZL1O31RAF9BQNQ" hidden="1">#REF!</definedName>
    <definedName name="BExU1P6MV459F89XYXXKSUYLZB9S" localSheetId="2" hidden="1">KPI-#REF!</definedName>
    <definedName name="BExU1P6MV459F89XYXXKSUYLZB9S" localSheetId="4" hidden="1">KPI-#REF!</definedName>
    <definedName name="BExU1P6MV459F89XYXXKSUYLZB9S" localSheetId="5" hidden="1">KPI-#REF!</definedName>
    <definedName name="BExU1P6MV459F89XYXXKSUYLZB9S" hidden="1">KPI-#REF!</definedName>
    <definedName name="BExU1PH9MOEX1JZVZ3D5M9DXB191" hidden="1">#REF!</definedName>
    <definedName name="BExU1QZEEKJA35IMEOLOJ3ODX0ZA" hidden="1">#REF!</definedName>
    <definedName name="BExU1VRURIWWVJ95O40WA23LMTJD" hidden="1">#REF!</definedName>
    <definedName name="BExU1YX7SETFCIH3LCE8DKN4IM5O" localSheetId="2" hidden="1">Fuel_ #REF!</definedName>
    <definedName name="BExU1YX7SETFCIH3LCE8DKN4IM5O" localSheetId="4" hidden="1">Fuel_ #REF!</definedName>
    <definedName name="BExU1YX7SETFCIH3LCE8DKN4IM5O" localSheetId="5" hidden="1">Fuel_ #REF!</definedName>
    <definedName name="BExU1YX7SETFCIH3LCE8DKN4IM5O" hidden="1">Fuel_ #REF!</definedName>
    <definedName name="BExU2M5CK6XK55UIHDVYRXJJJRI4" hidden="1">#REF!</definedName>
    <definedName name="BExU2TXVT25ZTOFQAF6CM53Z1RLF" hidden="1">#REF!</definedName>
    <definedName name="BExU2WHORCZVTFSI85GYPK4IZZIP" hidden="1">#REF!</definedName>
    <definedName name="BExU2XZLYIU19G7358W5T9E87AFR" hidden="1">#REF!</definedName>
    <definedName name="BExU3B66MCKJFSKT3HL8B5EJGVX0" hidden="1">#REF!</definedName>
    <definedName name="BExU3JEZFLJ14RPVVY24R4BANERQ" localSheetId="2" hidden="1">Fuel_ #REF!</definedName>
    <definedName name="BExU3JEZFLJ14RPVVY24R4BANERQ" localSheetId="4" hidden="1">Fuel_ #REF!</definedName>
    <definedName name="BExU3JEZFLJ14RPVVY24R4BANERQ" localSheetId="5" hidden="1">Fuel_ #REF!</definedName>
    <definedName name="BExU3JEZFLJ14RPVVY24R4BANERQ" hidden="1">Fuel_ #REF!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MWX9ZMEBF4BVVV96N594LZ"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NA00RRRBGRT6TOB0MXZRCRZ" hidden="1">#REF!</definedName>
    <definedName name="BExU51IFNZXPBDES28457LR8X60M" hidden="1">#REF!</definedName>
    <definedName name="BExU529I6YHVOG83TJHWSILIQU1S" hidden="1">#REF!</definedName>
    <definedName name="BExU5423LJ5V5E7PFFPMDP71Z81X" hidden="1">#REF!</definedName>
    <definedName name="BExU57YCIKPRD8QWL6EU0YR3NG3J" hidden="1">#REF!</definedName>
    <definedName name="BExU5DSTBWXLN6E59B757KRWRI6E" hidden="1">#REF!</definedName>
    <definedName name="BExU5TDWM8NNDHYPQ7OQODTQ368A" hidden="1">#REF!</definedName>
    <definedName name="BExU5X4OX1V1XHS6WSSORVQPP6Z3" hidden="1">#REF!</definedName>
    <definedName name="BExU5XVPARTFMRYHNUTBKDIL4UJN" hidden="1">#REF!</definedName>
    <definedName name="BExU62OD3Z4R4JEM46XFE84CFASK" hidden="1">#REF!</definedName>
    <definedName name="BExU66KMFBAP8JCVG9VM1RD1TNFF" hidden="1">#REF!</definedName>
    <definedName name="BExU68IOM3CB3TACNAE9565TW7SH" hidden="1">#REF!</definedName>
    <definedName name="BExU6AM82KN21E82HMWVP3LWP9IL" hidden="1">#REF!</definedName>
    <definedName name="BExU6E27JADMS8LG6ENEX576MQ84"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G9T0C9PD1AY2LOC073T4S7Y"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RD172UKFU0A6ZHURR0K4726" hidden="1">#REF!</definedName>
    <definedName name="BExU80I6AE5OU7P7F5V7HWIZBJ4P" hidden="1">#REF!</definedName>
    <definedName name="BExU86NB26MCPYIISZ36HADONGT2" hidden="1">#REF!</definedName>
    <definedName name="BExU885EZZNSZV3GP298UJ8LB7OL" hidden="1">#REF!</definedName>
    <definedName name="BExU8FSAUP9TUZ1NO9WXK80QPHWV" hidden="1">#REF!</definedName>
    <definedName name="BExU8KFLAN778MBN93NYZB0FV30G" hidden="1">#REF!</definedName>
    <definedName name="BExU8UX9JX3XLB47YZ8GFXE0V7R2" hidden="1">#REF!</definedName>
    <definedName name="BExU91DC3DGKPZD6LTER2IRTF89C" hidden="1">#REF!</definedName>
    <definedName name="BExU93WWQ9WETCGSF3U9WTR6WH5E" hidden="1">#REF!</definedName>
    <definedName name="BExU96M1J7P9DZQ3S9H0C12KGYTW" hidden="1">#REF!</definedName>
    <definedName name="BExU99R9CI6YQN6ERXI50QBD78OA"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HIKCX0RVAWMIFDBZA61ZC37" hidden="1">#REF!</definedName>
    <definedName name="BExUAMWQODKBXMRH1QCMJLJBF8M7" hidden="1">#REF!</definedName>
    <definedName name="BExUAX8WS5OPVLCDXRGKTU2QMTFO" hidden="1">#REF!</definedName>
    <definedName name="BExUB4AJHEAFCG8QDDLXMOMZ6VOB"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MKK81HANIJ96PTYHCAPCGN9" hidden="1">#REF!</definedName>
    <definedName name="BExUBOO9MSCC8XA97Q1YP77VK4VZ" localSheetId="2" hidden="1">Fuel_ #REF!</definedName>
    <definedName name="BExUBOO9MSCC8XA97Q1YP77VK4VZ" localSheetId="4" hidden="1">Fuel_ #REF!</definedName>
    <definedName name="BExUBOO9MSCC8XA97Q1YP77VK4VZ" localSheetId="5" hidden="1">Fuel_ #REF!</definedName>
    <definedName name="BExUBOO9MSCC8XA97Q1YP77VK4VZ" hidden="1">Fuel_ #REF!</definedName>
    <definedName name="BExUC3I91I6BAR2URTAN2NP9FZW8" hidden="1">#REF!</definedName>
    <definedName name="BExUC623BDYEODBN0N4DO6PJQ7NU" hidden="1">#REF!</definedName>
    <definedName name="BExUC8WH8TCKBB5313JGYYQ1WFLT" hidden="1">#REF!</definedName>
    <definedName name="BExUCFCDK6SPH86I6STXX8X3WMC4" hidden="1">#REF!</definedName>
    <definedName name="BExUCLC6AQ5KR6LXSAXV4QQ8ASVG" hidden="1">#REF!</definedName>
    <definedName name="BExUCYDL736GOUY7I23W94P8G3CO" localSheetId="2" hidden="1">Fuel Anal #REF!</definedName>
    <definedName name="BExUCYDL736GOUY7I23W94P8G3CO" localSheetId="4" hidden="1">Fuel Anal #REF!</definedName>
    <definedName name="BExUCYDL736GOUY7I23W94P8G3CO" localSheetId="5" hidden="1">Fuel Anal #REF!</definedName>
    <definedName name="BExUCYDL736GOUY7I23W94P8G3CO" hidden="1">Fuel Anal #REF!</definedName>
    <definedName name="BExUD4IOJ12X3PJG5WXNNGDRCKAP" hidden="1">#REF!</definedName>
    <definedName name="BExUD9WX9BWK72UWVSLYZJLAY5VY" hidden="1">#REF!</definedName>
    <definedName name="BExUDBEUJH9IACZDBL1VAUWPG0QW" hidden="1">#REF!</definedName>
    <definedName name="BExUDCWS97CZ4MB83G41D9H0H9ZE" hidden="1">#REF!</definedName>
    <definedName name="BExUDEPKW4SGODRKCEUX6YOUFN4T"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9KW4052779I32J0PQIJT04Y"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Q4S8VR1OUHSG750BEXHEOX82" hidden="1">#REF!</definedName>
    <definedName name="BExVRJA84ZKK6WY1X2VBZSDANPR3" hidden="1">#REF!</definedName>
    <definedName name="BExVSL787C8E4HFQZ2NVLT35I2XV" hidden="1">#REF!</definedName>
    <definedName name="BExVSTFTVV14SFGHQUOJL5SQ5TX9" hidden="1">#REF!</definedName>
    <definedName name="BExVT3MPE8LQ5JFN3HQIFKSQ80U4" hidden="1">#REF!</definedName>
    <definedName name="BExVT6MLJPWO4ZWVZ2F9UZ333IRT"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2UCZAJYB0VPOSB34PVYFQBA" localSheetId="2" hidden="1">turnover #REF!</definedName>
    <definedName name="BExVU2UCZAJYB0VPOSB34PVYFQBA" localSheetId="4" hidden="1">turnover #REF!</definedName>
    <definedName name="BExVU2UCZAJYB0VPOSB34PVYFQBA" localSheetId="5" hidden="1">turnover #REF!</definedName>
    <definedName name="BExVU2UCZAJYB0VPOSB34PVYFQBA" hidden="1">turnover #REF!</definedName>
    <definedName name="BExVUL9V3H8ZF6Y72LQBBN639YAA" hidden="1">#REF!</definedName>
    <definedName name="BExVULKTJ9435PCZYNV5LSPHY4GW" hidden="1">#REF!</definedName>
    <definedName name="BExVV5T14N2HZIK7HQ4P2KG09U0J" hidden="1">#REF!</definedName>
    <definedName name="BExVV7R410VYLADLX9LNG63ID6H1" hidden="1">#REF!</definedName>
    <definedName name="BExVVCEED4JEKF59OV0G3T4XFMFO" hidden="1">#REF!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INKCH0V0NUWH363SMXAZE62" hidden="1">#REF!</definedName>
    <definedName name="BExVWRHY26E4C7SIWJOTQBX0UFXB" hidden="1">#REF!</definedName>
    <definedName name="BExVWYOXE08WEME7MMXU8IO9W33L" localSheetId="2" hidden="1">Fuel #REF!</definedName>
    <definedName name="BExVWYOXE08WEME7MMXU8IO9W33L" localSheetId="4" hidden="1">Fuel #REF!</definedName>
    <definedName name="BExVWYOXE08WEME7MMXU8IO9W33L" localSheetId="5" hidden="1">Fuel #REF!</definedName>
    <definedName name="BExVWYOXE08WEME7MMXU8IO9W33L" hidden="1">Fuel #REF!</definedName>
    <definedName name="BExVWYU8EK669NP172GEIGCTVPPA" hidden="1">#REF!</definedName>
    <definedName name="BExVX2QIJRQ8BAUPI0N7HL5TQOQJ" hidden="1">#REF!</definedName>
    <definedName name="BExVX3MVJ0GHWPP1EL59ZQNKMX0B" hidden="1">#REF!</definedName>
    <definedName name="BExVX3XN2DRJKL8EDBIG58RYQ36R" hidden="1">#REF!</definedName>
    <definedName name="BExVXC109GK4JVYMQ11TXPTGG81P" hidden="1">#REF!</definedName>
    <definedName name="BExVXCH9190E650DGHQE4W6LNT82"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VGWN7SONLVDH9WJ2F1JS264" hidden="1">#REF!</definedName>
    <definedName name="BExVZ344QMFQTMKQZURJKRM1DGY0" localSheetId="2" hidden="1">turnover  #REF!</definedName>
    <definedName name="BExVZ344QMFQTMKQZURJKRM1DGY0" localSheetId="4" hidden="1">turnover  #REF!</definedName>
    <definedName name="BExVZ344QMFQTMKQZURJKRM1DGY0" localSheetId="5" hidden="1">turnover  #REF!</definedName>
    <definedName name="BExVZ344QMFQTMKQZURJKRM1DGY0" hidden="1">turnover  #REF!</definedName>
    <definedName name="BExVZ9EO732IK6MNMG17Y1EFTJQC" hidden="1">#REF!</definedName>
    <definedName name="BExVZB1Y5J4UL2LKK0363EU7GIJ1" hidden="1">#REF!</definedName>
    <definedName name="BExVZJQVO5LQ0BJH5JEN5NOBIAF6" hidden="1">#REF!</definedName>
    <definedName name="BExVZKCG3JI4DW6T3TU8SL2EJ3UI" hidden="1">#REF!</definedName>
    <definedName name="BExVZL3HZ1485ND51PTJ0UYIIAOS" hidden="1">#REF!</definedName>
    <definedName name="BExVZM5710Q6OHT6527X3A5QBC41" hidden="1">#REF!</definedName>
    <definedName name="BExVZNN4MOUY70CY2LSMQPNRTTA5" localSheetId="2" hidden="1">P&amp;#REF!</definedName>
    <definedName name="BExVZNN4MOUY70CY2LSMQPNRTTA5" localSheetId="4" hidden="1">P&amp;#REF!</definedName>
    <definedName name="BExVZNN4MOUY70CY2LSMQPNRTTA5" localSheetId="5" hidden="1">P&amp;#REF!</definedName>
    <definedName name="BExVZNN4MOUY70CY2LSMQPNRTTA5" hidden="1">P&amp;#REF!</definedName>
    <definedName name="BExVZNXWS91RD7NXV5NE2R3C8WW7" hidden="1">#REF!</definedName>
    <definedName name="BExW014OLVBNTZHT410KLKI5CEB0" hidden="1">#REF!</definedName>
    <definedName name="BExW0386REQRCQCVT9BCX80UPTRY" hidden="1">#REF!</definedName>
    <definedName name="BExW05MIVL2VPSG2QWCBICGP9IVP" localSheetId="2" hidden="1">queried #REF!</definedName>
    <definedName name="BExW05MIVL2VPSG2QWCBICGP9IVP" localSheetId="4" hidden="1">queried #REF!</definedName>
    <definedName name="BExW05MIVL2VPSG2QWCBICGP9IVP" localSheetId="5" hidden="1">queried #REF!</definedName>
    <definedName name="BExW05MIVL2VPSG2QWCBICGP9IVP" hidden="1">queried #REF!</definedName>
    <definedName name="BExW0FYP4WXY71CYUG40SUBG9UWU" hidden="1">#REF!</definedName>
    <definedName name="BExW0RI61B4VV0ARXTFVBAWRA1C5" hidden="1">#REF!</definedName>
    <definedName name="BExW0SUME4SM5NJGKVN7U9BDAU4J" localSheetId="2" hidden="1">Fuel_ #REF!</definedName>
    <definedName name="BExW0SUME4SM5NJGKVN7U9BDAU4J" localSheetId="4" hidden="1">Fuel_ #REF!</definedName>
    <definedName name="BExW0SUME4SM5NJGKVN7U9BDAU4J" localSheetId="5" hidden="1">Fuel_ #REF!</definedName>
    <definedName name="BExW0SUME4SM5NJGKVN7U9BDAU4J" hidden="1">Fuel_ #REF!</definedName>
    <definedName name="BExW16MY2FXTM2HDDNKLWQ1P5MYM" hidden="1">#REF!</definedName>
    <definedName name="BExW17JC7PVGA8WR6NJK8TRQSUNA"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83NP9D366XFPXLGSCI5UB0L" hidden="1">#REF!</definedName>
    <definedName name="BExW2H3C8WJSBW5FGTFKVDVJC4CL" hidden="1">#REF!</definedName>
    <definedName name="BExW2MSCKPGF5K3I7TL4KF5ISUOL" hidden="1">#REF!</definedName>
    <definedName name="BExW2SMO90FU9W8DVVES6Q4E6BZR" hidden="1">#REF!</definedName>
    <definedName name="BExW36V9N91OHCUMGWJQL3I5P4JK" hidden="1">#REF!</definedName>
    <definedName name="BExW3EIBA1J9Q9NA9VCGZGRS8WV7"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N0IEAGUP8BENVOG7S5WFP2D" hidden="1">#REF!</definedName>
    <definedName name="BExW4QR9FV9MP5K610THBSM51RYO" hidden="1">#REF!</definedName>
    <definedName name="BExW4Z029R9E19ZENN3WEA3VDAD1" hidden="1">#REF!</definedName>
    <definedName name="BExW5AZNT6IAZGNF2C879ODHY1B8" hidden="1">#REF!</definedName>
    <definedName name="BExW5AZNUO9XW2AIUA2L21Z5DV68" localSheetId="2" hidden="1">Report #REF!</definedName>
    <definedName name="BExW5AZNUO9XW2AIUA2L21Z5DV68" localSheetId="4" hidden="1">Report #REF!</definedName>
    <definedName name="BExW5AZNUO9XW2AIUA2L21Z5DV68" localSheetId="5" hidden="1">Report #REF!</definedName>
    <definedName name="BExW5AZNUO9XW2AIUA2L21Z5DV68" hidden="1">Report #REF!</definedName>
    <definedName name="BExW5VIOFHRH9N3A9DWZ3G50WDGZ" hidden="1">#REF!</definedName>
    <definedName name="BExW5WPU27WD4NWZOT0ZEJIDLX5J"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794A74Z5F2K8LVQLD6VSKXUE" hidden="1">#REF!</definedName>
    <definedName name="BExW8BS5U4GCOOV745EX9NR6CZIX" hidden="1">#REF!</definedName>
    <definedName name="BExW8EXCULYKGAUJSS46MBUT8XHE" localSheetId="2" hidden="1">P&amp;[0]!L Notes #REF!</definedName>
    <definedName name="BExW8EXCULYKGAUJSS46MBUT8XHE" localSheetId="4" hidden="1">P&amp;[0]!L Notes #REF!</definedName>
    <definedName name="BExW8EXCULYKGAUJSS46MBUT8XHE" localSheetId="5" hidden="1">P&amp;[0]!L Notes #REF!</definedName>
    <definedName name="BExW8EXCULYKGAUJSS46MBUT8XHE" hidden="1">P&amp;[0]!L Notes #REF!</definedName>
    <definedName name="BExW8K0SSIPSKBVP06IJ71600HJZ" hidden="1">#REF!</definedName>
    <definedName name="BExW8KX60IEDJKDY6OY65FGRNAOV" hidden="1">#REF!</definedName>
    <definedName name="BExW8SPOWSFCZT7SPLTP3LMSPM5V"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6I11J04M41T9TL0JB1UFJ4P" hidden="1">#REF!</definedName>
    <definedName name="BExW9POK1KIOI0ALS5MZIKTDIYMA" hidden="1">#REF!</definedName>
    <definedName name="BExW9S2U0I87Y4VZE9WY5IECXV8H" hidden="1">#REF!</definedName>
    <definedName name="BExW9ZKM8CQLDZ03U6VWBHIPB57D" localSheetId="2" hidden="1">Interest &amp;#REF!</definedName>
    <definedName name="BExW9ZKM8CQLDZ03U6VWBHIPB57D" localSheetId="4" hidden="1">Interest &amp;#REF!</definedName>
    <definedName name="BExW9ZKM8CQLDZ03U6VWBHIPB57D" localSheetId="5" hidden="1">Interest &amp;#REF!</definedName>
    <definedName name="BExW9ZKM8CQLDZ03U6VWBHIPB57D" hidden="1">Interest &amp;#REF!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6QAP8UJQVN4R4BQKPP4QK35" hidden="1">#REF!</definedName>
    <definedName name="BExXN6QBPAZZ2P80WHTUFVKNUYEY" localSheetId="2" hidden="1">P&amp;#REF!</definedName>
    <definedName name="BExXN6QBPAZZ2P80WHTUFVKNUYEY" localSheetId="4" hidden="1">P&amp;#REF!</definedName>
    <definedName name="BExXN6QBPAZZ2P80WHTUFVKNUYEY" localSheetId="5" hidden="1">P&amp;#REF!</definedName>
    <definedName name="BExXN6QBPAZZ2P80WHTUFVKNUYEY" hidden="1">P&amp;#REF!</definedName>
    <definedName name="BExXNBOA39T2X6Y5Y5GZ5DDNA1AX" hidden="1">#REF!</definedName>
    <definedName name="BExXND6872VJ3M2PGT056WQMWBHD" hidden="1">#REF!</definedName>
    <definedName name="BExXNPM24UN2PGVL9D1TUBFRIKR4" hidden="1">#REF!</definedName>
    <definedName name="BExXNWYB165VO9MHARCL5WLCHWS0" hidden="1">#REF!</definedName>
    <definedName name="BExXO278QHQN8JDK5425EJ615ECC" hidden="1">#REF!</definedName>
    <definedName name="BExXOBHOP0WGFHI2Y9AO4L440UVQ" hidden="1">#REF!</definedName>
    <definedName name="BExXOHSAD2NSHOLLMZ2JWA4I3I1R" hidden="1">#REF!</definedName>
    <definedName name="BExXP80B5FGA00JCM7UXKPI3PB7Y" hidden="1">#REF!</definedName>
    <definedName name="BExXP85M4WXYVN1UVHUTOEKEG5XS" hidden="1">#REF!</definedName>
    <definedName name="BExXPELOTHOAG0OWILLAH94OZV5J" hidden="1">#REF!</definedName>
    <definedName name="BExXPG8XIP9NRBNX3R7APZ461Q6Z" localSheetId="2" hidden="1">Fuel #REF!</definedName>
    <definedName name="BExXPG8XIP9NRBNX3R7APZ461Q6Z" localSheetId="4" hidden="1">Fuel #REF!</definedName>
    <definedName name="BExXPG8XIP9NRBNX3R7APZ461Q6Z" localSheetId="5" hidden="1">Fuel #REF!</definedName>
    <definedName name="BExXPG8XIP9NRBNX3R7APZ461Q6Z" hidden="1">Fuel #REF!</definedName>
    <definedName name="BExXPS31W1VD2NMIE4E37LHVDF0L" hidden="1">#REF!</definedName>
    <definedName name="BExXPZKYEMVF5JOC14HYOOYQK6JK" hidden="1">#REF!</definedName>
    <definedName name="BExXQ0S4M9QU0TBXVZC4QRT2E0K8" hidden="1">#REF!</definedName>
    <definedName name="BExXQ0XFWUOXN5EPJ9O2Z0JG8G7Z" hidden="1">#REF!</definedName>
    <definedName name="BExXQ89PA10X79WBWOEP1AJX1OQM" hidden="1">#REF!</definedName>
    <definedName name="BExXQ9X4WAA4X0F8UE0M6EDPEUWD" hidden="1">#REF!</definedName>
    <definedName name="BExXQCGQGGYSI0LTRVR73MUO50AW"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MNLQJ0QFGNWPPS44R8IB20B" hidden="1">#REF!</definedName>
    <definedName name="BExXQPCOVIDUBP9A1QIKRTLT3UY6"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532X7PQHGOKRE2NF4UKFQLB" localSheetId="2" hidden="1">Fuel #REF!</definedName>
    <definedName name="BExXR532X7PQHGOKRE2NF4UKFQLB" localSheetId="4" hidden="1">Fuel #REF!</definedName>
    <definedName name="BExXR532X7PQHGOKRE2NF4UKFQLB" localSheetId="5" hidden="1">Fuel #REF!</definedName>
    <definedName name="BExXR532X7PQHGOKRE2NF4UKFQLB" hidden="1">Fuel #REF!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O4A6VUH1F4XV8N1BRJ4896W" hidden="1">#REF!</definedName>
    <definedName name="BExXRO9N1SNJZGKD90P4K7FU1J0P" hidden="1">#REF!</definedName>
    <definedName name="BExXRSM54A8DIIOA8PVYGHV84A4K" hidden="1">#REF!</definedName>
    <definedName name="BExXRTD2QYGJWI36C8JWIZSWMTUW" hidden="1">#REF!</definedName>
    <definedName name="BExXRV5QP3Z0KAQ1EQT9JYT2FV0L" hidden="1">#REF!</definedName>
    <definedName name="BExXRZ20LZZCW8LVGDK0XETOTSAI" hidden="1">#REF!</definedName>
    <definedName name="BExXRZNM651EJ5HJPGKGTVYLAZQ1" hidden="1">#REF!</definedName>
    <definedName name="BExXS1LU6HO97H7YGR9APTH2F5LJ" localSheetId="2" hidden="1">Rev Anal #REF!</definedName>
    <definedName name="BExXS1LU6HO97H7YGR9APTH2F5LJ" localSheetId="4" hidden="1">Rev Anal #REF!</definedName>
    <definedName name="BExXS1LU6HO97H7YGR9APTH2F5LJ" localSheetId="5" hidden="1">Rev Anal #REF!</definedName>
    <definedName name="BExXS1LU6HO97H7YGR9APTH2F5LJ" hidden="1">Rev Anal #REF!</definedName>
    <definedName name="BExXS63O4OMWMNXXAODZQFSDG33N" hidden="1">#REF!</definedName>
    <definedName name="BExXSBSP1TOY051HSPEPM0AEIO2M" hidden="1">#REF!</definedName>
    <definedName name="BExXSC8RFK5D68FJD2HI4K66SA6I" hidden="1">#REF!</definedName>
    <definedName name="BExXSNHC88W4UMXEOIOOATJAIKZO" hidden="1">#REF!</definedName>
    <definedName name="BExXSNS4LP8GNEGARE5SE6D9XWO9" hidden="1">#REF!</definedName>
    <definedName name="BExXSODO9ZNQLNKG8WS6I05VUMIH" hidden="1">#REF!</definedName>
    <definedName name="BExXSTBS08WIA9TLALV3UQ2Z3MRG" hidden="1">#REF!</definedName>
    <definedName name="BExXSVQ2WOJJ73YEO8Q2FK60V4G8" hidden="1">#REF!</definedName>
    <definedName name="BExXTELVDEVYTNZPM5VN15JS9CSD"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QFZKD1T0VPRGQAAW2AXRP1U"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A82WDKX0T0FBAK06UUQWE0G" hidden="1">#REF!</definedName>
    <definedName name="BExXUB9RSLSCNN5ETLXY72DAPZZM" hidden="1">#REF!</definedName>
    <definedName name="BExXUD7Z8OOP07UUDAF4YD5SI37T" localSheetId="2" hidden="1">P&amp;#REF!</definedName>
    <definedName name="BExXUD7Z8OOP07UUDAF4YD5SI37T" localSheetId="4" hidden="1">P&amp;#REF!</definedName>
    <definedName name="BExXUD7Z8OOP07UUDAF4YD5SI37T" localSheetId="5" hidden="1">P&amp;#REF!</definedName>
    <definedName name="BExXUD7Z8OOP07UUDAF4YD5SI37T" hidden="1">P&amp;#REF!</definedName>
    <definedName name="BExXUFRM82XQIN2T8KGLDQL1IBQW" hidden="1">#REF!</definedName>
    <definedName name="BExXUQEQBF6FI240ZGIF9YXZSRAU" hidden="1">#REF!</definedName>
    <definedName name="BExXUST1X18R000NALUQSISIX6DK" hidden="1">#REF!</definedName>
    <definedName name="BExXUYND6EJO7CJ5KRICV4O1JNWK" hidden="1">#REF!</definedName>
    <definedName name="BExXV6FWG4H3S2QEUJZYIXILNGJ7" hidden="1">#REF!</definedName>
    <definedName name="BExXV7C9UAWMHBUUIVAC03MWNB71" hidden="1">#REF!</definedName>
    <definedName name="BExXVK87BMMO6LHKV0CFDNIQVIBS" hidden="1">#REF!</definedName>
    <definedName name="BExXVKZ9WXPGL6IVY6T61IDD771I" hidden="1">#REF!</definedName>
    <definedName name="BExXVSRROO92S1MUY18CZ05TT8DE" localSheetId="2" hidden="1">KPI-#REF!</definedName>
    <definedName name="BExXVSRROO92S1MUY18CZ05TT8DE" localSheetId="4" hidden="1">KPI-#REF!</definedName>
    <definedName name="BExXVSRROO92S1MUY18CZ05TT8DE" localSheetId="5" hidden="1">KPI-#REF!</definedName>
    <definedName name="BExXVSRROO92S1MUY18CZ05TT8DE" hidden="1">KPI-#REF!</definedName>
    <definedName name="BExXVSX32VRXR34HE2JVUU08HOZX" hidden="1">#REF!</definedName>
    <definedName name="BExXVUV51C8OL8U4NVCRX4XHEZGU"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UDMYH2MTNRQX3OJ7RNHSAAW" hidden="1">#REF!</definedName>
    <definedName name="BExXWVFIBQT8OY1O41FRFPFGXQHK" hidden="1">#REF!</definedName>
    <definedName name="BExXWWXHBZHA9J3N8K47F84X0M0L" hidden="1">#REF!</definedName>
    <definedName name="BExXXBM521DL8R4ZX7NZ3DBCUOR5" hidden="1">#REF!</definedName>
    <definedName name="BExXXC7OZI33XZ03NRMEP7VRLQK4" hidden="1">#REF!</definedName>
    <definedName name="BExXXH5N3NKBQ7BCJPJTBF8CYM2Q" hidden="1">#REF!</definedName>
    <definedName name="BExXXK5K5S5BMXFPVXQ25GESV58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LBHANUXC5FCTDDTGOVD3GQS" hidden="1">#REF!</definedName>
    <definedName name="BExXYMNYAYH3WA2ZCFAYKZID9ZCI" hidden="1">#REF!</definedName>
    <definedName name="BExXYYT12SVN2VDMLVNV4P3ISD8T" hidden="1">#REF!</definedName>
    <definedName name="BExXZEDWUYH25UZMW2QU2RXFILJE" hidden="1">#REF!</definedName>
    <definedName name="BExXZFVV4YB42AZ3H1I40YG3JAPU" hidden="1">#REF!</definedName>
    <definedName name="BExXZHJ9T2JELF12CHHGD54J1B0C" hidden="1">#REF!</definedName>
    <definedName name="BExXZNJ2X1TK2LRK5ZY3MX49H5T7" hidden="1">#REF!</definedName>
    <definedName name="BExXZOVPCEP495TQSON6PSRQ8XCY" hidden="1">#REF!</definedName>
    <definedName name="BExXZSBPVQQY39199NGR1DUZYPIB" localSheetId="2" hidden="1">KPI-#REF!</definedName>
    <definedName name="BExXZSBPVQQY39199NGR1DUZYPIB" localSheetId="4" hidden="1">KPI-#REF!</definedName>
    <definedName name="BExXZSBPVQQY39199NGR1DUZYPIB" localSheetId="5" hidden="1">KPI-#REF!</definedName>
    <definedName name="BExXZSBPVQQY39199NGR1DUZYPIB" hidden="1">KPI-#REF!</definedName>
    <definedName name="BExXZXKH7NBARQQAZM69Z57IH1MM" hidden="1">#REF!</definedName>
    <definedName name="BExY07WSDH5QEVM7BJXJK2ZRAI1O" hidden="1">#REF!</definedName>
    <definedName name="BExY0C3UBVC4M59JIRXVQ8OWAJC1" hidden="1">#REF!</definedName>
    <definedName name="BExY0O8REMGCX8CUYFP2Q9ACWAA7"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GK9ELBEKDD7O6HR6DUO8YGO" hidden="1">#REF!</definedName>
    <definedName name="BExY1I27Z96VV96H5A770V4VI9LP" hidden="1">#REF!</definedName>
    <definedName name="BExY1J9JEWVH0QGOQMD77MGDAGTR" localSheetId="2" hidden="1">Fuel Anal #REF!</definedName>
    <definedName name="BExY1J9JEWVH0QGOQMD77MGDAGTR" localSheetId="4" hidden="1">Fuel Anal #REF!</definedName>
    <definedName name="BExY1J9JEWVH0QGOQMD77MGDAGTR" localSheetId="5" hidden="1">Fuel Anal #REF!</definedName>
    <definedName name="BExY1J9JEWVH0QGOQMD77MGDAGTR" hidden="1">Fuel Anal #REF!</definedName>
    <definedName name="BExY1NWOXXFV9GGZ3PX444LZ8TVX" hidden="1">#REF!</definedName>
    <definedName name="BExY1UCL0RND63LLSM9X5SFRG117" hidden="1">#REF!</definedName>
    <definedName name="BExY1WAT3937L08HLHIRQHMP2A3H" hidden="1">#REF!</definedName>
    <definedName name="BExY1YEBOSLMID7LURP8QB46AI91" hidden="1">#REF!</definedName>
    <definedName name="BExY23HLONG4LAWYPKZZ6W7FRIB8"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Q4B5FUDA5VU4VRUHX327QN0" hidden="1">#REF!</definedName>
    <definedName name="BExY37SW65LSAEKK9CGCECTAQJ1Q" hidden="1">#REF!</definedName>
    <definedName name="BExY3HOSK7YI364K15OX70AVR6F1" hidden="1">#REF!</definedName>
    <definedName name="BExY3T89AUR83SOAZZ3OMDEJDQ39" hidden="1">#REF!</definedName>
    <definedName name="BExY40Q0ZPN49ZPMR7P24TR5GI2Y" hidden="1">#REF!</definedName>
    <definedName name="BExY45TFEKM7ABYKGN5PMWVON8TP" hidden="1">#REF!</definedName>
    <definedName name="BExY4BCYXQRORZWJ2RNZUO8WF3Q2" hidden="1">#REF!</definedName>
    <definedName name="BExY4MG771JQ84EMIVB6HQGGHZY7" hidden="1">#REF!</definedName>
    <definedName name="BExY4PWCSFB8P3J3TBQB2MD67263" hidden="1">#REF!</definedName>
    <definedName name="BExY4RZW3KK11JLYBA4DWZ92M6LQ" hidden="1">#REF!</definedName>
    <definedName name="BExY4X8LX2FKJJYY4PA1M4IHZ5OC" hidden="1">#REF!</definedName>
    <definedName name="BExY4XOVTTNVZ577RLIEC7NZQFIX" hidden="1">#REF!</definedName>
    <definedName name="BExY50JAF5CG01GTHAUS7I4ZLUDC" hidden="1">#REF!</definedName>
    <definedName name="BExY514W17L2O332CHP1W45BX70L" hidden="1">#REF!</definedName>
    <definedName name="BExY52XLDPV78GTHCPGKLLCY64WB"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KBFMSVFCU0I9FE0OQRRPFCI" hidden="1">#REF!</definedName>
    <definedName name="BExY5S3XD1NJT109CV54IFOHVLQ6" hidden="1">#REF!</definedName>
    <definedName name="BExY61P6ZZ34X4JJQYJPBMTLFKXQ"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MY170JCUU1RWASNZ1HJPRTA" hidden="1">#REF!</definedName>
    <definedName name="BExZJOQR77H0P4SUKVYACDCFBBXO" hidden="1">#REF!</definedName>
    <definedName name="BExZJS6RG34ODDY9HMZ0O34MEMSB" hidden="1">#REF!</definedName>
    <definedName name="BExZJVS8NS9PQFD3VZAIDIROJZUZ" hidden="1">#REF!</definedName>
    <definedName name="BExZK34NR4BAD7HJAP7SQ926UQP3" hidden="1">#REF!</definedName>
    <definedName name="BExZK3FGPHH5H771U7D5XY7XBS6E" hidden="1">#REF!</definedName>
    <definedName name="BExZKHYORG3O8C772XPFHM1N8T80" hidden="1">#REF!</definedName>
    <definedName name="BExZKJRF2IRR57DG9CLC7MSHWNNN" hidden="1">#REF!</definedName>
    <definedName name="BExZKJRFGTEN9KUJHODUMSZ34U70" hidden="1">#REF!</definedName>
    <definedName name="BExZKO99LU7361WK8S0O5YKB9ONK" hidden="1">#REF!</definedName>
    <definedName name="BExZKV5GYXO0X760SBD9TWTIQHGI" hidden="1">#REF!</definedName>
    <definedName name="BExZL6E4YVXRUN7ZGF2BIGIXFR8K" hidden="1">#REF!</definedName>
    <definedName name="BExZLGVLMKTPFXG42QYT0PO81G7F" hidden="1">#REF!</definedName>
    <definedName name="BExZLKMK7LRK14S09WLMH7MXSQXM" hidden="1">#REF!</definedName>
    <definedName name="BExZLXIC31GZ2OGM94KM00SZGXHH" localSheetId="2" hidden="1">KPI-#REF!</definedName>
    <definedName name="BExZLXIC31GZ2OGM94KM00SZGXHH" localSheetId="4" hidden="1">KPI-#REF!</definedName>
    <definedName name="BExZLXIC31GZ2OGM94KM00SZGXHH" localSheetId="5" hidden="1">KPI-#REF!</definedName>
    <definedName name="BExZLXIC31GZ2OGM94KM00SZGXHH" hidden="1">KPI-#REF!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GNMOFTJ6X9B0WVDE09G6K9V" hidden="1">#REF!</definedName>
    <definedName name="BExZNH3VISFF4NQI11BZDP5IQ7VG" hidden="1">#REF!</definedName>
    <definedName name="BExZNJYCFYVMAOI62GB2BABK1ELE" hidden="1">#REF!</definedName>
    <definedName name="BExZNK3RR1M6E7ZUVIXQ8R60AHSU"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L9K1RUXBTLZ6FJ65BIE9G5R" hidden="1">#REF!</definedName>
    <definedName name="BExZOREMVSK4E5VSWM838KHUB8AI" hidden="1">#REF!</definedName>
    <definedName name="BExZOVR745T5P1KS9NV2PXZPZVRG" hidden="1">#REF!</definedName>
    <definedName name="BExZOY071BNVDHEW95O1VLD53GOV" hidden="1">#REF!</definedName>
    <definedName name="BExZOZSWGLSY2XYVRIS6VSNJDSGD" hidden="1">#REF!</definedName>
    <definedName name="BExZP7AIJKLM6C6CSUIIFAHFBNX2" hidden="1">#REF!</definedName>
    <definedName name="BExZPMFGG75G1LBC6H2XCA7OAYC2" hidden="1">#REF!</definedName>
    <definedName name="BExZPQ0XY507N8FJMVPKCTK8HC9H" hidden="1">#REF!</definedName>
    <definedName name="BExZPT65PANM0M7VFYA9RDX2Z696" hidden="1">#REF!</definedName>
    <definedName name="BExZQ37OVBR25U32CO2YYVPZOMR5" hidden="1">#REF!</definedName>
    <definedName name="BExZQ3NT7H06VO0AR48WHZULZB93" hidden="1">#REF!</definedName>
    <definedName name="BExZQ7PJU07SEJMDX18U9YVDC2GU" hidden="1">#REF!</definedName>
    <definedName name="BExZQB07OEJZQ6325Z7OX9KJENA0" hidden="1">#REF!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P1X6UVLN1UOLHH5VF4STP1O" hidden="1">#REF!</definedName>
    <definedName name="BExZRQ930U6OCYNV00CH5I0Q4LPE" hidden="1">#REF!</definedName>
    <definedName name="BExZRW8W514W8OZ72YBONYJ64GXF" hidden="1">#REF!</definedName>
    <definedName name="BExZRWJP2BUVFJPO8U8ATQEP0LZU" hidden="1">#REF!</definedName>
    <definedName name="BExZS2OY9JTSSP01ZQ6V2T2LO5R9" hidden="1">#REF!</definedName>
    <definedName name="BExZSDXGMYX9AMXYIMWPFQGTO2P3" hidden="1">#REF!</definedName>
    <definedName name="BExZSI9USDLZAN8LI8M4YYQL24GZ" hidden="1">#REF!</definedName>
    <definedName name="BExZSR47NCWIB1047ZIPV7BH4BJ3" hidden="1">#REF!</definedName>
    <definedName name="BExZSS0LA2JY4ZLJ1Z5YCMLJJZCH" hidden="1">#REF!</definedName>
    <definedName name="BExZT51U4BREVBSYEZQ2UROLY1DG" hidden="1">#REF!</definedName>
    <definedName name="BExZTAQV2QVSZY5Y3VCCWUBSBW9P" hidden="1">#REF!</definedName>
    <definedName name="BExZTHSI2FX56PWRSNX9H5EWTZFO" hidden="1">#REF!</definedName>
    <definedName name="BExZTHXTKPDRB42XRLB3LG8H1B9B" hidden="1">#REF!</definedName>
    <definedName name="BExZTJL3HVBFY139H6CJHEQCT1EL" hidden="1">#REF!</definedName>
    <definedName name="BExZTLOL8OPABZI453E0KVNA1GJS" hidden="1">#REF!</definedName>
    <definedName name="BExZTT6J3X0TOX0ZY6YPLUVMCW9X" hidden="1">#REF!</definedName>
    <definedName name="BExZTTBTLHBNCLACFTJA2II56LPR"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GUQURR85NHVTU8A0Q2PFZ3O" hidden="1">#REF!</definedName>
    <definedName name="BExZUH06KKHOMM62DRNEBNOQL704"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8BRAB60VPBRH2325OIZT8H" hidden="1">#REF!</definedName>
    <definedName name="BExZVBQ29OM0V8XAL3HL0JIM0MMU" hidden="1">#REF!</definedName>
    <definedName name="BExZVF627GUMV37Y70BP4GVT6W1P"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D19HMBBH0OKM1FVM3ZIOOM5"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X0EWQEZO86WDAD9A4EAEZ012" hidden="1">#REF!</definedName>
    <definedName name="BExZX2T6ZT2DZLYSDJJBPVIT5OK2" hidden="1">#REF!</definedName>
    <definedName name="BExZXOJDELULNLEH7WG0OYJT0NJ4" hidden="1">#REF!</definedName>
    <definedName name="BExZXOOTRNUK8LGEAZ8ZCFW9KXQ1" hidden="1">#REF!</definedName>
    <definedName name="BExZXT6JOXNKEDU23DKL8XZAJZIH" hidden="1">#REF!</definedName>
    <definedName name="BExZXUTYHBIK8AJPWPNHA4RSR6C7"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YFNQRWQWQMM7PLIE08SGX0I4" hidden="1">#REF!</definedName>
    <definedName name="BExZZ2FQA9A8C7CJKMEFQ9VPSLCE" hidden="1">#REF!</definedName>
    <definedName name="BExZZ618SOO9WEBI15ORI01GKSBY" hidden="1">#REF!</definedName>
    <definedName name="BExZZCHAVHW8C2H649KRGVQ0WVRT" hidden="1">#REF!</definedName>
    <definedName name="BExZZTK54OTLF2YB68BHGOS27GEN" hidden="1">#REF!</definedName>
    <definedName name="BExZZWEQRYTW1WYPOI99UTNUTMES" localSheetId="2" hidden="1">queried #REF!</definedName>
    <definedName name="BExZZWEQRYTW1WYPOI99UTNUTMES" localSheetId="4" hidden="1">queried #REF!</definedName>
    <definedName name="BExZZWEQRYTW1WYPOI99UTNUTMES" localSheetId="5" hidden="1">queried #REF!</definedName>
    <definedName name="BExZZWEQRYTW1WYPOI99UTNUTMES" hidden="1">queried #REF!</definedName>
    <definedName name="BExZZX0ALDLF90MBDWR0GOB7WDS2" hidden="1">#REF!</definedName>
    <definedName name="BExZZXB3JQQG4SIZS4MRU6NNW7HI" hidden="1">#REF!</definedName>
    <definedName name="BExZZZEMIIFKMLLV4DJKX5TB9R5V" hidden="1">#REF!</definedName>
    <definedName name="ccc" hidden="1">{"Variances",#N/A,FALSE,"Data"}</definedName>
    <definedName name="cdf" hidden="1">{"Bus_Dev",#N/A,FALSE,"Data";"CSBU_Centre",#N/A,FALSE,"Data";"Distribution",#N/A,FALSE,"Data";"Dublin",#N/A,FALSE,"Data";"Mid_West",#N/A,FALSE,"Data";"NER",#N/A,FALSE,"Data";"Northern",#N/A,FALSE,"Data";"SER",#N/A,FALSE,"Data";"Southern",#N/A,FALSE,"Data";"Supply",#N/A,FALSE,"Data";"Total_Database",#N/A,FALSE,"Data";"Total_sum",#N/A,FALSE,"Data"}</definedName>
    <definedName name="Consultants" hidden="1">{"'Coloured P&amp;L'!$C$1:$I$31"}</definedName>
    <definedName name="Consultants2" hidden="1">{"'Coloured P&amp;L'!$C$1:$I$31"}</definedName>
    <definedName name="Contractor" hidden="1">#REF!</definedName>
    <definedName name="CPTANumber" hidden="1">#REF!</definedName>
    <definedName name="CRLastUpdate" hidden="1">#REF!</definedName>
    <definedName name="CRRange" hidden="1">#REF!</definedName>
    <definedName name="CRWBSParent" hidden="1">#REF!</definedName>
    <definedName name="DDDD" hidden="1">{"Bus_Dev",#N/A,FALSE,"Data";"CSBU_Centre",#N/A,FALSE,"Data";"Distribution",#N/A,FALSE,"Data";"Dublin",#N/A,FALSE,"Data";"Mid_West",#N/A,FALSE,"Data";"NER",#N/A,FALSE,"Data";"Northern",#N/A,FALSE,"Data";"SER",#N/A,FALSE,"Data";"Southern",#N/A,FALSE,"Data";"Supply",#N/A,FALSE,"Data";"Total_Database",#N/A,FALSE,"Data";"Total_sum",#N/A,FALSE,"Data"}</definedName>
    <definedName name="DDDDD" hidden="1">{"Bus_Dev",#N/A,FALSE,"Data";"CSBU_Centre",#N/A,FALSE,"Data";"Distribution",#N/A,FALSE,"Data";"Dublin",#N/A,FALSE,"Data";"Mid_West",#N/A,FALSE,"Data";"NER",#N/A,FALSE,"Data";"Northern",#N/A,FALSE,"Data";"SER",#N/A,FALSE,"Data";"Southern",#N/A,FALSE,"Data";"Supply",#N/A,FALSE,"Data";"Total_Database",#N/A,FALSE,"Data";"Total_sum",#N/A,FALSE,"Data"}</definedName>
    <definedName name="DDDDDD" hidden="1">{"'Coloured P&amp;L'!$C$1:$I$31"}</definedName>
    <definedName name="DDDDDDDDD" hidden="1">{"Variances",#N/A,FALSE,"Data"}</definedName>
    <definedName name="DDDDDDDDDDDDDDD" hidden="1">{"Bus_Dev",#N/A,FALSE,"Data";"CSBU_Centre",#N/A,FALSE,"Data";"Distribution",#N/A,FALSE,"Data";"Dublin",#N/A,FALSE,"Data";"Mid_West",#N/A,FALSE,"Data";"NER",#N/A,FALSE,"Data";"Northern",#N/A,FALSE,"Data";"SER",#N/A,FALSE,"Data";"Southern",#N/A,FALSE,"Data";"Supply",#N/A,FALSE,"Data";"Total_Database",#N/A,FALSE,"Data";"Total_sum",#N/A,FALSE,"Data"}</definedName>
    <definedName name="dddddddddde" hidden="1">{"'Coloured P&amp;L'!$C$1:$I$31"}</definedName>
    <definedName name="ddddddds" hidden="1">{"'Coloured P&amp;L'!$C$1:$I$31"}</definedName>
    <definedName name="Debt2" hidden="1">{"'Coloured P&amp;L'!$C$1:$I$31"}</definedName>
    <definedName name="deded" hidden="1">{"'Coloured P&amp;L'!$C$1:$I$31"}</definedName>
    <definedName name="Dept" hidden="1">{"'Coloured P&amp;L'!$C$1:$I$31"}</definedName>
    <definedName name="dert" hidden="1">{"'Coloured P&amp;L'!$C$1:$I$31"}</definedName>
    <definedName name="dfd" hidden="1">{"Bus_Dev",#N/A,FALSE,"Data";"CSBU_Centre",#N/A,FALSE,"Data";"Distribution",#N/A,FALSE,"Data";"Dublin",#N/A,FALSE,"Data";"Mid_West",#N/A,FALSE,"Data";"NER",#N/A,FALSE,"Data";"Northern",#N/A,FALSE,"Data";"SER",#N/A,FALSE,"Data";"Southern",#N/A,FALSE,"Data";"Supply",#N/A,FALSE,"Data";"Total_Database",#N/A,FALSE,"Data";"Total_sum",#N/A,FALSE,"Data"}</definedName>
    <definedName name="dfdf" hidden="1">{"'Coloured P&amp;L'!$C$1:$I$31"}</definedName>
    <definedName name="dfdfdf" hidden="1">{"'Coloured P&amp;L'!$C$1:$I$31"}</definedName>
    <definedName name="dfdfdg" hidden="1">{"'Coloured P&amp;L'!$C$1:$I$31"}</definedName>
    <definedName name="dff" hidden="1">{"Variances",#N/A,FALSE,"Data"}</definedName>
    <definedName name="dfsadfsadfsdfasdfasdfa" hidden="1">{#N/A,#N/A,TRUE,"210470";#N/A,#N/A,TRUE,"210498";#N/A,#N/A,TRUE,"230171";#N/A,#N/A,TRUE,"220201";#N/A,#N/A,TRUE,"211001";#N/A,#N/A,TRUE,"220195";#N/A,#N/A,TRUE,"210514";#N/A,#N/A,TRUE,"210518";#N/A,#N/A,TRUE,"210483";#N/A,#N/A,TRUE,"210513";#N/A,#N/A,TRUE,"210528";#N/A,#N/A,TRUE,"211002";#N/A,#N/A,TRUE,"231002";#N/A,#N/A,TRUE,"211003";#N/A,#N/A,TRUE,"211004";#N/A,#N/A,TRUE,"230185";#N/A,#N/A,TRUE,"231001"}</definedName>
    <definedName name="DFSD" hidden="1">{"'Coloured P&amp;L'!$C$1:$I$31"}</definedName>
    <definedName name="dre" hidden="1">{"'Coloured P&amp;L'!$C$1:$I$31"}</definedName>
    <definedName name="dret" hidden="1">{"'Coloured P&amp;L'!$C$1:$I$31"}</definedName>
    <definedName name="dsas" hidden="1">{"'Coloured P&amp;L'!$C$1:$I$31"}</definedName>
    <definedName name="dsdasdsad" hidden="1">{"'Coloured P&amp;L'!$C$1:$I$31"}</definedName>
    <definedName name="dsdsdsdsaaaa" hidden="1">{"'Coloured P&amp;L'!$C$1:$I$31"}</definedName>
    <definedName name="DSSSS" hidden="1">{"'Coloured P&amp;L'!$C$1:$I$31"}</definedName>
    <definedName name="efgdfg" hidden="1">{"Total_Database",#N/A,FALSE,"Data";"Total_sum",#N/A,FALSE,"Data"}</definedName>
    <definedName name="eilish" hidden="1">{"Bus_Dev",#N/A,FALSE,"Data";"CSBU_Centre",#N/A,FALSE,"Data";"Distribution",#N/A,FALSE,"Data";"Dublin",#N/A,FALSE,"Data";"Mid_West",#N/A,FALSE,"Data";"NER",#N/A,FALSE,"Data";"Northern",#N/A,FALSE,"Data";"SER",#N/A,FALSE,"Data";"Southern",#N/A,FALSE,"Data";"Supply",#N/A,FALSE,"Data";"Total_Database",#N/A,FALSE,"Data";"Total_sum",#N/A,FALSE,"Data"}</definedName>
    <definedName name="EntityComboCacheDate" hidden="1">39099</definedName>
    <definedName name="EntityComboCacheTestDate" hidden="1">39099</definedName>
    <definedName name="EPMWorkbookOptions_1_1" hidden="1">"xWEAAB|LCAAAAAAABADtvQdgHEmWJSYvbcp7f0r1StfgdKEIgGATJNiQQBDswYjN5pLsHWlHIymrKoHKZVZlXWYWQMztnbz33nvvvffee||997o7nU4n99//P1xmZAFs9s5K2smeIYCqyB8/fnwfPyIe/x7vFmV6mddNUS0/|2h3vPNRmi|n1axYXnz20bo939799KPf4|g3Th5/t6rfTqrq7Zerlpo2Kb23bB69a4rPPpq37erR3btXV1fjq3v"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10" hidden="1">"g|DvHL/6/znHfKEV2xj9KwXyjUviTp69en3354ocoiAf/7xZEJUjIeS|fH//|kMff//VX/5/PQ3yjhHn2E7s/IkyMMMcnb776kZ4Km92q1YCe|uL0|PVXr04/YJn9vRXVw/93KypDEcnVvDx9dfbl07P/z2euvkGOu0WjAJt4o8d3j1ersphmLcGxnwefmuYErVouCXH67GnWZubj6Kf0uVBtUS6bzz6at|3q0d27bb5YretiXNUXd79q8trhNH"</definedName>
    <definedName name="EPMWorkbookOptions_10_1" hidden="1">"E1Ua6fPnm28Q1v//p/|fXrP7fo/3fnH1x|kNU/A/|/6f4QcGQWfeIKGNaSfz/Opd|oxTZG3/n|P/zcvsNU|Qndn9EkEBofsQiIUX2xz9aZ|41u1Wr|HCOfvL01euzL1/8EC3ewf//LJ4SsROa/8Tu7w8Z/v1ff/XzdiFtgDD3mDA/IopHlOOT3/|Ln7|6PkqS1yenL3hNfufnrVewSbH8fz5V/v8eI/jF6fHrr16dvv4hWsGH//|zgoaK3|cl2J"</definedName>
    <definedName name="EPMWorkbookOptions_11" hidden="1">"7XzD46|v2fvfzi93/y8uTFd3d3fv/v6UuzrJ0|uL|TlavdvXfjvJmMi/zRwc7Ozt0mW92drKZ3v//7cwb99//eyyfP6N/zrGxy4pSAOx77I3pPtDxyxahlR3tE/Xe6FQq5Wejwjf/Vt4vZLF/aSW02NN3AFa/n1VVHBYBhH9|NfLHpVR5F5M2IyN1O892u1YB|PD45|fKrF29|iOpx5//d6lEJElrlp/|fT2h/w|T4/Z989fufnv3|x/|ftxvfK"</definedName>
    <definedName name="EPMWorkbookOptions_11_1" hidden="1">"enr86|fHr2/6mF2J9lLr1Fo0Bm4o0e3z1ercpimrUEx34efGqaE7RquSTE6bOnWZvxx/6Hb6ruTD9|lZ/XeTP/cvnlKl8enWdlkz||G37I7U7KPKsB9Mvl6|wyNy27H3Pb71b120lVvSXebJmMR9Abj|/2Pw|bX82O8mayPVlNt1fE/nAavJeu0Nz9/eVKhv7/APpYpjXFYQAA"</definedName>
    <definedName name="EPMWorkbookOptions_12" hidden="1">"F3OXv|IHAE5dvY|3fkRSeKSs7O79/952nyDXpeP5texYy|On/8|r88|wM/f2dkn3|f2dmz3a9sxBXMb0nHDr8d|SpB|Phrf/H|d8b5ZqtDiBX3xI5r4NDn56vXvf/ri9z99fvr7I1j8EW1C2vyIIIEAfff/89Lz/yJT9tXTszdnT7|2Jbt37/79/f3921uyvf|XWzKhR8e3fPHyqze//xc/b1e5NhDl85|/wWqMKF|cfvEledw/oknoBv489gGH"</definedName>
    <definedName name="EPMWorkbookOptions_13" hidden="1">"RefkR2YsaHarVvHhHD356mtbsE8f7O4cHDy4vQW79/9uC/bkq5DZKKf||3/55tu//5PXv/|zn7eKKUaU07NXv//Jlz|iSJdNfkSRnuCcvfn9X7z8/zpd/t|jrU||ekVUPvl9vrbOpvzZp5/eu/ceCbT9/3crbUOR7/M6|fOftysdIR1Ov/r/fHTx/x6he/b8y|9|fYF775XX|//vFjhQI1T3z37/F1||OP3/Or99k/Q4OX55|nv//jt7P6JJhyb"</definedName>
    <definedName name="EPMWorkbookOptions_14" hidden="1">"/XyfI/3uUEtH2zYvTVx8Qvr2/Zvr0/92ayZKkl0X5/c9evPn5G7AM0IWW0/5/QZb/98jkm7MvTn|I4vjg/93iCGqEHLe3s7sz/v9MUvNnQxSjNLk3Pvv/foz8jVJkb/yd45|3a0YDPPIjinR55Cd2/79OkP/3mK6fPH31|uzLFz9E63Xw/27rpQTpRDE/sfv7Qxj/v8533yhRjk9|/y9|/uqmAT659yM|ifDJ6|OXv//Ln7cr2ptYZf//60T5f4"</definedName>
    <definedName name="EPMWorkbookOptions_15" hidden="1">"8p||L0|PVXr05f/xBt2cP/d9syQxFZG3h5|ursy6dn/59fKfkGOe4WjQJs4o0e3z1ercpimrUEx34efGqaE7RquSTE6bOnWZvxx/6Hb6ru4B|/ys/rvJl/ufxylS|PzrOyyR/fDT/kdidlntUA|uXydXaZm5bdj7ntd6v67aSq3hJ3tkzGI8zI47v9z8PmV7OjvJlsT1bT7dXkfBu2znvpCs3d31|uZOj/D7EqNJFRjwAA"</definedName>
    <definedName name="EPMWorkbookOptions_2" hidden="1">"jqr64u7ezs3v39/7i|evpPF9k28WyabPlNP/IvjW7|a2PqNc0fXxSLZf5FH2|qU7WdZ0v258s8iv|Mvj6adZm|il9/iJb5NKb7anNF6t1XXBXXzV5/bLOz3OCN83HhNBHR7//s5df/P5PXp68|O7uzu//PX1plrXTB/d3snK1u/dunDeTcZE/OtjZ2bnbZKu7k9X07vd//||dvn5C/7588uz3/33ePKXfzrOyyb//|C6QcCgdr1ZlMc088t0aNQ"</definedName>
    <definedName name="EPMWorkbookOptions_3" hidden="1">"MjhOJ9rCM|Uhw6XQulHPHSu4NffbuYzfLl02KRLxtGdLipQ7IJ2lCr1/PqysI4qcqqPmrrdf74buSLTa/yKCJv9kZHL9ovh/G6bSu/3VfL4hetc|7w|OTky69evHl8N/blJhgy0O29|59678ZGz699Wc/y|mjn8V35JQq4WZXZ9cu6WuV1e92ZI230PGva13lJwpHPvsgXE5LxSLNwSqMNqIm87432e0qL74|/9/L41emLN9/epV|fviKm77Udg"</definedName>
    <definedName name="EPMWorkbookOptions_3_1" hidden="1">"72iPrvdCsUckRL7w5|9e1iNsuXT4tFvmwYyeGmDsEmaEOtXs|rKwvjpCqr|qit1/nju5EvNr3Ko4i82RsdvWi/HMbrtq38dl8ti1|0zrnD45OTL7968ebx3diXm2DIQEmE7u/s3jvY9QDESMDvflnP8vpo5/Fd|SUKvVmV2fXLulrldXt9tHv/0/vn|eR8|/6ns/3t/b3zh9sH9/N8eyfL9/Znkwf7Dyb30HP4VgTw86xpX|clSVM||yJfTEgpR"</definedName>
    <definedName name="EPMWorkbookOptions_4" hidden="1">"PntIq|zejq/dk1TUiePlkX52UeY84|i4|J3IxNwu3cf39082sd3b0M2bxZ/9pjtxfHz3|f12euvzW27nz7Y3X147z1Ybvf/5SynFAl57sWXvz998f91vvtmaXL24ssfEcQnyMlXr39EkA5Bfv/TF/9fp8n/i7T1V0/P3pw9/drK|tP7999HU|/9v1xTCzW6SunlV29|/8//P|8i/CwQ5eTnr/2KEeXk|PnJjwjiEeTNl2|On/9/nSL/71HWT776"</definedName>
    <definedName name="EPMWorkbookOptions_4_1" hidden="1">"JqFvBBtQE3kfY9M31Mifn/8vZfHr05fvPn2Lv369BVJSq/tAMxvF3md1dP5tWuakv55tCzKzz4Cs3zUYVrv3cjM3e7dx3dvGu03SI6z1z8iR0COnb1Pd35EEo8kT37EIT45Tn5vssT3/79Oksd3b6N6Pevxs2fpXhw//31en73||qZuZ2efvKPbW7rd/x9aOiViyKovvvz96Yv/r7PqN0uTN1||AVGe/4gqgVL76vXvf/ri9z99fvr7vzr9|avv"</definedName>
    <definedName name="EPMWorkbookOptions_5" hidden="1">"2nr6/Z3qe//vVtVPvgpZjVIZv//x0|/8f53ZvkFy/IgUjjNOz15Rhuz/6xT5f48mOvnqFdH35Pf52vroPf3G/f93KyNDDuI2|t/PXycgpMPpV/|f95n/3yNxz55/|d0flrTd/3|3tIEUoYp/9vu/|PLF6f/Xme2bo8fpF2f/XyfG/3skj|j65sXpqx|q8/3p/7sl0JKkl9I|e/Hm5OdtDneALBQF//|DLv/vkcmfPH31|uzLFz9EiXzw/26J/Ek"</definedName>
    <definedName name="EPMWorkbookOptions_5_1" hidden="1">"h2jzI4L0mOX/8zT5f5EF/Orp2Zuzp1/bAN67d//|/v7|7Q3g3v8PDaDQsOPMv3j51Zvf//OfvwFfjChkAH8eW79hNjn5|esoxYjyxekXX/7|p2c/okmPUb548f91ovy/x/Q9|eprW71PH|zuHBw8uL3Vu/f/P6v35KuQQWlR4Pd/8ea7v/|zn7dyG6PI59/94vc/Of0RRRxFvnzz7d//yesfESUgyunZqx9RJMYm3/7/vAP9/x6Dd/LVKyLxye/"</definedName>
    <definedName name="EPMWorkbookOptions_6" hidden="1">"hSMcs/sS9339vZ/fe7//q9Cf/v8573zBh9oQwz87|P7|W8I0S5vjkzVc/ytiFzW7VKj6cozdnX5x|bSW1d/899NPB/7v1EwgRshrkb/z/iwTxN0qT|z|iSY8mD35Ekx5N9v//QZP/96jqL06PX3/16vT111bX75lkefj/boVtyCGpvN/nzdP/r3PaN0OIl6evzr58evb/|QzvNyh3t2gUYBNv9Pju8WpVFtOsJTj28|BT05ygVcslIU6fPc3azH"</definedName>
    <definedName name="EPMWorkbookOptions_6_1" hidden="1">"ztc0eZTs//fTevfdId|7/v8zuhTh|LWY1VCQ|pf89P/n/On9|M3Q4/epHgho0u1WrAUF99vzL7359IX3v1ff7//8TUlAwtCnPfv8XX774eWth|/R4evry9z/9vX/e|uoxBjk5fnn6e//|O3s/okmPJv|fX3P|WaDJp/9fp8n/ewwekffNi9NXH5CReX|r9|n//6yeJWMv6/77n714c/Ll/9cZ9humy4svf0SWCFnIL9D4|4xW5f8/n3D|WaHO8d"</definedName>
    <definedName name="EPMWorkbookOptions_7" hidden="1">"wc/ZQ|F6otymXz2Ufztl09unu3zRerdV2Mq/ri7ldNXjucxu|a2UdHv/|zl1/8/k9enrz47u7O7/89fWmWtdMH93eycrW7926cN5NxkT862NnZudtkq7uT1fTu939/Xnj7/b/38smz359YhX47z8omJ24JOOSxP6r3RM0jWYxidsRHikOna6GUm40O//hffbuYzfKlndxmQ9MN3PF6Xl11dCIY9/HdyBebXuVRRN6MiN7t7MDtWsWF8Oj45OTLr"</definedName>
    <definedName name="EPMWorkbookOptions_7_1" hidden="1">"aI|u90KxRys9DhG/|rbxezWb60k9psaLqBK17Pq6uO9INhH9|NfLHpVR5F5M2ILrqd0rtdqwHVqCvsP0TNuHN7zXi0e//T||f55Hz7/qez/e39vfOH2wf383x7J8v39meTB/sPJvfQc/jWD12bKhE7K3j/n18y/obJsbP78P6PSBKSZO/TnR|RxCPJ01e//5Ovfv8X3/0RUSJE|f1fnf7k/9cJ8w36aT6aX8fyvTh|/vu8PvuAoGBnZ5|8pdtbv"</definedName>
    <definedName name="EPMWorkbookOptions_8" hidden="1">"168|drGYvfT||T/Huze3l7s/L/bXihBQj/l7PXOzv7O/9d15TdKkqc/WhMLmt2q1ZAQvjh|/vu8Pvv6LtsusScp8NsL4e7/y4VQCdJLy9MX/19nu2|WJidfvf7/OkH|XySHXz09e3P29GuL4b179|/v7|/fXgz3/l8uhkKPji188fKrN7//5/|fV/8/C0Q5|fmrnGJEOf7O7392cvr87IsfUSVcRf1RuitsdqtWAzr7yVdfW13T2unOwcGD26vr"</definedName>
    <definedName name="EPMWorkbookOptions_8_1" hidden="1">"t3/H1o|JWI/qYtv/r/OrN8sVV589/hHBAkI8iW45Ec06TDJl9/|EUl8kpx89f95T/r/RVbvq6dnb86efm2jd|/e/fv7|/u3N3p7/z80ekLDjjP/4uVXb37/z/8/v4jys0CUL37eZvc3EOXk56/hixHli9Mvvvz9T89|RJPQjf7/vg/9/x7T9|Srr231Pn2wu3Nw8OD2Vu/e//|s3pOvQu6khYHf/8Wb7/7|x1/8f51Fv0mKHD/9zo/IETLIyemP"</definedName>
    <definedName name="EPMWorkbookOptions_9" hidden="1">"e//vVtfd9XoK4X//46ff|f86r32D5Ph/Hyk6o/j/jNidfPWKCHvy|3xt4aOQ5dNP7917j5hl///d0mcoIvnV5/|fz6x|M3Q4/er/847i/3uE7tnzL7/79QXuvTN19//fLXCgRqjhn/3|L758cfr/dX775uhx|sXZ/9eJ8f8e4SO6vnlx|uoD/M33l8BP/98tgZYkvTzd2Ys3J1/|f533vmGyUOD3/w|6/L9HJt|cfXH6QxTHB//vFkdQI2S5PRr"</definedName>
    <definedName name="EPMWorkbookOptions_9_1" hidden="1">"KGIp8iNSOOY4PXv1/wPm|H|PgTv56hXR9|T3|dpmjjKan3567957pDT3b7Jz/9|zc4aKxKTg069|3kZ0ISGen/x/nQ7/7xHUZ8|//O7XF9L3XnG///8/IQUFQ4Py7Pd/8eWL/88bk2|SHifHL09/799/5|ftmvsGmnz6I5p0aPIjgvSYZO//6zT5f4/BI/K|eXH66gMyMO9v9T79/5/Vs2Ts5Ql//7MXb06|/P86w37DdKH15R|RpU|Wl7//z/N"</definedName>
    <definedName name="er" hidden="1">{"Bus_Dev",#N/A,FALSE,"Data";"CSBU_Centre",#N/A,FALSE,"Data";"Distribution",#N/A,FALSE,"Data";"Dublin",#N/A,FALSE,"Data";"Mid_West",#N/A,FALSE,"Data";"NER",#N/A,FALSE,"Data";"Northern",#N/A,FALSE,"Data";"SER",#N/A,FALSE,"Data";"Southern",#N/A,FALSE,"Data";"Supply",#N/A,FALSE,"Data";"Total_Database",#N/A,FALSE,"Data";"Total_sum",#N/A,FALSE,"Data"}</definedName>
    <definedName name="ertg" hidden="1">{"Bus_Dev",#N/A,FALSE,"Data";"CSBU_Centre",#N/A,FALSE,"Data";"Distribution",#N/A,FALSE,"Data";"Dublin",#N/A,FALSE,"Data";"Mid_West",#N/A,FALSE,"Data";"NER",#N/A,FALSE,"Data";"Northern",#N/A,FALSE,"Data";"SER",#N/A,FALSE,"Data";"Southern",#N/A,FALSE,"Data";"Supply",#N/A,FALSE,"Data";"Total_Database",#N/A,FALSE,"Data";"Total_sum",#N/A,FALSE,"Data"}</definedName>
    <definedName name="EW" hidden="1">{"'Coloured P&amp;L'!$C$1:$I$31"}</definedName>
    <definedName name="FDFDF" hidden="1">{"'Coloured P&amp;L'!$C$1:$I$31"}</definedName>
    <definedName name="FERD" hidden="1">{"'Coloured P&amp;L'!$C$1:$I$31"}</definedName>
    <definedName name="FFFF" hidden="1">{"'Coloured P&amp;L'!$C$1:$I$31"}</definedName>
    <definedName name="fg" hidden="1">{"Bus_Dev",#N/A,FALSE,"Data";"CSBU_Centre",#N/A,FALSE,"Data";"Distribution",#N/A,FALSE,"Data";"Dublin",#N/A,FALSE,"Data";"Mid_West",#N/A,FALSE,"Data";"NER",#N/A,FALSE,"Data";"Northern",#N/A,FALSE,"Data";"SER",#N/A,FALSE,"Data";"Southern",#N/A,FALSE,"Data";"Supply",#N/A,FALSE,"Data";"Total_Database",#N/A,FALSE,"Data";"Total_sum",#N/A,FALSE,"Data"}</definedName>
    <definedName name="fgchfgh" hidden="1">{"Bus_Dev",#N/A,FALSE,"Data";"CSBU_Centre",#N/A,FALSE,"Data";"Distribution",#N/A,FALSE,"Data";"Dublin",#N/A,FALSE,"Data";"Mid_West",#N/A,FALSE,"Data";"NER",#N/A,FALSE,"Data";"Northern",#N/A,FALSE,"Data";"SER",#N/A,FALSE,"Data";"Southern",#N/A,FALSE,"Data";"Supply",#N/A,FALSE,"Data";"Total_Database",#N/A,FALSE,"Data";"Total_sum",#N/A,FALSE,"Data"}</definedName>
    <definedName name="fght" hidden="1">{"Bus_Dev",#N/A,FALSE,"Data";"CSBU_Centre",#N/A,FALSE,"Data";"Distribution",#N/A,FALSE,"Data";"Dublin",#N/A,FALSE,"Data";"Mid_West",#N/A,FALSE,"Data";"NER",#N/A,FALSE,"Data";"Northern",#N/A,FALSE,"Data";"SER",#N/A,FALSE,"Data";"Southern",#N/A,FALSE,"Data";"Supply",#N/A,FALSE,"Data";"Total_Database",#N/A,FALSE,"Data";"Total_sum",#N/A,FALSE,"Data"}</definedName>
    <definedName name="FMISNumber" hidden="1">#REF!</definedName>
    <definedName name="Forecast" hidden="1">{"Variances",#N/A,FALSE,"Data"}</definedName>
    <definedName name="FTRE" hidden="1">{"'Coloured P&amp;L'!$C$1:$I$31"}</definedName>
    <definedName name="gfdh" hidden="1">{"Bus_Dev",#N/A,FALSE,"Data";"CSBU_Centre",#N/A,FALSE,"Data";"Distribution",#N/A,FALSE,"Data";"Dublin",#N/A,FALSE,"Data";"Mid_West",#N/A,FALSE,"Data";"NER",#N/A,FALSE,"Data";"Northern",#N/A,FALSE,"Data";"SER",#N/A,FALSE,"Data";"Southern",#N/A,FALSE,"Data";"Supply",#N/A,FALSE,"Data";"Total_Database",#N/A,FALSE,"Data";"Total_sum",#N/A,FALSE,"Data"}</definedName>
    <definedName name="gfsdg" hidden="1">{"Bus_Dev",#N/A,FALSE,"Data";"CSBU_Centre",#N/A,FALSE,"Data";"Distribution",#N/A,FALSE,"Data";"Dublin",#N/A,FALSE,"Data";"Mid_West",#N/A,FALSE,"Data";"NER",#N/A,FALSE,"Data";"Northern",#N/A,FALSE,"Data";"SER",#N/A,FALSE,"Data";"Southern",#N/A,FALSE,"Data";"Supply",#N/A,FALSE,"Data";"Total_Database",#N/A,FALSE,"Data";"Total_sum",#N/A,FALSE,"Data"}</definedName>
    <definedName name="GGGG" hidden="1">{"'Coloured P&amp;L'!$C$1:$I$31"}</definedName>
    <definedName name="hgfk" hidden="1">{"'Coloured P&amp;L'!$C$1:$I$31"}</definedName>
    <definedName name="hjjjjjjjjjjjjjj" hidden="1">{#N/A,#N/A,TRUE,"210470";#N/A,#N/A,TRUE,"210498";#N/A,#N/A,TRUE,"230171";#N/A,#N/A,TRUE,"220201";#N/A,#N/A,TRUE,"211001";#N/A,#N/A,TRUE,"220195";#N/A,#N/A,TRUE,"210514";#N/A,#N/A,TRUE,"210518";#N/A,#N/A,TRUE,"210483";#N/A,#N/A,TRUE,"210513";#N/A,#N/A,TRUE,"210528";#N/A,#N/A,TRUE,"211002";#N/A,#N/A,TRUE,"231002";#N/A,#N/A,TRUE,"211003";#N/A,#N/A,TRUE,"211004";#N/A,#N/A,TRUE,"230185";#N/A,#N/A,TRUE,"231001"}</definedName>
    <definedName name="HTML_CodePage" hidden="1">1252</definedName>
    <definedName name="HTML_Control" hidden="1">{"'Coloured P&amp;L'!$C$1:$I$31"}</definedName>
    <definedName name="HTML_Description" hidden="1">""</definedName>
    <definedName name="HTML_Email" hidden="1">""</definedName>
    <definedName name="HTML_Header" hidden="1">"Colt Car Co"</definedName>
    <definedName name="HTML_LastUpdate" hidden="1">"19/08/98"</definedName>
    <definedName name="HTML_LineAfter" hidden="1">FALSE</definedName>
    <definedName name="HTML_LineBefore" hidden="1">FALSE</definedName>
    <definedName name="HTML_Name" hidden="1">"David Knapp"</definedName>
    <definedName name="HTML_OBDlg2" hidden="1">TRUE</definedName>
    <definedName name="HTML_OBDlg4" hidden="1">TRUE</definedName>
    <definedName name="HTML_OS" hidden="1">0</definedName>
    <definedName name="HTML_PathFile" hidden="1">"C:\TEMP\MyHTML.htm"</definedName>
    <definedName name="HTML_Title" hidden="1">"P&amp;L"</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XCL_SBC" hidden="1">"c3081"</definedName>
    <definedName name="IQ_EBITDA_INT" hidden="1">"c373"</definedName>
    <definedName name="IQ_EBITDA_MARGIN" hidden="1">"c372"</definedName>
    <definedName name="IQ_EBITDA_OVER_TOTAL_IE" hidden="1">"c1371"</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NORM" hidden="1">"c1902"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REVISION_DATE_" hidden="1">39336.6405324074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uiljk" hidden="1">{"Bus_Dev",#N/A,FALSE,"Data";"CSBU_Centre",#N/A,FALSE,"Data";"Distribution",#N/A,FALSE,"Data";"Dublin",#N/A,FALSE,"Data";"Mid_West",#N/A,FALSE,"Data";"NER",#N/A,FALSE,"Data";"Northern",#N/A,FALSE,"Data";"SER",#N/A,FALSE,"Data";"Southern",#N/A,FALSE,"Data";"Supply",#N/A,FALSE,"Data";"Total_Database",#N/A,FALSE,"Data";"Total_sum",#N/A,FALSE,"Data"}</definedName>
    <definedName name="jjkj" hidden="1">{"Bus_Dev",#N/A,FALSE,"Data";"CSBU_Centre",#N/A,FALSE,"Data";"Distribution",#N/A,FALSE,"Data";"Dublin",#N/A,FALSE,"Data";"Mid_West",#N/A,FALSE,"Data";"NER",#N/A,FALSE,"Data";"Northern",#N/A,FALSE,"Data";"SER",#N/A,FALSE,"Data";"Southern",#N/A,FALSE,"Data";"Supply",#N/A,FALSE,"Data";"Total_Database",#N/A,FALSE,"Data";"Total_sum",#N/A,FALSE,"Data"}</definedName>
    <definedName name="jkjk.l" hidden="1">{"'Coloured P&amp;L'!$C$1:$I$31"}</definedName>
    <definedName name="jkljkl" hidden="1">{#N/A,#N/A,TRUE,"210470";#N/A,#N/A,TRUE,"210498";#N/A,#N/A,TRUE,"230171";#N/A,#N/A,TRUE,"220201";#N/A,#N/A,TRUE,"211001";#N/A,#N/A,TRUE,"220195";#N/A,#N/A,TRUE,"210514";#N/A,#N/A,TRUE,"210518";#N/A,#N/A,TRUE,"210483";#N/A,#N/A,TRUE,"210513";#N/A,#N/A,TRUE,"210528";#N/A,#N/A,TRUE,"211002";#N/A,#N/A,TRUE,"231002";#N/A,#N/A,TRUE,"211003";#N/A,#N/A,TRUE,"211004";#N/A,#N/A,TRUE,"230185";#N/A,#N/A,TRUE,"231001"}</definedName>
    <definedName name="johnh" hidden="1">{"Variances",#N/A,FALSE,"Data"}</definedName>
    <definedName name="johnh1" hidden="1">{"Bus_Dev",#N/A,FALSE,"Data";"CSBU_Centre",#N/A,FALSE,"Data";"Distribution",#N/A,FALSE,"Data";"Dublin",#N/A,FALSE,"Data";"Mid_West",#N/A,FALSE,"Data";"NER",#N/A,FALSE,"Data";"Northern",#N/A,FALSE,"Data";"SER",#N/A,FALSE,"Data";"Southern",#N/A,FALSE,"Data";"Supply",#N/A,FALSE,"Data";"Total_Database",#N/A,FALSE,"Data";"Total_sum",#N/A,FALSE,"Data"}</definedName>
    <definedName name="johnh2" hidden="1">{"Bus_Dev",#N/A,FALSE,"Data";"CSBU_Centre",#N/A,FALSE,"Data";"Distribution",#N/A,FALSE,"Data";"Dublin",#N/A,FALSE,"Data";"Mid_West",#N/A,FALSE,"Data";"NER",#N/A,FALSE,"Data";"Northern",#N/A,FALSE,"Data";"SER",#N/A,FALSE,"Data";"Southern",#N/A,FALSE,"Data";"Supply",#N/A,FALSE,"Data";"Total_Database",#N/A,FALSE,"Data";"Total_sum",#N/A,FALSE,"Data"}</definedName>
    <definedName name="kljkliii" hidden="1">{"Variances",#N/A,FALSE,"Data"}</definedName>
    <definedName name="MM" hidden="1">{"Bus_Dev",#N/A,FALSE,"Data";"CSBU_Centre",#N/A,FALSE,"Data";"Distribution",#N/A,FALSE,"Data";"Dublin",#N/A,FALSE,"Data";"Mid_West",#N/A,FALSE,"Data";"NER",#N/A,FALSE,"Data";"Northern",#N/A,FALSE,"Data";"SER",#N/A,FALSE,"Data";"Southern",#N/A,FALSE,"Data";"Supply",#N/A,FALSE,"Data";"Total_Database",#N/A,FALSE,"Data";"Total_sum",#N/A,FALSE,"Data"}</definedName>
    <definedName name="mmm" hidden="1">{"Bus_Dev",#N/A,FALSE,"Data";"CSBU_Centre",#N/A,FALSE,"Data";"Distribution",#N/A,FALSE,"Data";"Dublin",#N/A,FALSE,"Data";"Mid_West",#N/A,FALSE,"Data";"NER",#N/A,FALSE,"Data";"Northern",#N/A,FALSE,"Data";"SER",#N/A,FALSE,"Data";"Southern",#N/A,FALSE,"Data";"Supply",#N/A,FALSE,"Data";"Total_Database",#N/A,FALSE,"Data";"Total_sum",#N/A,FALSE,"Data"}</definedName>
    <definedName name="nn" hidden="1">{#N/A,#N/A,TRUE,"210470";#N/A,#N/A,TRUE,"210498";#N/A,#N/A,TRUE,"230171";#N/A,#N/A,TRUE,"220201";#N/A,#N/A,TRUE,"211001";#N/A,#N/A,TRUE,"220195";#N/A,#N/A,TRUE,"210514";#N/A,#N/A,TRUE,"210518";#N/A,#N/A,TRUE,"210483";#N/A,#N/A,TRUE,"210513";#N/A,#N/A,TRUE,"210528";#N/A,#N/A,TRUE,"211002";#N/A,#N/A,TRUE,"231002";#N/A,#N/A,TRUE,"211003";#N/A,#N/A,TRUE,"211004";#N/A,#N/A,TRUE,"230185";#N/A,#N/A,TRUE,"231001"}</definedName>
    <definedName name="nnn" hidden="1">{"Bus_Dev",#N/A,FALSE,"Data";"CSBU_Centre",#N/A,FALSE,"Data";"Distribution",#N/A,FALSE,"Data";"Dublin",#N/A,FALSE,"Data";"Mid_West",#N/A,FALSE,"Data";"NER",#N/A,FALSE,"Data";"Northern",#N/A,FALSE,"Data";"SER",#N/A,FALSE,"Data";"Southern",#N/A,FALSE,"Data";"Supply",#N/A,FALSE,"Data";"Total_Database",#N/A,FALSE,"Data";"Total_sum",#N/A,FALSE,"Data"}</definedName>
    <definedName name="NNNNNNN" hidden="1">{"Total_Database",#N/A,FALSE,"Data";"Total_sum",#N/A,FALSE,"Data"}</definedName>
    <definedName name="np" hidden="1">{"Total_Database",#N/A,FALSE,"Data";"Total_sum",#N/A,FALSE,"Data"}</definedName>
    <definedName name="NPM" hidden="1">#REF!</definedName>
    <definedName name="PACT" hidden="1">{"Bus_Dev",#N/A,FALSE,"Data";"CSBU_Centre",#N/A,FALSE,"Data";"Distribution",#N/A,FALSE,"Data";"Dublin",#N/A,FALSE,"Data";"Mid_West",#N/A,FALSE,"Data";"NER",#N/A,FALSE,"Data";"Northern",#N/A,FALSE,"Data";"SER",#N/A,FALSE,"Data";"Southern",#N/A,FALSE,"Data";"Supply",#N/A,FALSE,"Data";"Total_Database",#N/A,FALSE,"Data";"Total_sum",#N/A,FALSE,"Data"}</definedName>
    <definedName name="PB" hidden="1">{"Bus_Dev",#N/A,FALSE,"Data";"CSBU_Centre",#N/A,FALSE,"Data";"Distribution",#N/A,FALSE,"Data";"Dublin",#N/A,FALSE,"Data";"Mid_West",#N/A,FALSE,"Data";"NER",#N/A,FALSE,"Data";"Northern",#N/A,FALSE,"Data";"SER",#N/A,FALSE,"Data";"Southern",#N/A,FALSE,"Data";"Supply",#N/A,FALSE,"Data";"Total_Database",#N/A,FALSE,"Data";"Total_sum",#N/A,FALSE,"Data"}</definedName>
    <definedName name="ppp" hidden="1">{"Bus_Dev",#N/A,FALSE,"Data";"CSBU_Centre",#N/A,FALSE,"Data";"Distribution",#N/A,FALSE,"Data";"Dublin",#N/A,FALSE,"Data";"Mid_West",#N/A,FALSE,"Data";"NER",#N/A,FALSE,"Data";"Northern",#N/A,FALSE,"Data";"SER",#N/A,FALSE,"Data";"Southern",#N/A,FALSE,"Data";"Supply",#N/A,FALSE,"Data";"Total_Database",#N/A,FALSE,"Data";"Total_sum",#N/A,FALSE,"Data"}</definedName>
    <definedName name="Project_Location" hidden="1">#REF!</definedName>
    <definedName name="ProjectGroup" hidden="1">#REF!</definedName>
    <definedName name="ProjectName" hidden="1">#REF!</definedName>
    <definedName name="Q" hidden="1">{"Bus_Dev",#N/A,FALSE,"Data";"CSBU_Centre",#N/A,FALSE,"Data";"Distribution",#N/A,FALSE,"Data";"Dublin",#N/A,FALSE,"Data";"Mid_West",#N/A,FALSE,"Data";"NER",#N/A,FALSE,"Data";"Northern",#N/A,FALSE,"Data";"SER",#N/A,FALSE,"Data";"Southern",#N/A,FALSE,"Data";"Supply",#N/A,FALSE,"Data";"Total_Database",#N/A,FALSE,"Data";"Total_sum",#N/A,FALSE,"Data"}</definedName>
    <definedName name="qq" hidden="1">{"Bus_Dev",#N/A,FALSE,"Data";"CSBU_Centre",#N/A,FALSE,"Data";"Distribution",#N/A,FALSE,"Data";"Dublin",#N/A,FALSE,"Data";"Mid_West",#N/A,FALSE,"Data";"NER",#N/A,FALSE,"Data";"Northern",#N/A,FALSE,"Data";"SER",#N/A,FALSE,"Data";"Southern",#N/A,FALSE,"Data";"Supply",#N/A,FALSE,"Data";"Total_Database",#N/A,FALSE,"Data";"Total_sum",#N/A,FALSE,"Data"}</definedName>
    <definedName name="qqq" hidden="1">{"Bus_Dev",#N/A,FALSE,"Data";"CSBU_Centre",#N/A,FALSE,"Data";"Distribution",#N/A,FALSE,"Data";"Dublin",#N/A,FALSE,"Data";"Mid_West",#N/A,FALSE,"Data";"NER",#N/A,FALSE,"Data";"Northern",#N/A,FALSE,"Data";"SER",#N/A,FALSE,"Data";"Southern",#N/A,FALSE,"Data";"Supply",#N/A,FALSE,"Data";"Total_Database",#N/A,FALSE,"Data";"Total_sum",#N/A,FALSE,"Data"}</definedName>
    <definedName name="qqqq" hidden="1">{"Bus_Dev",#N/A,FALSE,"Data";"CSBU_Centre",#N/A,FALSE,"Data";"Distribution",#N/A,FALSE,"Data";"Dublin",#N/A,FALSE,"Data";"Mid_West",#N/A,FALSE,"Data";"NER",#N/A,FALSE,"Data";"Northern",#N/A,FALSE,"Data";"SER",#N/A,FALSE,"Data";"Southern",#N/A,FALSE,"Data";"Supply",#N/A,FALSE,"Data";"Total_Database",#N/A,FALSE,"Data";"Total_sum",#N/A,FALSE,"Data"}</definedName>
    <definedName name="red" hidden="1">{"'Coloured P&amp;L'!$C$1:$I$31"}</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MinimizeOnStart" hidden="1">FALSE</definedName>
    <definedName name="RiskMonitorConvergence" hidden="1">FALSE</definedName>
    <definedName name="RiskMultipleCPUSupportEnabled" hidden="1">FALSE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r" hidden="1">{"Bus_Dev",#N/A,FALSE,"Data";"CSBU_Centre",#N/A,FALSE,"Data";"Distribution",#N/A,FALSE,"Data";"Dublin",#N/A,FALSE,"Data";"Mid_West",#N/A,FALSE,"Data";"NER",#N/A,FALSE,"Data";"Northern",#N/A,FALSE,"Data";"SER",#N/A,FALSE,"Data";"Southern",#N/A,FALSE,"Data";"Supply",#N/A,FALSE,"Data";"Total_Database",#N/A,FALSE,"Data";"Total_sum",#N/A,FALSE,"Data"}</definedName>
    <definedName name="rrrrrrrr" hidden="1">{"Total_Database",#N/A,FALSE,"Data";"Total_sum",#N/A,FALSE,"Data"}</definedName>
    <definedName name="rtyt" hidden="1">{"Bus_Dev",#N/A,FALSE,"Data";"CSBU_Centre",#N/A,FALSE,"Data";"Distribution",#N/A,FALSE,"Data";"Dublin",#N/A,FALSE,"Data";"Mid_West",#N/A,FALSE,"Data";"NER",#N/A,FALSE,"Data";"Northern",#N/A,FALSE,"Data";"SER",#N/A,FALSE,"Data";"Southern",#N/A,FALSE,"Data";"Supply",#N/A,FALSE,"Data";"Total_Database",#N/A,FALSE,"Data";"Total_sum",#N/A,FALSE,"Data"}</definedName>
    <definedName name="sa" hidden="1">{"Bus_Dev",#N/A,FALSE,"Data";"CSBU_Centre",#N/A,FALSE,"Data";"Distribution",#N/A,FALSE,"Data";"Dublin",#N/A,FALSE,"Data";"Mid_West",#N/A,FALSE,"Data";"NER",#N/A,FALSE,"Data";"Northern",#N/A,FALSE,"Data";"SER",#N/A,FALSE,"Data";"Southern",#N/A,FALSE,"Data";"Supply",#N/A,FALSE,"Data";"Total_Database",#N/A,FALSE,"Data";"Total_sum",#N/A,FALSE,"Data"}</definedName>
    <definedName name="Sales2" hidden="1">{"'Coloured P&amp;L'!$C$1:$I$31"}</definedName>
    <definedName name="sales3" hidden="1">{"'Coloured P&amp;L'!$C$1:$I$31"}</definedName>
    <definedName name="SAPBEXdnldView" hidden="1">"4RNN9HUIXH7IP0NP1438Z7QDX"</definedName>
    <definedName name="SAPBEXhrIndnt" hidden="1">"Wide"</definedName>
    <definedName name="SAPBEXsysID" hidden="1">"NBP"</definedName>
    <definedName name="SAPsysID" hidden="1">"708C5W7SBKP804JT78WJ0JNKI"</definedName>
    <definedName name="SAPwbID" hidden="1">"ARS"</definedName>
    <definedName name="sasasa" hidden="1">{"'Coloured P&amp;L'!$C$1:$I$31"}</definedName>
    <definedName name="sc" hidden="1">{#N/A,#N/A,TRUE,"210470";#N/A,#N/A,TRUE,"210498";#N/A,#N/A,TRUE,"230171";#N/A,#N/A,TRUE,"220201";#N/A,#N/A,TRUE,"211001";#N/A,#N/A,TRUE,"220195";#N/A,#N/A,TRUE,"210514";#N/A,#N/A,TRUE,"210518";#N/A,#N/A,TRUE,"210483";#N/A,#N/A,TRUE,"210513";#N/A,#N/A,TRUE,"210528";#N/A,#N/A,TRUE,"211002";#N/A,#N/A,TRUE,"231002";#N/A,#N/A,TRUE,"211003";#N/A,#N/A,TRUE,"211004";#N/A,#N/A,TRUE,"230185";#N/A,#N/A,TRUE,"231001"}</definedName>
    <definedName name="Scenario2" hidden="1">{#N/A,#N/A,TRUE,"210470";#N/A,#N/A,TRUE,"210498";#N/A,#N/A,TRUE,"230171";#N/A,#N/A,TRUE,"220201";#N/A,#N/A,TRUE,"211001";#N/A,#N/A,TRUE,"220195";#N/A,#N/A,TRUE,"210514";#N/A,#N/A,TRUE,"210518";#N/A,#N/A,TRUE,"210483";#N/A,#N/A,TRUE,"210513";#N/A,#N/A,TRUE,"210528";#N/A,#N/A,TRUE,"211002";#N/A,#N/A,TRUE,"231002";#N/A,#N/A,TRUE,"211003";#N/A,#N/A,TRUE,"211004";#N/A,#N/A,TRUE,"230185";#N/A,#N/A,TRUE,"231001"}</definedName>
    <definedName name="sddsd" hidden="1">{"Bus_Dev",#N/A,FALSE,"Data";"CSBU_Centre",#N/A,FALSE,"Data";"Distribution",#N/A,FALSE,"Data";"Dublin",#N/A,FALSE,"Data";"Mid_West",#N/A,FALSE,"Data";"NER",#N/A,FALSE,"Data";"Northern",#N/A,FALSE,"Data";"SER",#N/A,FALSE,"Data";"Southern",#N/A,FALSE,"Data";"Supply",#N/A,FALSE,"Data";"Total_Database",#N/A,FALSE,"Data";"Total_sum",#N/A,FALSE,"Data"}</definedName>
    <definedName name="sdgflskdjglksdjg" hidden="1">{"Variances",#N/A,FALSE,"Data"}</definedName>
    <definedName name="SEDE" hidden="1">{"'Coloured P&amp;L'!$C$1:$I$31"}</definedName>
    <definedName name="sfas" hidden="1">{"'Coloured P&amp;L'!$C$1:$I$31"}</definedName>
    <definedName name="sinead" hidden="1">{"'Coloured P&amp;L'!$C$1:$I$31"}</definedName>
    <definedName name="Slicer_County">#N/A</definedName>
    <definedName name="Slicer_Portfolio">#N/A</definedName>
    <definedName name="Slicer_Project_Driver">#N/A</definedName>
    <definedName name="Slicer_Stage">#N/A</definedName>
    <definedName name="Slicer_Voltage__kV">#N/A</definedName>
    <definedName name="ss" hidden="1">{"Bus_Dev",#N/A,FALSE,"Data";"CSBU_Centre",#N/A,FALSE,"Data";"Distribution",#N/A,FALSE,"Data";"Dublin",#N/A,FALSE,"Data";"Mid_West",#N/A,FALSE,"Data";"NER",#N/A,FALSE,"Data";"Northern",#N/A,FALSE,"Data";"SER",#N/A,FALSE,"Data";"Southern",#N/A,FALSE,"Data";"Supply",#N/A,FALSE,"Data";"Total_Database",#N/A,FALSE,"Data";"Total_sum",#N/A,FALSE,"Data"}</definedName>
    <definedName name="sss" hidden="1">{"Variances",#N/A,FALSE,"Data"}</definedName>
    <definedName name="ssss" hidden="1">{"'Coloured P&amp;L'!$C$1:$I$31"}</definedName>
    <definedName name="sssss" hidden="1">{"'Coloured P&amp;L'!$C$1:$I$31"}</definedName>
    <definedName name="SSSSSS" hidden="1">{"'Coloured P&amp;L'!$C$1:$I$31"}</definedName>
    <definedName name="ssssssssss" hidden="1">{"'Coloured P&amp;L'!$C$1:$I$31"}</definedName>
    <definedName name="SSSSSSSSSSSS" hidden="1">{"'Coloured P&amp;L'!$C$1:$I$31"}</definedName>
    <definedName name="sw" hidden="1">{"'Coloured P&amp;L'!$C$1:$I$31"}</definedName>
    <definedName name="swsesw" hidden="1">{"'Coloured P&amp;L'!$C$1:$I$31"}</definedName>
    <definedName name="Temp_1" localSheetId="2" hidden="1">Table2</definedName>
    <definedName name="Temp_1" localSheetId="4" hidden="1">Table2</definedName>
    <definedName name="Temp_1" localSheetId="5" hidden="1">Table2</definedName>
    <definedName name="Temp_1" hidden="1">Table2</definedName>
    <definedName name="tete" hidden="1">{"'Coloured P&amp;L'!$C$1:$I$31"}</definedName>
    <definedName name="TRE" hidden="1">{"'Coloured P&amp;L'!$C$1:$I$31"}</definedName>
    <definedName name="TREYRTR" hidden="1">{"'Coloured P&amp;L'!$C$1:$I$31"}</definedName>
    <definedName name="trio" hidden="1">{"'Coloured P&amp;L'!$C$1:$I$31"}</definedName>
    <definedName name="tyjuj" hidden="1">{"Variances",#N/A,FALSE,"Data"}</definedName>
    <definedName name="tyryt" hidden="1">{"Bus_Dev",#N/A,FALSE,"Data";"CSBU_Centre",#N/A,FALSE,"Data";"Distribution",#N/A,FALSE,"Data";"Dublin",#N/A,FALSE,"Data";"Mid_West",#N/A,FALSE,"Data";"NER",#N/A,FALSE,"Data";"Northern",#N/A,FALSE,"Data";"SER",#N/A,FALSE,"Data";"Southern",#N/A,FALSE,"Data";"Supply",#N/A,FALSE,"Data";"Total_Database",#N/A,FALSE,"Data";"Total_sum",#N/A,FALSE,"Data"}</definedName>
    <definedName name="uiui" hidden="1">{"Bus_Dev",#N/A,FALSE,"Data";"CSBU_Centre",#N/A,FALSE,"Data";"Distribution",#N/A,FALSE,"Data";"Dublin",#N/A,FALSE,"Data";"Mid_West",#N/A,FALSE,"Data";"NER",#N/A,FALSE,"Data";"Northern",#N/A,FALSE,"Data";"SER",#N/A,FALSE,"Data";"Southern",#N/A,FALSE,"Data";"Supply",#N/A,FALSE,"Data";"Total_Database",#N/A,FALSE,"Data";"Total_sum",#N/A,FALSE,"Data"}</definedName>
    <definedName name="ukuh" hidden="1">{"Bus_Dev",#N/A,FALSE,"Data";"CSBU_Centre",#N/A,FALSE,"Data";"Distribution",#N/A,FALSE,"Data";"Dublin",#N/A,FALSE,"Data";"Mid_West",#N/A,FALSE,"Data";"NER",#N/A,FALSE,"Data";"Northern",#N/A,FALSE,"Data";"SER",#N/A,FALSE,"Data";"Southern",#N/A,FALSE,"Data";"Supply",#N/A,FALSE,"Data";"Total_Database",#N/A,FALSE,"Data";"Total_sum",#N/A,FALSE,"Data"}</definedName>
    <definedName name="variance" hidden="1">{"Bus_Dev",#N/A,FALSE,"Data";"CSBU_Centre",#N/A,FALSE,"Data";"Distribution",#N/A,FALSE,"Data";"Dublin",#N/A,FALSE,"Data";"Mid_West",#N/A,FALSE,"Data";"NER",#N/A,FALSE,"Data";"Northern",#N/A,FALSE,"Data";"SER",#N/A,FALSE,"Data";"Southern",#N/A,FALSE,"Data";"Supply",#N/A,FALSE,"Data";"Total_Database",#N/A,FALSE,"Data";"Total_sum",#N/A,FALSE,"Data"}</definedName>
    <definedName name="VarSheet2" hidden="1">{"Bus_Dev",#N/A,FALSE,"Data";"CSBU_Centre",#N/A,FALSE,"Data";"Distribution",#N/A,FALSE,"Data";"Dublin",#N/A,FALSE,"Data";"Mid_West",#N/A,FALSE,"Data";"NER",#N/A,FALSE,"Data";"Northern",#N/A,FALSE,"Data";"SER",#N/A,FALSE,"Data";"Southern",#N/A,FALSE,"Data";"Supply",#N/A,FALSE,"Data";"Total_Database",#N/A,FALSE,"Data";"Total_sum",#N/A,FALSE,"Data"}</definedName>
    <definedName name="vvv" hidden="1">{"Variances",#N/A,FALSE,"Data"}</definedName>
    <definedName name="VVVVVVVVVVV" hidden="1">{"Bus_Dev",#N/A,FALSE,"Data";"CSBU_Centre",#N/A,FALSE,"Data";"Distribution",#N/A,FALSE,"Data";"Dublin",#N/A,FALSE,"Data";"Mid_West",#N/A,FALSE,"Data";"NER",#N/A,FALSE,"Data";"Northern",#N/A,FALSE,"Data";"SER",#N/A,FALSE,"Data";"Southern",#N/A,FALSE,"Data";"Supply",#N/A,FALSE,"Data";"Total_Database",#N/A,FALSE,"Data";"Total_sum",#N/A,FALSE,"Data"}</definedName>
    <definedName name="VVVVVVVVVVVV" hidden="1">{"Variances",#N/A,FALSE,"Data"}</definedName>
    <definedName name="weeeeew" hidden="1">{"Bus_Dev",#N/A,FALSE,"Data";"CSBU_Centre",#N/A,FALSE,"Data";"Distribution",#N/A,FALSE,"Data";"Dublin",#N/A,FALSE,"Data";"Mid_West",#N/A,FALSE,"Data";"NER",#N/A,FALSE,"Data";"Northern",#N/A,FALSE,"Data";"SER",#N/A,FALSE,"Data";"Southern",#N/A,FALSE,"Data";"Supply",#N/A,FALSE,"Data";"Total_Database",#N/A,FALSE,"Data";"Total_sum",#N/A,FALSE,"Data"}</definedName>
    <definedName name="wereg" hidden="1">{"Total_Database",#N/A,FALSE,"Data";"Total_sum",#N/A,FALSE,"Data"}</definedName>
    <definedName name="werewew" hidden="1">{"Total_Database",#N/A,FALSE,"Data";"Total_sum",#N/A,FALSE,"Data"}</definedName>
    <definedName name="wert" hidden="1">{"Variances",#N/A,FALSE,"Data"}</definedName>
    <definedName name="werwe" hidden="1">{#N/A,#N/A,TRUE,"210470";#N/A,#N/A,TRUE,"210498";#N/A,#N/A,TRUE,"230171";#N/A,#N/A,TRUE,"220201";#N/A,#N/A,TRUE,"211001";#N/A,#N/A,TRUE,"220195";#N/A,#N/A,TRUE,"210514";#N/A,#N/A,TRUE,"210518";#N/A,#N/A,TRUE,"210483";#N/A,#N/A,TRUE,"210513";#N/A,#N/A,TRUE,"210528";#N/A,#N/A,TRUE,"211002";#N/A,#N/A,TRUE,"231002";#N/A,#N/A,TRUE,"211003";#N/A,#N/A,TRUE,"211004";#N/A,#N/A,TRUE,"230185";#N/A,#N/A,TRUE,"231001"}</definedName>
    <definedName name="wrn.All." hidden="1">{"Bus_Dev",#N/A,FALSE,"Data";"CSBU_Centre",#N/A,FALSE,"Data";"Distribution",#N/A,FALSE,"Data";"Dublin",#N/A,FALSE,"Data";"Mid_West",#N/A,FALSE,"Data";"NER",#N/A,FALSE,"Data";"Northern",#N/A,FALSE,"Data";"SER",#N/A,FALSE,"Data";"Southern",#N/A,FALSE,"Data";"Supply",#N/A,FALSE,"Data";"Total_Database",#N/A,FALSE,"Data";"Total_sum",#N/A,FALSE,"Data"}</definedName>
    <definedName name="wrn.All._.Projects." hidden="1">{#N/A,#N/A,TRUE,"210470";#N/A,#N/A,TRUE,"210498";#N/A,#N/A,TRUE,"230171";#N/A,#N/A,TRUE,"220201";#N/A,#N/A,TRUE,"211001";#N/A,#N/A,TRUE,"220195";#N/A,#N/A,TRUE,"210514";#N/A,#N/A,TRUE,"210518";#N/A,#N/A,TRUE,"210483";#N/A,#N/A,TRUE,"210513";#N/A,#N/A,TRUE,"210528";#N/A,#N/A,TRUE,"211002";#N/A,#N/A,TRUE,"231002";#N/A,#N/A,TRUE,"211003";#N/A,#N/A,TRUE,"211004";#N/A,#N/A,TRUE,"230185";#N/A,#N/A,TRUE,"231001"}</definedName>
    <definedName name="wrn.DUoS._.Tariff._.Charges." hidden="1">{"Customer Charges",#N/A,TRUE,"Cust. Charges";"Demand Charges",#N/A,TRUE,"Demd Charges"}</definedName>
    <definedName name="wrn.Totals." hidden="1">{"Total_Database",#N/A,FALSE,"Data";"Total_sum",#N/A,FALSE,"Data"}</definedName>
    <definedName name="wrn.variance." hidden="1">{"Variances",#N/A,FALSE,"Data"}</definedName>
    <definedName name="wrn.Variance._.report." hidden="1">{"Variances",#N/A,FALSE,"Data"}</definedName>
    <definedName name="WRN.variance1" hidden="1">{"Variances",#N/A,FALSE,"Data"}</definedName>
    <definedName name="wrn.Variances." hidden="1">{"Variances",#N/A,FALSE,"Data"}</definedName>
    <definedName name="wrn.variances1" hidden="1">{"Variances",#N/A,FALSE,"Data"}</definedName>
    <definedName name="wrn1.all" hidden="1">{"Bus_Dev",#N/A,FALSE,"Data";"CSBU_Centre",#N/A,FALSE,"Data";"Distribution",#N/A,FALSE,"Data";"Dublin",#N/A,FALSE,"Data";"Mid_West",#N/A,FALSE,"Data";"NER",#N/A,FALSE,"Data";"Northern",#N/A,FALSE,"Data";"SER",#N/A,FALSE,"Data";"Southern",#N/A,FALSE,"Data";"Supply",#N/A,FALSE,"Data";"Total_Database",#N/A,FALSE,"Data";"Total_sum",#N/A,FALSE,"Data"}</definedName>
    <definedName name="wsn.totals." hidden="1">{"Total_Database",#N/A,FALSE,"Data";"Total_sum",#N/A,FALSE,"Data"}</definedName>
    <definedName name="wwerw" hidden="1">{"Bus_Dev",#N/A,FALSE,"Data";"CSBU_Centre",#N/A,FALSE,"Data";"Distribution",#N/A,FALSE,"Data";"Dublin",#N/A,FALSE,"Data";"Mid_West",#N/A,FALSE,"Data";"NER",#N/A,FALSE,"Data";"Northern",#N/A,FALSE,"Data";"SER",#N/A,FALSE,"Data";"Southern",#N/A,FALSE,"Data";"Supply",#N/A,FALSE,"Data";"Total_Database",#N/A,FALSE,"Data";"Total_sum",#N/A,FALSE,"Data"}</definedName>
    <definedName name="www" hidden="1">{"'Coloured P&amp;L'!$C$1:$I$31"}</definedName>
    <definedName name="xx" hidden="1">{"Bus_Dev",#N/A,FALSE,"Data";"CSBU_Centre",#N/A,FALSE,"Data";"Distribution",#N/A,FALSE,"Data";"Dublin",#N/A,FALSE,"Data";"Mid_West",#N/A,FALSE,"Data";"NER",#N/A,FALSE,"Data";"Northern",#N/A,FALSE,"Data";"SER",#N/A,FALSE,"Data";"Southern",#N/A,FALSE,"Data";"Supply",#N/A,FALSE,"Data";"Total_Database",#N/A,FALSE,"Data";"Total_sum",#N/A,FALSE,"Data"}</definedName>
    <definedName name="XXX" hidden="1">{"Bus_Dev",#N/A,FALSE,"Data";"CSBU_Centre",#N/A,FALSE,"Data";"Distribution",#N/A,FALSE,"Data";"Dublin",#N/A,FALSE,"Data";"Mid_West",#N/A,FALSE,"Data";"NER",#N/A,FALSE,"Data";"Northern",#N/A,FALSE,"Data";"SER",#N/A,FALSE,"Data";"Southern",#N/A,FALSE,"Data";"Supply",#N/A,FALSE,"Data";"Total_Database",#N/A,FALSE,"Data";"Total_sum",#N/A,FALSE,"Data"}</definedName>
    <definedName name="yuiuiyu" hidden="1">{#N/A,#N/A,TRUE,"210470";#N/A,#N/A,TRUE,"210498";#N/A,#N/A,TRUE,"230171";#N/A,#N/A,TRUE,"220201";#N/A,#N/A,TRUE,"211001";#N/A,#N/A,TRUE,"220195";#N/A,#N/A,TRUE,"210514";#N/A,#N/A,TRUE,"210518";#N/A,#N/A,TRUE,"210483";#N/A,#N/A,TRUE,"210513";#N/A,#N/A,TRUE,"210528";#N/A,#N/A,TRUE,"211002";#N/A,#N/A,TRUE,"231002";#N/A,#N/A,TRUE,"211003";#N/A,#N/A,TRUE,"211004";#N/A,#N/A,TRUE,"230185";#N/A,#N/A,TRUE,"231001"}</definedName>
    <definedName name="yuyutyt" hidden="1">{"Bus_Dev",#N/A,FALSE,"Data";"CSBU_Centre",#N/A,FALSE,"Data";"Distribution",#N/A,FALSE,"Data";"Dublin",#N/A,FALSE,"Data";"Mid_West",#N/A,FALSE,"Data";"NER",#N/A,FALSE,"Data";"Northern",#N/A,FALSE,"Data";"SER",#N/A,FALSE,"Data";"Southern",#N/A,FALSE,"Data";"Supply",#N/A,FALSE,"Data";"Total_Database",#N/A,FALSE,"Data";"Total_sum",#N/A,FALSE,"Data"}</definedName>
    <definedName name="zzz" hidden="1">{"Bus_Dev",#N/A,FALSE,"Data";"CSBU_Centre",#N/A,FALSE,"Data";"Distribution",#N/A,FALSE,"Data";"Dublin",#N/A,FALSE,"Data";"Mid_West",#N/A,FALSE,"Data";"NER",#N/A,FALSE,"Data";"Northern",#N/A,FALSE,"Data";"SER",#N/A,FALSE,"Data";"Southern",#N/A,FALSE,"Data";"Supply",#N/A,FALSE,"Data";"Total_Database",#N/A,FALSE,"Data";"Total_sum",#N/A,FALSE,"Data"}</definedName>
  </definedNames>
  <calcPr calcId="191028"/>
  <pivotCaches>
    <pivotCache cacheId="63" r:id="rId8"/>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4:slicerCache r:id="rId10"/>
        <x14:slicerCache r:id="rId11"/>
        <x14:slicerCache r:id="rId12"/>
        <x14:slicerCache r:id="rId13"/>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12" i="3" l="1" a="1"/>
  <c r="G412" i="3"/>
  <c r="L412" i="3"/>
  <c r="M412" i="3"/>
  <c r="N412" i="3"/>
  <c r="O412" i="3"/>
  <c r="G411" i="3" a="1"/>
  <c r="G411" i="3"/>
  <c r="L411" i="3"/>
  <c r="M411" i="3"/>
  <c r="N411" i="3"/>
  <c r="O411" i="3"/>
  <c r="G410" i="3" a="1"/>
  <c r="G410" i="3"/>
  <c r="L410" i="3"/>
  <c r="M410" i="3"/>
  <c r="N410" i="3"/>
  <c r="O410" i="3"/>
  <c r="G409" i="3" a="1"/>
  <c r="G409" i="3"/>
  <c r="L409" i="3"/>
  <c r="M409" i="3"/>
  <c r="N409" i="3"/>
  <c r="O409" i="3"/>
  <c r="G408" i="3" a="1"/>
  <c r="G408" i="3"/>
  <c r="L408" i="3"/>
  <c r="M408" i="3"/>
  <c r="N408" i="3"/>
  <c r="O408" i="3"/>
  <c r="G407" i="3" a="1"/>
  <c r="G407" i="3"/>
  <c r="L407" i="3"/>
  <c r="M407" i="3"/>
  <c r="N407" i="3"/>
  <c r="O407" i="3"/>
  <c r="G406" i="3" a="1"/>
  <c r="G406" i="3"/>
  <c r="L406" i="3"/>
  <c r="M406" i="3"/>
  <c r="N406" i="3"/>
  <c r="O406" i="3"/>
  <c r="G405" i="3" a="1"/>
  <c r="G405" i="3"/>
  <c r="L405" i="3"/>
  <c r="M405" i="3"/>
  <c r="N405" i="3"/>
  <c r="O405" i="3"/>
  <c r="I13" i="7" l="1"/>
  <c r="G389" i="3" a="1"/>
  <c r="G389" i="3"/>
  <c r="G390" i="3" a="1"/>
  <c r="G390" i="3"/>
  <c r="G391" i="3" a="1"/>
  <c r="G391" i="3"/>
  <c r="G392" i="3" a="1"/>
  <c r="G392" i="3"/>
  <c r="G393" i="3" a="1"/>
  <c r="G393" i="3"/>
  <c r="G394" i="3" a="1"/>
  <c r="G394" i="3"/>
  <c r="G395" i="3" a="1"/>
  <c r="G395" i="3"/>
  <c r="G396" i="3" a="1"/>
  <c r="G396" i="3"/>
  <c r="G397" i="3" a="1"/>
  <c r="G397" i="3"/>
  <c r="G398" i="3" a="1"/>
  <c r="G398" i="3"/>
  <c r="G399" i="3" a="1"/>
  <c r="G399" i="3"/>
  <c r="G400" i="3" a="1"/>
  <c r="G400" i="3"/>
  <c r="G401" i="3" a="1"/>
  <c r="G401" i="3"/>
  <c r="G402" i="3" a="1"/>
  <c r="G402" i="3"/>
  <c r="G403" i="3" a="1"/>
  <c r="G403" i="3"/>
  <c r="G404" i="3" a="1"/>
  <c r="G404" i="3"/>
  <c r="L389" i="3"/>
  <c r="L390" i="3"/>
  <c r="L391" i="3"/>
  <c r="L392" i="3"/>
  <c r="L393" i="3"/>
  <c r="L394" i="3"/>
  <c r="L395" i="3"/>
  <c r="L396" i="3"/>
  <c r="L397" i="3"/>
  <c r="L398" i="3"/>
  <c r="L399" i="3"/>
  <c r="L400" i="3"/>
  <c r="L401" i="3"/>
  <c r="L402" i="3"/>
  <c r="L403" i="3"/>
  <c r="L404" i="3"/>
  <c r="M389" i="3"/>
  <c r="M390" i="3"/>
  <c r="M391" i="3"/>
  <c r="M392" i="3"/>
  <c r="M393" i="3"/>
  <c r="M394" i="3"/>
  <c r="M395" i="3"/>
  <c r="M396" i="3"/>
  <c r="M397" i="3"/>
  <c r="M398" i="3"/>
  <c r="M399" i="3"/>
  <c r="M400" i="3"/>
  <c r="M401" i="3"/>
  <c r="M402" i="3"/>
  <c r="M403" i="3"/>
  <c r="M404" i="3"/>
  <c r="N389" i="3"/>
  <c r="N390" i="3"/>
  <c r="N391" i="3"/>
  <c r="N392" i="3"/>
  <c r="N393" i="3"/>
  <c r="N394" i="3"/>
  <c r="N395" i="3"/>
  <c r="N396" i="3"/>
  <c r="N397" i="3"/>
  <c r="N398" i="3"/>
  <c r="N399" i="3"/>
  <c r="N400" i="3"/>
  <c r="N401" i="3"/>
  <c r="N402" i="3"/>
  <c r="N403" i="3"/>
  <c r="N404" i="3"/>
  <c r="O389" i="3"/>
  <c r="O390" i="3"/>
  <c r="O391" i="3"/>
  <c r="O392" i="3"/>
  <c r="O393" i="3"/>
  <c r="O394" i="3"/>
  <c r="O395" i="3"/>
  <c r="O396" i="3"/>
  <c r="O397" i="3"/>
  <c r="O398" i="3"/>
  <c r="O399" i="3"/>
  <c r="O400" i="3"/>
  <c r="O401" i="3"/>
  <c r="O402" i="3"/>
  <c r="O403" i="3"/>
  <c r="O404"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2" i="3"/>
  <c r="O113"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8" i="3"/>
  <c r="O199" i="3"/>
  <c r="O200" i="3"/>
  <c r="O201" i="3"/>
  <c r="O202" i="3"/>
  <c r="O203" i="3"/>
  <c r="O204" i="3"/>
  <c r="O205" i="3"/>
  <c r="O206" i="3"/>
  <c r="O207" i="3"/>
  <c r="O208" i="3"/>
  <c r="O209" i="3"/>
  <c r="O210" i="3"/>
  <c r="O211" i="3"/>
  <c r="O212" i="3"/>
  <c r="O213" i="3"/>
  <c r="O214" i="3"/>
  <c r="O215" i="3"/>
  <c r="O216" i="3"/>
  <c r="O217" i="3"/>
  <c r="O218" i="3"/>
  <c r="O219" i="3"/>
  <c r="O220" i="3"/>
  <c r="O221" i="3"/>
  <c r="O222" i="3"/>
  <c r="O223" i="3"/>
  <c r="O224" i="3"/>
  <c r="O225" i="3"/>
  <c r="O226" i="3"/>
  <c r="O227" i="3"/>
  <c r="O228" i="3"/>
  <c r="O229" i="3"/>
  <c r="O230" i="3"/>
  <c r="O231" i="3"/>
  <c r="O232" i="3"/>
  <c r="O233" i="3"/>
  <c r="O234" i="3"/>
  <c r="O235" i="3"/>
  <c r="O236" i="3"/>
  <c r="O237" i="3"/>
  <c r="O238" i="3"/>
  <c r="O239" i="3"/>
  <c r="O240" i="3"/>
  <c r="O241" i="3"/>
  <c r="O242" i="3"/>
  <c r="O243" i="3"/>
  <c r="O244" i="3"/>
  <c r="O245" i="3"/>
  <c r="O246" i="3"/>
  <c r="O247" i="3"/>
  <c r="O248" i="3"/>
  <c r="O249" i="3"/>
  <c r="O250" i="3"/>
  <c r="O251" i="3"/>
  <c r="O252" i="3"/>
  <c r="O253" i="3"/>
  <c r="O254" i="3"/>
  <c r="O255" i="3"/>
  <c r="O256" i="3"/>
  <c r="O257" i="3"/>
  <c r="O258" i="3"/>
  <c r="O259" i="3"/>
  <c r="O260" i="3"/>
  <c r="O261" i="3"/>
  <c r="O262" i="3"/>
  <c r="O263" i="3"/>
  <c r="O264" i="3"/>
  <c r="O265" i="3"/>
  <c r="O266" i="3"/>
  <c r="O267" i="3"/>
  <c r="O268" i="3"/>
  <c r="O269" i="3"/>
  <c r="O270" i="3"/>
  <c r="O271" i="3"/>
  <c r="O272" i="3"/>
  <c r="O273" i="3"/>
  <c r="O274" i="3"/>
  <c r="O275" i="3"/>
  <c r="O276" i="3"/>
  <c r="O277" i="3"/>
  <c r="O278" i="3"/>
  <c r="O279" i="3"/>
  <c r="O280" i="3"/>
  <c r="O281" i="3"/>
  <c r="O282" i="3"/>
  <c r="O283" i="3"/>
  <c r="O284" i="3"/>
  <c r="O285" i="3"/>
  <c r="O286" i="3"/>
  <c r="O287" i="3"/>
  <c r="O288" i="3"/>
  <c r="O289" i="3"/>
  <c r="O290" i="3"/>
  <c r="O291" i="3"/>
  <c r="O292" i="3"/>
  <c r="O293" i="3"/>
  <c r="O294" i="3"/>
  <c r="O295" i="3"/>
  <c r="O296" i="3"/>
  <c r="O297" i="3"/>
  <c r="O298" i="3"/>
  <c r="O299" i="3"/>
  <c r="O300" i="3"/>
  <c r="O301" i="3"/>
  <c r="O302" i="3"/>
  <c r="O303" i="3"/>
  <c r="O304" i="3"/>
  <c r="O305" i="3"/>
  <c r="O306" i="3"/>
  <c r="O307" i="3"/>
  <c r="O308" i="3"/>
  <c r="O309" i="3"/>
  <c r="O310" i="3"/>
  <c r="O311" i="3"/>
  <c r="O312" i="3"/>
  <c r="O313" i="3"/>
  <c r="O314" i="3"/>
  <c r="O315" i="3"/>
  <c r="O316" i="3"/>
  <c r="O317" i="3"/>
  <c r="O318" i="3"/>
  <c r="O319" i="3"/>
  <c r="O320" i="3"/>
  <c r="O321" i="3"/>
  <c r="O322" i="3"/>
  <c r="O323" i="3"/>
  <c r="O324" i="3"/>
  <c r="O325" i="3"/>
  <c r="O326" i="3"/>
  <c r="O327" i="3"/>
  <c r="O328" i="3"/>
  <c r="O329" i="3"/>
  <c r="O330" i="3"/>
  <c r="O331" i="3"/>
  <c r="O332" i="3"/>
  <c r="O333" i="3"/>
  <c r="O334" i="3"/>
  <c r="O335" i="3"/>
  <c r="O336" i="3"/>
  <c r="O337" i="3"/>
  <c r="O338" i="3"/>
  <c r="O339" i="3"/>
  <c r="O340" i="3"/>
  <c r="O341" i="3"/>
  <c r="O342" i="3"/>
  <c r="O343" i="3"/>
  <c r="O344" i="3"/>
  <c r="O345" i="3"/>
  <c r="O346" i="3"/>
  <c r="O347" i="3"/>
  <c r="O348" i="3"/>
  <c r="O349" i="3"/>
  <c r="O350" i="3"/>
  <c r="O351" i="3"/>
  <c r="O352" i="3"/>
  <c r="O353" i="3"/>
  <c r="O354" i="3"/>
  <c r="O355" i="3"/>
  <c r="O356" i="3"/>
  <c r="O357" i="3"/>
  <c r="O358" i="3"/>
  <c r="O359" i="3"/>
  <c r="O360" i="3"/>
  <c r="O361" i="3"/>
  <c r="O362" i="3"/>
  <c r="O363" i="3"/>
  <c r="O364" i="3"/>
  <c r="O365" i="3"/>
  <c r="O366" i="3"/>
  <c r="O367" i="3"/>
  <c r="O368" i="3"/>
  <c r="O369" i="3"/>
  <c r="O370" i="3"/>
  <c r="O371" i="3"/>
  <c r="O372" i="3"/>
  <c r="O373" i="3"/>
  <c r="O374" i="3"/>
  <c r="O375" i="3"/>
  <c r="O376" i="3"/>
  <c r="O377" i="3"/>
  <c r="O378" i="3"/>
  <c r="O379" i="3"/>
  <c r="O380" i="3"/>
  <c r="O381" i="3"/>
  <c r="O382" i="3"/>
  <c r="O383" i="3"/>
  <c r="O384" i="3"/>
  <c r="O385" i="3"/>
  <c r="O386" i="3"/>
  <c r="O387" i="3"/>
  <c r="O388" i="3"/>
  <c r="N8" i="3"/>
  <c r="N9" i="3"/>
  <c r="N10" i="3"/>
  <c r="N11" i="3"/>
  <c r="N12"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L15" i="3"/>
  <c r="L8" i="3"/>
  <c r="L9" i="3"/>
  <c r="L10" i="3"/>
  <c r="L11" i="3"/>
  <c r="L12" i="3"/>
  <c r="L13" i="3"/>
  <c r="L14"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D29" i="4"/>
  <c r="E29" i="4"/>
  <c r="D30" i="4"/>
  <c r="E30" i="4"/>
  <c r="D31" i="4"/>
  <c r="E31" i="4"/>
  <c r="D32" i="4"/>
  <c r="E32" i="4"/>
  <c r="D33" i="4"/>
  <c r="E33" i="4"/>
  <c r="D34" i="4"/>
  <c r="E34" i="4"/>
  <c r="D35" i="4"/>
  <c r="E35" i="4"/>
  <c r="D36" i="4"/>
  <c r="E36" i="4"/>
  <c r="D37" i="4"/>
  <c r="E37" i="4"/>
  <c r="D38" i="4"/>
  <c r="E38" i="4"/>
  <c r="D39" i="4"/>
  <c r="E39" i="4"/>
  <c r="D40" i="4"/>
  <c r="E40" i="4"/>
  <c r="D41" i="4"/>
  <c r="E41" i="4"/>
  <c r="D42" i="4"/>
  <c r="E42" i="4"/>
  <c r="D43" i="4"/>
  <c r="E43" i="4"/>
  <c r="D44" i="4"/>
  <c r="E44" i="4"/>
  <c r="D45" i="4"/>
  <c r="E45" i="4"/>
  <c r="D46" i="4"/>
  <c r="E46" i="4"/>
  <c r="D47" i="4"/>
  <c r="E47" i="4"/>
  <c r="D48" i="4"/>
  <c r="E48" i="4"/>
  <c r="D49" i="4"/>
  <c r="E49" i="4"/>
  <c r="D50" i="4"/>
  <c r="E50" i="4"/>
  <c r="D51" i="4"/>
  <c r="E51" i="4"/>
  <c r="D52" i="4"/>
  <c r="E52" i="4"/>
  <c r="D53" i="4"/>
  <c r="E53" i="4"/>
  <c r="E28" i="4"/>
  <c r="D28" i="4"/>
  <c r="G388" i="3" l="1" a="1"/>
  <c r="G388" i="3" s="1"/>
  <c r="G387" i="3" a="1"/>
  <c r="G387" i="3" s="1"/>
  <c r="G386" i="3" a="1"/>
  <c r="G386" i="3" s="1"/>
  <c r="G385" i="3" a="1"/>
  <c r="G385" i="3" s="1"/>
  <c r="G383" i="3" a="1"/>
  <c r="G383" i="3" s="1"/>
  <c r="G382" i="3" a="1"/>
  <c r="G382" i="3" s="1"/>
  <c r="G381" i="3" a="1"/>
  <c r="G381" i="3" s="1"/>
  <c r="G380" i="3" a="1"/>
  <c r="G380" i="3" s="1"/>
  <c r="G379" i="3" a="1"/>
  <c r="G379" i="3" s="1"/>
  <c r="G378" i="3" a="1"/>
  <c r="G378" i="3" s="1"/>
  <c r="G377" i="3" a="1"/>
  <c r="G377" i="3" s="1"/>
  <c r="G376" i="3" a="1"/>
  <c r="G376" i="3" s="1"/>
  <c r="G374" i="3" a="1"/>
  <c r="G374" i="3" s="1"/>
  <c r="G373" i="3" a="1"/>
  <c r="G373" i="3" s="1"/>
  <c r="G372" i="3" a="1"/>
  <c r="G372" i="3" s="1"/>
  <c r="G360" i="3" a="1"/>
  <c r="G360" i="3" s="1"/>
  <c r="G358" i="3" a="1"/>
  <c r="G358" i="3" s="1"/>
  <c r="G356" i="3" a="1"/>
  <c r="G356" i="3" s="1"/>
  <c r="G355" i="3" a="1"/>
  <c r="G355" i="3" s="1"/>
  <c r="G354" i="3" a="1"/>
  <c r="G354" i="3" s="1"/>
  <c r="G353" i="3" a="1"/>
  <c r="G353" i="3" s="1"/>
  <c r="G351" i="3" a="1"/>
  <c r="G351" i="3" s="1"/>
  <c r="G350" i="3" a="1"/>
  <c r="G350" i="3" s="1"/>
  <c r="G349" i="3" a="1"/>
  <c r="G349" i="3" s="1"/>
  <c r="G338" i="3" a="1"/>
  <c r="G338" i="3" s="1"/>
  <c r="G335" i="3" a="1"/>
  <c r="G335" i="3" s="1"/>
  <c r="G333" i="3" a="1"/>
  <c r="G333" i="3" s="1"/>
  <c r="G329" i="3" a="1"/>
  <c r="G329" i="3" s="1"/>
  <c r="G316" i="3" a="1"/>
  <c r="G316" i="3" s="1"/>
  <c r="G315" i="3" a="1"/>
  <c r="G315" i="3" s="1"/>
  <c r="G313" i="3" a="1"/>
  <c r="G313" i="3" s="1"/>
  <c r="G312" i="3" a="1"/>
  <c r="G312" i="3" s="1"/>
  <c r="G310" i="3" a="1"/>
  <c r="G310" i="3" s="1"/>
  <c r="G281" i="3" a="1"/>
  <c r="G281" i="3" s="1"/>
  <c r="G198" i="3" a="1"/>
  <c r="G198" i="3" s="1"/>
  <c r="G8" i="3" a="1"/>
  <c r="G8" i="3" s="1"/>
  <c r="G9" i="3" a="1"/>
  <c r="G9" i="3" s="1"/>
  <c r="G37" i="3" a="1"/>
  <c r="G37" i="3" s="1"/>
  <c r="G38" i="3" a="1"/>
  <c r="G38" i="3" s="1"/>
  <c r="G39" i="3" a="1"/>
  <c r="G39" i="3" s="1"/>
  <c r="G40" i="3" a="1"/>
  <c r="G40" i="3" s="1"/>
  <c r="G41" i="3" a="1"/>
  <c r="G41" i="3" s="1"/>
  <c r="G42" i="3" a="1"/>
  <c r="G42" i="3" s="1"/>
  <c r="G43" i="3" a="1"/>
  <c r="G43" i="3" s="1"/>
  <c r="G44" i="3" a="1"/>
  <c r="G44" i="3" s="1"/>
  <c r="G45" i="3" a="1"/>
  <c r="G45" i="3" s="1"/>
  <c r="G10" i="3" a="1"/>
  <c r="G10" i="3" s="1"/>
  <c r="G11" i="3" a="1"/>
  <c r="G11" i="3" s="1"/>
  <c r="G12" i="3" a="1"/>
  <c r="G12" i="3" s="1"/>
  <c r="G46" i="3" a="1"/>
  <c r="G46" i="3" s="1"/>
  <c r="G47" i="3" a="1"/>
  <c r="G47" i="3" s="1"/>
  <c r="G48" i="3" a="1"/>
  <c r="G48" i="3" s="1"/>
  <c r="G13" i="3" a="1"/>
  <c r="G13" i="3" s="1"/>
  <c r="G49" i="3" a="1"/>
  <c r="G49" i="3" s="1"/>
  <c r="G50" i="3" a="1"/>
  <c r="G50" i="3" s="1"/>
  <c r="G51" i="3" a="1"/>
  <c r="G51" i="3" s="1"/>
  <c r="G52" i="3" a="1"/>
  <c r="G52" i="3" s="1"/>
  <c r="G53" i="3" a="1"/>
  <c r="G53" i="3" s="1"/>
  <c r="G54" i="3" a="1"/>
  <c r="G54" i="3" s="1"/>
  <c r="G55" i="3" a="1"/>
  <c r="G55" i="3" s="1"/>
  <c r="G56" i="3" a="1"/>
  <c r="G56" i="3" s="1"/>
  <c r="G14" i="3" a="1"/>
  <c r="G14" i="3" s="1"/>
  <c r="G15" i="3" a="1"/>
  <c r="G15" i="3" s="1"/>
  <c r="G16" i="3" a="1"/>
  <c r="G16" i="3" s="1"/>
  <c r="G17" i="3" a="1"/>
  <c r="G17" i="3" s="1"/>
  <c r="G18" i="3" a="1"/>
  <c r="G18" i="3" s="1"/>
  <c r="G57" i="3" a="1"/>
  <c r="G57" i="3" s="1"/>
  <c r="G19" i="3" a="1"/>
  <c r="G19" i="3" s="1"/>
  <c r="G58" i="3" a="1"/>
  <c r="G58" i="3" s="1"/>
  <c r="G59" i="3" a="1"/>
  <c r="G59" i="3" s="1"/>
  <c r="G60" i="3" a="1"/>
  <c r="G60" i="3" s="1"/>
  <c r="G61" i="3" a="1"/>
  <c r="G61" i="3" s="1"/>
  <c r="G62" i="3" a="1"/>
  <c r="G62" i="3" s="1"/>
  <c r="G63" i="3" a="1"/>
  <c r="G63" i="3" s="1"/>
  <c r="G20" i="3" a="1"/>
  <c r="G20" i="3" s="1"/>
  <c r="G21" i="3" a="1"/>
  <c r="G21" i="3" s="1"/>
  <c r="G64" i="3" a="1"/>
  <c r="G64" i="3" s="1"/>
  <c r="G65" i="3" a="1"/>
  <c r="G65" i="3" s="1"/>
  <c r="G66" i="3" a="1"/>
  <c r="G66" i="3" s="1"/>
  <c r="G67" i="3" a="1"/>
  <c r="G67" i="3" s="1"/>
  <c r="G68" i="3" a="1"/>
  <c r="G68" i="3" s="1"/>
  <c r="G69" i="3" a="1"/>
  <c r="G69" i="3" s="1"/>
  <c r="G70" i="3" a="1"/>
  <c r="G70" i="3" s="1"/>
  <c r="G71" i="3" a="1"/>
  <c r="G71" i="3" s="1"/>
  <c r="G72" i="3" a="1"/>
  <c r="G72" i="3" s="1"/>
  <c r="G73" i="3" a="1"/>
  <c r="G73" i="3" s="1"/>
  <c r="G22" i="3" a="1"/>
  <c r="G22" i="3" s="1"/>
  <c r="G74" i="3" a="1"/>
  <c r="G74" i="3" s="1"/>
  <c r="G75" i="3" a="1"/>
  <c r="G75" i="3" s="1"/>
  <c r="G76" i="3" a="1"/>
  <c r="G76" i="3" s="1"/>
  <c r="G77" i="3" a="1"/>
  <c r="G77" i="3" s="1"/>
  <c r="G78" i="3" a="1"/>
  <c r="G78" i="3" s="1"/>
  <c r="G79" i="3" a="1"/>
  <c r="G79" i="3" s="1"/>
  <c r="G80" i="3" a="1"/>
  <c r="G80" i="3" s="1"/>
  <c r="G81" i="3" a="1"/>
  <c r="G81" i="3" s="1"/>
  <c r="G82" i="3" a="1"/>
  <c r="G82" i="3" s="1"/>
  <c r="G83" i="3" a="1"/>
  <c r="G83" i="3" s="1"/>
  <c r="G84" i="3" a="1"/>
  <c r="G84" i="3" s="1"/>
  <c r="G85" i="3" a="1"/>
  <c r="G85" i="3" s="1"/>
  <c r="G86" i="3" a="1"/>
  <c r="G86" i="3" s="1"/>
  <c r="G87" i="3" a="1"/>
  <c r="G87" i="3" s="1"/>
  <c r="G88" i="3" a="1"/>
  <c r="G88" i="3" s="1"/>
  <c r="G89" i="3" a="1"/>
  <c r="G89" i="3" s="1"/>
  <c r="G90" i="3" a="1"/>
  <c r="G90" i="3" s="1"/>
  <c r="G91" i="3" a="1"/>
  <c r="G91" i="3" s="1"/>
  <c r="G92" i="3" a="1"/>
  <c r="G92" i="3" s="1"/>
  <c r="G23" i="3" a="1"/>
  <c r="G23" i="3" s="1"/>
  <c r="G24" i="3" a="1"/>
  <c r="G24" i="3" s="1"/>
  <c r="G93" i="3" a="1"/>
  <c r="G93" i="3" s="1"/>
  <c r="G25" i="3" a="1"/>
  <c r="G25" i="3" s="1"/>
  <c r="G94" i="3" a="1"/>
  <c r="G94" i="3" s="1"/>
  <c r="G95" i="3" a="1"/>
  <c r="G95" i="3" s="1"/>
  <c r="G96" i="3" a="1"/>
  <c r="G96" i="3" s="1"/>
  <c r="G97" i="3" a="1"/>
  <c r="G97" i="3" s="1"/>
  <c r="G98" i="3" a="1"/>
  <c r="G98" i="3" s="1"/>
  <c r="G99" i="3" a="1"/>
  <c r="G99" i="3" s="1"/>
  <c r="G100" i="3" a="1"/>
  <c r="G100" i="3" s="1"/>
  <c r="G101" i="3" a="1"/>
  <c r="G101" i="3" s="1"/>
  <c r="G102" i="3" a="1"/>
  <c r="G102" i="3" s="1"/>
  <c r="G103" i="3" a="1"/>
  <c r="G103" i="3" s="1"/>
  <c r="G104" i="3" a="1"/>
  <c r="G104" i="3" s="1"/>
  <c r="G105" i="3" a="1"/>
  <c r="G105" i="3" s="1"/>
  <c r="G106" i="3" a="1"/>
  <c r="G106" i="3" s="1"/>
  <c r="G107" i="3" a="1"/>
  <c r="G107" i="3" s="1"/>
  <c r="G108" i="3" a="1"/>
  <c r="G108" i="3" s="1"/>
  <c r="G26" i="3" a="1"/>
  <c r="G26" i="3" s="1"/>
  <c r="G109" i="3" a="1"/>
  <c r="G109" i="3" s="1"/>
  <c r="G27" i="3" a="1"/>
  <c r="G27" i="3" s="1"/>
  <c r="G110" i="3" a="1"/>
  <c r="G110" i="3" s="1"/>
  <c r="G28" i="3" a="1"/>
  <c r="G28" i="3" s="1"/>
  <c r="G111" i="3" a="1"/>
  <c r="G111" i="3" s="1"/>
  <c r="G112" i="3" a="1"/>
  <c r="G112" i="3" s="1"/>
  <c r="G113" i="3" a="1"/>
  <c r="G113" i="3" s="1"/>
  <c r="G114" i="3" a="1"/>
  <c r="G114" i="3" s="1"/>
  <c r="G115" i="3" a="1"/>
  <c r="G115" i="3" s="1"/>
  <c r="G29" i="3" a="1"/>
  <c r="G29" i="3" s="1"/>
  <c r="G30" i="3" a="1"/>
  <c r="G30" i="3" s="1"/>
  <c r="G31" i="3" a="1"/>
  <c r="G31" i="3" s="1"/>
  <c r="G32" i="3" a="1"/>
  <c r="G32" i="3" s="1"/>
  <c r="G116" i="3" a="1"/>
  <c r="G116" i="3" s="1"/>
  <c r="G117" i="3" a="1"/>
  <c r="G117" i="3" s="1"/>
  <c r="G118" i="3" a="1"/>
  <c r="G118" i="3" s="1"/>
  <c r="G119" i="3" a="1"/>
  <c r="G119" i="3" s="1"/>
  <c r="G120" i="3" a="1"/>
  <c r="G120" i="3" s="1"/>
  <c r="G121" i="3" a="1"/>
  <c r="G121" i="3" s="1"/>
  <c r="G33" i="3" a="1"/>
  <c r="G33" i="3" s="1"/>
  <c r="G122" i="3" a="1"/>
  <c r="G122" i="3" s="1"/>
  <c r="G123" i="3" a="1"/>
  <c r="G123" i="3" s="1"/>
  <c r="G124" i="3" a="1"/>
  <c r="G124" i="3" s="1"/>
  <c r="G34" i="3" a="1"/>
  <c r="G34" i="3" s="1"/>
  <c r="G35" i="3" a="1"/>
  <c r="G35" i="3" s="1"/>
  <c r="G125" i="3" a="1"/>
  <c r="G125" i="3" s="1"/>
  <c r="G126" i="3" a="1"/>
  <c r="G126" i="3" s="1"/>
  <c r="G127" i="3" a="1"/>
  <c r="G127" i="3" s="1"/>
  <c r="G128" i="3" a="1"/>
  <c r="G128" i="3" s="1"/>
  <c r="G129" i="3" a="1"/>
  <c r="G129" i="3" s="1"/>
  <c r="G130" i="3" a="1"/>
  <c r="G130" i="3" s="1"/>
  <c r="G131" i="3" a="1"/>
  <c r="G131" i="3" s="1"/>
  <c r="G132" i="3" a="1"/>
  <c r="G132" i="3" s="1"/>
  <c r="G133" i="3" a="1"/>
  <c r="G133" i="3" s="1"/>
  <c r="G134" i="3" a="1"/>
  <c r="G134" i="3" s="1"/>
  <c r="G135" i="3" a="1"/>
  <c r="G135" i="3" s="1"/>
  <c r="G136" i="3" a="1"/>
  <c r="G136" i="3" s="1"/>
  <c r="G137" i="3" a="1"/>
  <c r="G137" i="3" s="1"/>
  <c r="G138" i="3" a="1"/>
  <c r="G138" i="3" s="1"/>
  <c r="G139" i="3" a="1"/>
  <c r="G139" i="3" s="1"/>
  <c r="G140" i="3" a="1"/>
  <c r="G140" i="3" s="1"/>
  <c r="G141" i="3" a="1"/>
  <c r="G141" i="3" s="1"/>
  <c r="G142" i="3" a="1"/>
  <c r="G142" i="3" s="1"/>
  <c r="G143" i="3" a="1"/>
  <c r="G143" i="3" s="1"/>
  <c r="G144" i="3" a="1"/>
  <c r="G144" i="3" s="1"/>
  <c r="G36" i="3" a="1"/>
  <c r="G36" i="3" s="1"/>
  <c r="G145" i="3" a="1"/>
  <c r="G145" i="3" s="1"/>
  <c r="G146" i="3" a="1"/>
  <c r="G146" i="3" s="1"/>
  <c r="G147" i="3" a="1"/>
  <c r="G147" i="3" s="1"/>
  <c r="G148" i="3" a="1"/>
  <c r="G148" i="3" s="1"/>
  <c r="G149" i="3" a="1"/>
  <c r="G149" i="3" s="1"/>
  <c r="G150" i="3" a="1"/>
  <c r="G150" i="3" s="1"/>
  <c r="G151" i="3" a="1"/>
  <c r="G151" i="3" s="1"/>
  <c r="G152" i="3" a="1"/>
  <c r="G152" i="3" s="1"/>
  <c r="G153" i="3" a="1"/>
  <c r="G153" i="3" s="1"/>
  <c r="G154" i="3" a="1"/>
  <c r="G154" i="3" s="1"/>
  <c r="G155" i="3" a="1"/>
  <c r="G155" i="3" s="1"/>
  <c r="G156" i="3" a="1"/>
  <c r="G156" i="3" s="1"/>
  <c r="G157" i="3" a="1"/>
  <c r="G157" i="3" s="1"/>
  <c r="G158" i="3" a="1"/>
  <c r="G158" i="3" s="1"/>
  <c r="G159" i="3" a="1"/>
  <c r="G159" i="3" s="1"/>
  <c r="G160" i="3" a="1"/>
  <c r="G160" i="3" s="1"/>
  <c r="G161" i="3" a="1"/>
  <c r="G161" i="3" s="1"/>
  <c r="G162" i="3" a="1"/>
  <c r="G162" i="3" s="1"/>
  <c r="G163" i="3" a="1"/>
  <c r="G163" i="3" s="1"/>
  <c r="G164" i="3" a="1"/>
  <c r="G164" i="3" s="1"/>
  <c r="G165" i="3" a="1"/>
  <c r="G165" i="3" s="1"/>
  <c r="G166" i="3" a="1"/>
  <c r="G166" i="3" s="1"/>
  <c r="G167" i="3" a="1"/>
  <c r="G167" i="3" s="1"/>
  <c r="G168" i="3" a="1"/>
  <c r="G168" i="3" s="1"/>
  <c r="G169" i="3" a="1"/>
  <c r="G169" i="3" s="1"/>
  <c r="G170" i="3" a="1"/>
  <c r="G170" i="3" s="1"/>
  <c r="G171" i="3" a="1"/>
  <c r="G171" i="3" s="1"/>
  <c r="G172" i="3" a="1"/>
  <c r="G172" i="3" s="1"/>
  <c r="G173" i="3" a="1"/>
  <c r="G173" i="3" s="1"/>
  <c r="G174" i="3" a="1"/>
  <c r="G174" i="3" s="1"/>
  <c r="G175" i="3" a="1"/>
  <c r="G175" i="3" s="1"/>
  <c r="G176" i="3" a="1"/>
  <c r="G176" i="3" s="1"/>
  <c r="G177" i="3" a="1"/>
  <c r="G177" i="3" s="1"/>
  <c r="G178" i="3" a="1"/>
  <c r="G178" i="3" s="1"/>
  <c r="G179" i="3" a="1"/>
  <c r="G179" i="3" s="1"/>
  <c r="G180" i="3" a="1"/>
  <c r="G180" i="3" s="1"/>
  <c r="G181" i="3" a="1"/>
  <c r="G181" i="3" s="1"/>
  <c r="G182" i="3" a="1"/>
  <c r="G182" i="3" s="1"/>
  <c r="G183" i="3" a="1"/>
  <c r="G183" i="3" s="1"/>
  <c r="G184" i="3" a="1"/>
  <c r="G184" i="3" s="1"/>
  <c r="G185" i="3" a="1"/>
  <c r="G185" i="3" s="1"/>
  <c r="G186" i="3" a="1"/>
  <c r="G186" i="3" s="1"/>
  <c r="G187" i="3" a="1"/>
  <c r="G187" i="3" s="1"/>
  <c r="G188" i="3" a="1"/>
  <c r="G188" i="3" s="1"/>
  <c r="G189" i="3" a="1"/>
  <c r="G189" i="3" s="1"/>
  <c r="G190" i="3" a="1"/>
  <c r="G190" i="3" s="1"/>
  <c r="G191" i="3" a="1"/>
  <c r="G191" i="3" s="1"/>
  <c r="G192" i="3" a="1"/>
  <c r="G192" i="3" s="1"/>
  <c r="G193" i="3" a="1"/>
  <c r="G193" i="3" s="1"/>
  <c r="G194" i="3" a="1"/>
  <c r="G194" i="3" s="1"/>
  <c r="G195" i="3" a="1"/>
  <c r="G195" i="3" s="1"/>
  <c r="G196" i="3" a="1"/>
  <c r="G196" i="3" s="1"/>
  <c r="G197" i="3" a="1"/>
  <c r="G197" i="3" s="1"/>
  <c r="G199" i="3" a="1"/>
  <c r="G199" i="3" s="1"/>
  <c r="G200" i="3" a="1"/>
  <c r="G200" i="3" s="1"/>
  <c r="G201" i="3" a="1"/>
  <c r="G201" i="3" s="1"/>
  <c r="G202" i="3" a="1"/>
  <c r="G202" i="3" s="1"/>
  <c r="G203" i="3" a="1"/>
  <c r="G203" i="3" s="1"/>
  <c r="G204" i="3" a="1"/>
  <c r="G204" i="3" s="1"/>
  <c r="G205" i="3" a="1"/>
  <c r="G205" i="3" s="1"/>
  <c r="G206" i="3" a="1"/>
  <c r="G206" i="3" s="1"/>
  <c r="G207" i="3" a="1"/>
  <c r="G207" i="3" s="1"/>
  <c r="G208" i="3" a="1"/>
  <c r="G208" i="3" s="1"/>
  <c r="G209" i="3" a="1"/>
  <c r="G209" i="3" s="1"/>
  <c r="G210" i="3" a="1"/>
  <c r="G210" i="3" s="1"/>
  <c r="G211" i="3" a="1"/>
  <c r="G211" i="3" s="1"/>
  <c r="G212" i="3" a="1"/>
  <c r="G212" i="3" s="1"/>
  <c r="G213" i="3" a="1"/>
  <c r="G213" i="3" s="1"/>
  <c r="G214" i="3" a="1"/>
  <c r="G214" i="3" s="1"/>
  <c r="G215" i="3" a="1"/>
  <c r="G215" i="3" s="1"/>
  <c r="G216" i="3" a="1"/>
  <c r="G216" i="3" s="1"/>
  <c r="G217" i="3" a="1"/>
  <c r="G217" i="3" s="1"/>
  <c r="G218" i="3" a="1"/>
  <c r="G218" i="3" s="1"/>
  <c r="G219" i="3" a="1"/>
  <c r="G219" i="3" s="1"/>
  <c r="G220" i="3" a="1"/>
  <c r="G220" i="3" s="1"/>
  <c r="G221" i="3" a="1"/>
  <c r="G221" i="3" s="1"/>
  <c r="G222" i="3" a="1"/>
  <c r="G222" i="3" s="1"/>
  <c r="G223" i="3" a="1"/>
  <c r="G223" i="3" s="1"/>
  <c r="G224" i="3" a="1"/>
  <c r="G224" i="3" s="1"/>
  <c r="G225" i="3" a="1"/>
  <c r="G225" i="3" s="1"/>
  <c r="G226" i="3" a="1"/>
  <c r="G226" i="3" s="1"/>
  <c r="G227" i="3" a="1"/>
  <c r="G227" i="3" s="1"/>
  <c r="G228" i="3" a="1"/>
  <c r="G228" i="3" s="1"/>
  <c r="G229" i="3" a="1"/>
  <c r="G229" i="3" s="1"/>
  <c r="G230" i="3" a="1"/>
  <c r="G230" i="3" s="1"/>
  <c r="G231" i="3" a="1"/>
  <c r="G231" i="3" s="1"/>
  <c r="G232" i="3" a="1"/>
  <c r="G232" i="3" s="1"/>
  <c r="G233" i="3" a="1"/>
  <c r="G233" i="3" s="1"/>
  <c r="G234" i="3" a="1"/>
  <c r="G234" i="3" s="1"/>
  <c r="G235" i="3" a="1"/>
  <c r="G235" i="3" s="1"/>
  <c r="G236" i="3" a="1"/>
  <c r="G236" i="3" s="1"/>
  <c r="G237" i="3" a="1"/>
  <c r="G237" i="3" s="1"/>
  <c r="G238" i="3" a="1"/>
  <c r="G238" i="3" s="1"/>
  <c r="G239" i="3" a="1"/>
  <c r="G239" i="3" s="1"/>
  <c r="G240" i="3" a="1"/>
  <c r="G240" i="3" s="1"/>
  <c r="G241" i="3" a="1"/>
  <c r="G241" i="3" s="1"/>
  <c r="G242" i="3" a="1"/>
  <c r="G242" i="3" s="1"/>
  <c r="G243" i="3" a="1"/>
  <c r="G243" i="3" s="1"/>
  <c r="G244" i="3" a="1"/>
  <c r="G244" i="3" s="1"/>
  <c r="G245" i="3" a="1"/>
  <c r="G245" i="3" s="1"/>
  <c r="G246" i="3" a="1"/>
  <c r="G246" i="3" s="1"/>
  <c r="G247" i="3" a="1"/>
  <c r="G247" i="3" s="1"/>
  <c r="G248" i="3" a="1"/>
  <c r="G248" i="3" s="1"/>
  <c r="G249" i="3" a="1"/>
  <c r="G249" i="3" s="1"/>
  <c r="G250" i="3" a="1"/>
  <c r="G250" i="3" s="1"/>
  <c r="G251" i="3" a="1"/>
  <c r="G251" i="3" s="1"/>
  <c r="G252" i="3" a="1"/>
  <c r="G252" i="3" s="1"/>
  <c r="G253" i="3" a="1"/>
  <c r="G253" i="3" s="1"/>
  <c r="G254" i="3" a="1"/>
  <c r="G254" i="3" s="1"/>
  <c r="G255" i="3" a="1"/>
  <c r="G255" i="3" s="1"/>
  <c r="G256" i="3" a="1"/>
  <c r="G256" i="3" s="1"/>
  <c r="G257" i="3" a="1"/>
  <c r="G257" i="3" s="1"/>
  <c r="G258" i="3" a="1"/>
  <c r="G258" i="3" s="1"/>
  <c r="G259" i="3" a="1"/>
  <c r="G259" i="3" s="1"/>
  <c r="G260" i="3" a="1"/>
  <c r="G260" i="3" s="1"/>
  <c r="G261" i="3" a="1"/>
  <c r="G261" i="3" s="1"/>
  <c r="G262" i="3" a="1"/>
  <c r="G262" i="3" s="1"/>
  <c r="G263" i="3" a="1"/>
  <c r="G263" i="3" s="1"/>
  <c r="G264" i="3" a="1"/>
  <c r="G264" i="3" s="1"/>
  <c r="G265" i="3" a="1"/>
  <c r="G265" i="3" s="1"/>
  <c r="G266" i="3" a="1"/>
  <c r="G266" i="3" s="1"/>
  <c r="G267" i="3" a="1"/>
  <c r="G267" i="3" s="1"/>
  <c r="G268" i="3" a="1"/>
  <c r="G268" i="3" s="1"/>
  <c r="G269" i="3" a="1"/>
  <c r="G269" i="3" s="1"/>
  <c r="G270" i="3" a="1"/>
  <c r="G270" i="3" s="1"/>
  <c r="G271" i="3" a="1"/>
  <c r="G271" i="3" s="1"/>
  <c r="G272" i="3" a="1"/>
  <c r="G272" i="3" s="1"/>
  <c r="G273" i="3" a="1"/>
  <c r="G273" i="3" s="1"/>
  <c r="G274" i="3" a="1"/>
  <c r="G274" i="3" s="1"/>
  <c r="G275" i="3" a="1"/>
  <c r="G275" i="3" s="1"/>
  <c r="G276" i="3" a="1"/>
  <c r="G276" i="3" s="1"/>
  <c r="G277" i="3" a="1"/>
  <c r="G277" i="3" s="1"/>
  <c r="G278" i="3" a="1"/>
  <c r="G278" i="3" s="1"/>
  <c r="G279" i="3" a="1"/>
  <c r="G279" i="3" s="1"/>
  <c r="G280" i="3" a="1"/>
  <c r="G280" i="3" s="1"/>
  <c r="G282" i="3" a="1"/>
  <c r="G282" i="3" s="1"/>
  <c r="G283" i="3" a="1"/>
  <c r="G283" i="3" s="1"/>
  <c r="G284" i="3" a="1"/>
  <c r="G284" i="3" s="1"/>
  <c r="G285" i="3" a="1"/>
  <c r="G285" i="3" s="1"/>
  <c r="G286" i="3" a="1"/>
  <c r="G286" i="3" s="1"/>
  <c r="G287" i="3" a="1"/>
  <c r="G287" i="3" s="1"/>
  <c r="G288" i="3" a="1"/>
  <c r="G288" i="3" s="1"/>
  <c r="G289" i="3" a="1"/>
  <c r="G289" i="3" s="1"/>
  <c r="G290" i="3" a="1"/>
  <c r="G290" i="3" s="1"/>
  <c r="G291" i="3" a="1"/>
  <c r="G291" i="3" s="1"/>
  <c r="G292" i="3" a="1"/>
  <c r="G292" i="3" s="1"/>
  <c r="G293" i="3" a="1"/>
  <c r="G293" i="3" s="1"/>
  <c r="G294" i="3" a="1"/>
  <c r="G294" i="3" s="1"/>
  <c r="G295" i="3" a="1"/>
  <c r="G295" i="3" s="1"/>
  <c r="G296" i="3" a="1"/>
  <c r="G296" i="3" s="1"/>
  <c r="G297" i="3" a="1"/>
  <c r="G297" i="3" s="1"/>
  <c r="G298" i="3" a="1"/>
  <c r="G298" i="3" s="1"/>
  <c r="G299" i="3" a="1"/>
  <c r="G299" i="3" s="1"/>
  <c r="G300" i="3" a="1"/>
  <c r="G300" i="3" s="1"/>
  <c r="G301" i="3" a="1"/>
  <c r="G301" i="3" s="1"/>
  <c r="G302" i="3" a="1"/>
  <c r="G302" i="3" s="1"/>
  <c r="G303" i="3" a="1"/>
  <c r="G303" i="3" s="1"/>
  <c r="G304" i="3" a="1"/>
  <c r="G304" i="3" s="1"/>
  <c r="G305" i="3" a="1"/>
  <c r="G305" i="3" s="1"/>
  <c r="G306" i="3" a="1"/>
  <c r="G306" i="3" s="1"/>
  <c r="G307" i="3" a="1"/>
  <c r="G307" i="3" s="1"/>
  <c r="G308" i="3" a="1"/>
  <c r="G308" i="3" s="1"/>
  <c r="G309" i="3" a="1"/>
  <c r="G309" i="3" s="1"/>
  <c r="G311" i="3" a="1"/>
  <c r="G311" i="3" s="1"/>
  <c r="G314" i="3" a="1"/>
  <c r="G314" i="3" s="1"/>
  <c r="G317" i="3" a="1"/>
  <c r="G317" i="3" s="1"/>
  <c r="G318" i="3" a="1"/>
  <c r="G318" i="3" s="1"/>
  <c r="G319" i="3" a="1"/>
  <c r="G319" i="3" s="1"/>
  <c r="G320" i="3" a="1"/>
  <c r="G320" i="3" s="1"/>
  <c r="G321" i="3" a="1"/>
  <c r="G321" i="3" s="1"/>
  <c r="G322" i="3" a="1"/>
  <c r="G322" i="3" s="1"/>
  <c r="G323" i="3" a="1"/>
  <c r="G323" i="3" s="1"/>
  <c r="G324" i="3" a="1"/>
  <c r="G324" i="3" s="1"/>
  <c r="G325" i="3" a="1"/>
  <c r="G325" i="3" s="1"/>
  <c r="G326" i="3" a="1"/>
  <c r="G326" i="3" s="1"/>
  <c r="G327" i="3" a="1"/>
  <c r="G327" i="3" s="1"/>
  <c r="G328" i="3" a="1"/>
  <c r="G328" i="3" s="1"/>
  <c r="G330" i="3" a="1"/>
  <c r="G330" i="3" s="1"/>
  <c r="G331" i="3" a="1"/>
  <c r="G331" i="3" s="1"/>
  <c r="G332" i="3" a="1"/>
  <c r="G332" i="3" s="1"/>
  <c r="G334" i="3" a="1"/>
  <c r="G334" i="3" s="1"/>
  <c r="G336" i="3" a="1"/>
  <c r="G336" i="3" s="1"/>
  <c r="G337" i="3" a="1"/>
  <c r="G337" i="3" s="1"/>
  <c r="G339" i="3" a="1"/>
  <c r="G339" i="3" s="1"/>
  <c r="G340" i="3" a="1"/>
  <c r="G340" i="3" s="1"/>
  <c r="G341" i="3" a="1"/>
  <c r="G341" i="3" s="1"/>
  <c r="G342" i="3" a="1"/>
  <c r="G342" i="3" s="1"/>
  <c r="G343" i="3" a="1"/>
  <c r="G343" i="3" s="1"/>
  <c r="G344" i="3" a="1"/>
  <c r="G344" i="3" s="1"/>
  <c r="G345" i="3" a="1"/>
  <c r="G345" i="3" s="1"/>
  <c r="G346" i="3" a="1"/>
  <c r="G346" i="3" s="1"/>
  <c r="G347" i="3" a="1"/>
  <c r="G347" i="3" s="1"/>
  <c r="G348" i="3" a="1"/>
  <c r="G348" i="3" s="1"/>
  <c r="G352" i="3" a="1"/>
  <c r="G352" i="3" s="1"/>
  <c r="G357" i="3" a="1"/>
  <c r="G357" i="3" s="1"/>
  <c r="G359" i="3" a="1"/>
  <c r="G359" i="3" s="1"/>
  <c r="G361" i="3" a="1"/>
  <c r="G361" i="3" s="1"/>
  <c r="G362" i="3" a="1"/>
  <c r="G362" i="3" s="1"/>
  <c r="G363" i="3" a="1"/>
  <c r="G363" i="3" s="1"/>
  <c r="G364" i="3" a="1"/>
  <c r="G364" i="3" s="1"/>
  <c r="G365" i="3" a="1"/>
  <c r="G365" i="3" s="1"/>
  <c r="G366" i="3" a="1"/>
  <c r="G366" i="3" s="1"/>
  <c r="G367" i="3" a="1"/>
  <c r="G367" i="3" s="1"/>
  <c r="G368" i="3" a="1"/>
  <c r="G368" i="3" s="1"/>
  <c r="G369" i="3" a="1"/>
  <c r="G369" i="3" s="1"/>
  <c r="G370" i="3" a="1"/>
  <c r="G370" i="3" s="1"/>
  <c r="G371" i="3" a="1"/>
  <c r="G371" i="3" s="1"/>
  <c r="G375" i="3" a="1"/>
  <c r="G375" i="3" s="1"/>
  <c r="G384" i="3" a="1"/>
  <c r="G384" i="3" s="1"/>
  <c r="U3" i="4" l="1"/>
  <c r="U4" i="4"/>
  <c r="U5" i="4"/>
  <c r="U6" i="4"/>
  <c r="U7" i="4"/>
  <c r="W3" i="4"/>
  <c r="W4" i="4"/>
  <c r="W5" i="4"/>
  <c r="W6" i="4"/>
  <c r="W7" i="4"/>
  <c r="Y3" i="4"/>
  <c r="Y4" i="4"/>
  <c r="Y5" i="4"/>
  <c r="Y6" i="4"/>
  <c r="Y7" i="4"/>
  <c r="AA3" i="4"/>
  <c r="AA4" i="4"/>
  <c r="AA5" i="4"/>
  <c r="AA6" i="4"/>
  <c r="AA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<sst xmlns="http://schemas.openxmlformats.org/spreadsheetml/2006/main" count="2582" uniqueCount="1195">
  <si>
    <t>Transmission Infrastructure Delivery Update Report</t>
  </si>
  <si>
    <t>CP Number</t>
  </si>
  <si>
    <t>Project Name</t>
  </si>
  <si>
    <t>County</t>
  </si>
  <si>
    <t>Portfolio</t>
  </si>
  <si>
    <t>Project Driver</t>
  </si>
  <si>
    <t>Voltage
(kV)</t>
  </si>
  <si>
    <t>Stage</t>
  </si>
  <si>
    <t>CA Current Year</t>
  </si>
  <si>
    <t>PA Current Year</t>
  </si>
  <si>
    <t>FSEI Current Year</t>
  </si>
  <si>
    <t>FEI Current Year</t>
  </si>
  <si>
    <t>Q1-26 Changes</t>
  </si>
  <si>
    <t>CP0466</t>
  </si>
  <si>
    <t>North South 400 kV Interconnector - RoI</t>
  </si>
  <si>
    <t>System Reinforcement</t>
  </si>
  <si>
    <t>Meath</t>
  </si>
  <si>
    <t>Priority</t>
  </si>
  <si>
    <t>CP0585</t>
  </si>
  <si>
    <t>Laois Kilkenny (Coolnabacky) 400 kV Station - New Station &amp; Associated Lines &amp; Station Works</t>
  </si>
  <si>
    <t>Laois</t>
  </si>
  <si>
    <t>CP0799</t>
  </si>
  <si>
    <t>Louth 220 kV Station Refurbishment</t>
  </si>
  <si>
    <t>Asset Refurbishment</t>
  </si>
  <si>
    <t>Louth</t>
  </si>
  <si>
    <t>CP0808</t>
  </si>
  <si>
    <t>Maynooth 220 kV Station Reconfiguration</t>
  </si>
  <si>
    <t>Kildare</t>
  </si>
  <si>
    <t>CP0816</t>
  </si>
  <si>
    <t>North Connacht 110 kV Project</t>
  </si>
  <si>
    <t>Galway</t>
  </si>
  <si>
    <t>CP0866</t>
  </si>
  <si>
    <t>Great Island - Kellis 220 kV Line Uprate</t>
  </si>
  <si>
    <t>Wexford</t>
  </si>
  <si>
    <t>CP0966</t>
  </si>
  <si>
    <t xml:space="preserve">Kildare Meath Grid Reinforcement </t>
  </si>
  <si>
    <t>CP0967</t>
  </si>
  <si>
    <t>Moneypoint 400 kV Series Capacitor</t>
  </si>
  <si>
    <t>Clare</t>
  </si>
  <si>
    <t>CP0968</t>
  </si>
  <si>
    <t>Dunstown 400 kV Series Capacitor</t>
  </si>
  <si>
    <t>CP0969</t>
  </si>
  <si>
    <t>Oldstreet-Woodland 400 kV Series Capacitor</t>
  </si>
  <si>
    <t>Westmeath</t>
  </si>
  <si>
    <t>CP0970</t>
  </si>
  <si>
    <t>Cross Shannon 400 kV Cable</t>
  </si>
  <si>
    <t>Kerry</t>
  </si>
  <si>
    <t>CP0982</t>
  </si>
  <si>
    <t>Flagford Sligo Capacity Needs</t>
  </si>
  <si>
    <t>Roscommon</t>
  </si>
  <si>
    <t>CP1021</t>
  </si>
  <si>
    <t>East Meath - North Dublin Reinforcement</t>
  </si>
  <si>
    <t>Dublin</t>
  </si>
  <si>
    <t>CP1023</t>
  </si>
  <si>
    <t>Letterkenny station redevelopment</t>
  </si>
  <si>
    <t>Donegal</t>
  </si>
  <si>
    <t>CP1100</t>
  </si>
  <si>
    <t>Finglas - North Wall Cable Replacement</t>
  </si>
  <si>
    <t>CP1146</t>
  </si>
  <si>
    <t>Carrickmines - Poolbeg 220 kV Cable Replacement</t>
  </si>
  <si>
    <t>CP1150</t>
  </si>
  <si>
    <t>Inchicore - Poolbeg 2 220 kV Cable Replacement</t>
  </si>
  <si>
    <t>CP1157</t>
  </si>
  <si>
    <t>Inchicore - Poolbeg 1 220 kV Cable Replacement</t>
  </si>
  <si>
    <t>CP1190</t>
  </si>
  <si>
    <t>Poolbeg 220 kV Station</t>
  </si>
  <si>
    <t>CP1194</t>
  </si>
  <si>
    <t>Woodland 400 kV Station Redevelopment</t>
  </si>
  <si>
    <t>CP1196</t>
  </si>
  <si>
    <t>Arklow - Ballybeg - Carrickmines 110 kV capacity Needs</t>
  </si>
  <si>
    <t>Wicklow</t>
  </si>
  <si>
    <t>CP1213</t>
  </si>
  <si>
    <t>Belcamp 220 kV Busbar Extension</t>
  </si>
  <si>
    <t>Conflict</t>
  </si>
  <si>
    <t>Diversion</t>
  </si>
  <si>
    <t>CP1214</t>
  </si>
  <si>
    <t>Fingal to East Meath Grid Reinforcement</t>
  </si>
  <si>
    <t>CP1215</t>
  </si>
  <si>
    <t>Knockraha station Celtic IC Non contested works</t>
  </si>
  <si>
    <t>Cork</t>
  </si>
  <si>
    <t>CP1216</t>
  </si>
  <si>
    <t>Poolbeg - North Wall 220 kV Cable Replacement</t>
  </si>
  <si>
    <t>CP1226</t>
  </si>
  <si>
    <t>Kildare Dublin Grid Reinforcement</t>
  </si>
  <si>
    <t>CP1233</t>
  </si>
  <si>
    <t>Donegal - Srananagh Corridor</t>
  </si>
  <si>
    <t>CP1235</t>
  </si>
  <si>
    <t>Louth - Woodland 220 kV Uprate</t>
  </si>
  <si>
    <t>CP1273</t>
  </si>
  <si>
    <t>Dublin Central Bulk Supply Point 220kV Substation</t>
  </si>
  <si>
    <t>CP0624</t>
  </si>
  <si>
    <t>Killonan 220 kV Station Refurbishment - Killonan Station Works</t>
  </si>
  <si>
    <t>Limerick</t>
  </si>
  <si>
    <t>CP0644</t>
  </si>
  <si>
    <t>Bracklone 110 kV Station - DSO</t>
  </si>
  <si>
    <t>Offaly</t>
  </si>
  <si>
    <t>DSO</t>
  </si>
  <si>
    <t>CP0646</t>
  </si>
  <si>
    <t>Finglas 110 kV Station Redevelopment</t>
  </si>
  <si>
    <t>CP0692</t>
  </si>
  <si>
    <t>Inchicore - 220 kV GIS Station Upgrade</t>
  </si>
  <si>
    <t>CP0693</t>
  </si>
  <si>
    <t>Baroda 110 kV station - 2 x110 kV Trafo Bays DSO</t>
  </si>
  <si>
    <t>Customer Connection</t>
  </si>
  <si>
    <t>Waterford</t>
  </si>
  <si>
    <t>CP0741</t>
  </si>
  <si>
    <t>Trabeg 110 kV station - uprate 2 x 110 kV transformer bays and control room extension DSO</t>
  </si>
  <si>
    <t>Mayo</t>
  </si>
  <si>
    <t>CP0749</t>
  </si>
  <si>
    <t>Richardstown 220kV Station (Oriel Offshore WF)</t>
  </si>
  <si>
    <t>CP0792</t>
  </si>
  <si>
    <t>Finglas 220 kV Reconfiguration Project</t>
  </si>
  <si>
    <t>CP0796</t>
  </si>
  <si>
    <t>Knockraha station &amp; installation of additional couplers</t>
  </si>
  <si>
    <t>CP0823</t>
  </si>
  <si>
    <t>Maynooth - Turlough Hill 220 kV line refurbishment</t>
  </si>
  <si>
    <t>CP0835</t>
  </si>
  <si>
    <t>Coolnabacky - Portlaoise 110 kV line uprate</t>
  </si>
  <si>
    <t>CP0841</t>
  </si>
  <si>
    <t>Arva - Carrick-on-Shannon 110 kV line uprate</t>
  </si>
  <si>
    <t>Leitrim</t>
  </si>
  <si>
    <t>CP0867</t>
  </si>
  <si>
    <t>Flagford - Louth 220 kV Line Refurbishment</t>
  </si>
  <si>
    <t>CP0868</t>
  </si>
  <si>
    <t>Knockraha - Raffeen 220 kV line refurbishment</t>
  </si>
  <si>
    <t>CP0873</t>
  </si>
  <si>
    <t>Dunstown - Moneypoint 400 kV Refurbishment</t>
  </si>
  <si>
    <t>CP0901</t>
  </si>
  <si>
    <t>Kilbarry - Knockraha 110 kV No 2 Line Refurbishment</t>
  </si>
  <si>
    <t>CP0907</t>
  </si>
  <si>
    <t>Dalton 110 kV Busbar</t>
  </si>
  <si>
    <t>CP0917</t>
  </si>
  <si>
    <t>Prospect Tarbert 220 kV Cable Replacement Project</t>
  </si>
  <si>
    <t>CP0919</t>
  </si>
  <si>
    <t>Lanesboro 110 kV Station Redevelopment Project</t>
  </si>
  <si>
    <t>Longford</t>
  </si>
  <si>
    <t>CP0949</t>
  </si>
  <si>
    <t>Kilnap 110 kV GIS Station</t>
  </si>
  <si>
    <t>CP0973</t>
  </si>
  <si>
    <t>Knockraha Short Circuit Rating Mitigation</t>
  </si>
  <si>
    <t>CP0983</t>
  </si>
  <si>
    <t>Point on Wave Controller for Glanagow 220 kV Station</t>
  </si>
  <si>
    <t>CP0984</t>
  </si>
  <si>
    <t>Belcamp Shellybanks 220 kV Cable</t>
  </si>
  <si>
    <t>CP1000</t>
  </si>
  <si>
    <t>Lanesboro - Mullingar 110 kV Thermal Uprate</t>
  </si>
  <si>
    <t>CP1001</t>
  </si>
  <si>
    <t>Corduff - Finglas 1 &amp; 2 220 kV line refurbishment</t>
  </si>
  <si>
    <t>CP1002</t>
  </si>
  <si>
    <t>Cushaling - Newbridge 110 kV Thermal Uprate</t>
  </si>
  <si>
    <t>CP1003</t>
  </si>
  <si>
    <t>Cushaling - Portlaoise 110 kV line uprate</t>
  </si>
  <si>
    <t>CP1032</t>
  </si>
  <si>
    <t>Cashla 220 kV Station Sprecher &amp; Schuh CB Replacement</t>
  </si>
  <si>
    <t>CP1048</t>
  </si>
  <si>
    <t>Power Flow Control Scheme</t>
  </si>
  <si>
    <t>CP1060</t>
  </si>
  <si>
    <t>Loughteague 110 kV solar farm</t>
  </si>
  <si>
    <t>PA Signed</t>
  </si>
  <si>
    <t>CP1064</t>
  </si>
  <si>
    <t>Finglas Pantograph Replacement Project</t>
  </si>
  <si>
    <t>CP1069</t>
  </si>
  <si>
    <t>Ballinknockane 110 kV Station (Ballinknockane Solar Farm)</t>
  </si>
  <si>
    <t>CP1073</t>
  </si>
  <si>
    <t>Croaghaun West 110 kV Station (Oweninny 3 Wind Farm)</t>
  </si>
  <si>
    <t>CP1084</t>
  </si>
  <si>
    <t>Lisdrumdoagh 110 kV Battery Storage</t>
  </si>
  <si>
    <t>Monaghan</t>
  </si>
  <si>
    <t>CP1086</t>
  </si>
  <si>
    <t>Dunstown T4201 and Woodland T4201 Transformer replacement</t>
  </si>
  <si>
    <t>CP1092</t>
  </si>
  <si>
    <t>New 400 kV Strategic Spare Transformer</t>
  </si>
  <si>
    <t>CP1096</t>
  </si>
  <si>
    <t>Transformer protection upgrade, 6 Stations</t>
  </si>
  <si>
    <t>CP1109</t>
  </si>
  <si>
    <t>Gorman and Connected Stations 220-110 kV Protection Upgrade</t>
  </si>
  <si>
    <t>CP1111</t>
  </si>
  <si>
    <t>Ballydine, Cahir and Connected Stations 110 kV Protection Upgrade</t>
  </si>
  <si>
    <t>Tipperary</t>
  </si>
  <si>
    <t>CP1112</t>
  </si>
  <si>
    <t>Limerick and Connected Stations 110 kV Protection Upgrade</t>
  </si>
  <si>
    <t>CP1114</t>
  </si>
  <si>
    <t>Platin and Connected Stations 110 kV Protection Upgrade</t>
  </si>
  <si>
    <t>CP1115</t>
  </si>
  <si>
    <t>Drybridge and Connected Stations 110 kV Protection Upgrade</t>
  </si>
  <si>
    <t>CP1116</t>
  </si>
  <si>
    <t>Tipperary, Cahir and Connected Stations 110 kV Protection Upgrade</t>
  </si>
  <si>
    <t>CP1121</t>
  </si>
  <si>
    <t>Arklow Lodgewood Line Uprate</t>
  </si>
  <si>
    <t>CP1122</t>
  </si>
  <si>
    <t>Physical Security of Transmission Stations - Dublin Region</t>
  </si>
  <si>
    <t>CP1123</t>
  </si>
  <si>
    <t>Physical Security of Transmission Stations - South Region</t>
  </si>
  <si>
    <t>CP1124</t>
  </si>
  <si>
    <t>Physical Security of Transmission Stations - North Region</t>
  </si>
  <si>
    <t>CP1125</t>
  </si>
  <si>
    <t>Physical Security of Transmission Stations - Central Region</t>
  </si>
  <si>
    <t>CP1126</t>
  </si>
  <si>
    <t>Mully Graffy 110 kV Station (Mully Graffy Windfarm)</t>
  </si>
  <si>
    <t>CP1128</t>
  </si>
  <si>
    <t>Ballynanelagh 110kV Substation (Ballyvatta solar farm)</t>
  </si>
  <si>
    <t>CP1137</t>
  </si>
  <si>
    <t>Carlow, Kellis 110 kV Protection Upgrade</t>
  </si>
  <si>
    <t>Carlow</t>
  </si>
  <si>
    <t>CP1139</t>
  </si>
  <si>
    <t>Sligo &amp; Srananagh 220 &amp; 110 kV Protection upgrade</t>
  </si>
  <si>
    <t>Sligo</t>
  </si>
  <si>
    <t>CP1140</t>
  </si>
  <si>
    <t>Athy, Carlow and Connected Stations 110 kV Protection Upgrade</t>
  </si>
  <si>
    <t>CP1141</t>
  </si>
  <si>
    <t>Kellis Station 220 kV &amp; 110 kV Protection Upgrade</t>
  </si>
  <si>
    <t>CP1142</t>
  </si>
  <si>
    <t>Firlough 110 kV Station (Firlough WF)</t>
  </si>
  <si>
    <t>CP1143</t>
  </si>
  <si>
    <t>Derrylahan 110 kV Station (Blackwater Bog Solar)</t>
  </si>
  <si>
    <t>CP1152</t>
  </si>
  <si>
    <t>Arva and Connected Stations 110 kV Protection Upgrade</t>
  </si>
  <si>
    <t>CP1159</t>
  </si>
  <si>
    <t>Cullenagh and connected stations protection upgrade</t>
  </si>
  <si>
    <t>CP1161</t>
  </si>
  <si>
    <t>Cathaleens Fall and connected stations 110 kV protection upgrade</t>
  </si>
  <si>
    <t>Cavan</t>
  </si>
  <si>
    <t>CP1162</t>
  </si>
  <si>
    <t>Irishtown, Shellybanks and connected stations 220 kV protection upgrade</t>
  </si>
  <si>
    <t>CP1163</t>
  </si>
  <si>
    <t>Butlerstown, Killoteran &amp; Waterford 110 kV protection upgrade</t>
  </si>
  <si>
    <t>Kilkenny</t>
  </si>
  <si>
    <t>CP1164</t>
  </si>
  <si>
    <t>West Cork 110 kV protection upgrade</t>
  </si>
  <si>
    <t>CP1166</t>
  </si>
  <si>
    <t>Gorman - Platin 110 kV line uprate</t>
  </si>
  <si>
    <t>CP1168</t>
  </si>
  <si>
    <t>Cashla-Salthill 110 kV Thermal Uprate</t>
  </si>
  <si>
    <t>CP1170</t>
  </si>
  <si>
    <t>Newbridge - Portlaoise 110 kV Line uprate</t>
  </si>
  <si>
    <t>CP1172</t>
  </si>
  <si>
    <t>Crane - Wexford 110 kV Line uprate</t>
  </si>
  <si>
    <t>CP1173</t>
  </si>
  <si>
    <t>Glencloosagh Phase 1 - Rotating Stabiliser</t>
  </si>
  <si>
    <t>CP1177</t>
  </si>
  <si>
    <t>Whitegate 110 kV Station Refurbishment Project</t>
  </si>
  <si>
    <t>CP1182</t>
  </si>
  <si>
    <t>Transformer Restoration Project</t>
  </si>
  <si>
    <t>CP1183</t>
  </si>
  <si>
    <t>Mooretown 220 kV Station</t>
  </si>
  <si>
    <t>CP1186</t>
  </si>
  <si>
    <t>Agannygal, Ennis and connected stations 110 kV Protection Upgrade</t>
  </si>
  <si>
    <t>CP1188</t>
  </si>
  <si>
    <t>Kilcarbery 110 kV Station (Profile Park Power Co 1 Ltd)</t>
  </si>
  <si>
    <t>CP1191</t>
  </si>
  <si>
    <t>Cashla-Galway 110 kV cot 1 Line uprate</t>
  </si>
  <si>
    <t>CP1195</t>
  </si>
  <si>
    <t>Turlough Hill 220 kV Station Refurbishment</t>
  </si>
  <si>
    <t>CP1197</t>
  </si>
  <si>
    <t>Dunstown Asset Replacements</t>
  </si>
  <si>
    <t>CP1198</t>
  </si>
  <si>
    <t>Barnakyle MIC Increase</t>
  </si>
  <si>
    <t>CP1199</t>
  </si>
  <si>
    <t>Derryiron - Thornsberry 110 kV Line Uprate</t>
  </si>
  <si>
    <t>CP1209</t>
  </si>
  <si>
    <t>Brown Boveri Circuit Breaker Replacements</t>
  </si>
  <si>
    <t>CP1212</t>
  </si>
  <si>
    <t>Bandon Raffeen 110 kV circuit thermal capacity</t>
  </si>
  <si>
    <t>CP1219</t>
  </si>
  <si>
    <t>Lickny 110 kV Station (Coole Wind Farm)</t>
  </si>
  <si>
    <t>CP1221</t>
  </si>
  <si>
    <t>Mulgeeth 110 kV Station - Drehid Wind Farm</t>
  </si>
  <si>
    <t>CP1222</t>
  </si>
  <si>
    <t>Knockraha 220 kV Transformer Replacement</t>
  </si>
  <si>
    <t>CP1223</t>
  </si>
  <si>
    <t>Bandon 110 kV Busbar Rating Needs</t>
  </si>
  <si>
    <t>CP1224</t>
  </si>
  <si>
    <t>Lysaghtstown 110 kV Station</t>
  </si>
  <si>
    <t>CP1225</t>
  </si>
  <si>
    <t>Finglas - Corduff 220 kV Protection Upgrade</t>
  </si>
  <si>
    <t>CP1227</t>
  </si>
  <si>
    <t>Cashla and Connected Stations 220 kV &amp; 110 kV  Protection Upgrade</t>
  </si>
  <si>
    <t>CP1228</t>
  </si>
  <si>
    <t>Shannonbridge and Connected Stations 220 kV &amp; 110 kV Protection Upgrade</t>
  </si>
  <si>
    <t>CP1230</t>
  </si>
  <si>
    <t>Darndale 110kV Station Phase 2 (Amazon Web Services)</t>
  </si>
  <si>
    <t>CP1237</t>
  </si>
  <si>
    <t>Ferry View 110 kV Station (Knockranny Wind Farm)</t>
  </si>
  <si>
    <t>CP1238</t>
  </si>
  <si>
    <t>Arklow 220 kV Station Redevelopment</t>
  </si>
  <si>
    <t>CP1240</t>
  </si>
  <si>
    <t>Coumaclovane Solar Extension</t>
  </si>
  <si>
    <t>CP1241</t>
  </si>
  <si>
    <t>Belcamp BSP Transfer</t>
  </si>
  <si>
    <t>CP1242</t>
  </si>
  <si>
    <t>Great Island 220-110 kV transformer upgrades</t>
  </si>
  <si>
    <t>CP1244</t>
  </si>
  <si>
    <t>North Arklow Solar Plus Storage</t>
  </si>
  <si>
    <t>CP1245</t>
  </si>
  <si>
    <t>Castletreasure 110 kV Station (Ballinrea Solar Park)</t>
  </si>
  <si>
    <t>CP1246</t>
  </si>
  <si>
    <t>Coomnaclohy 110 kV Station (Knocknamork Wind and Solar Park)</t>
  </si>
  <si>
    <t>CP1247</t>
  </si>
  <si>
    <t>New Ballyvouskill 220-110 kV Transformer</t>
  </si>
  <si>
    <t>CP1249</t>
  </si>
  <si>
    <t>Porterstown Battery 60MW Phase 2</t>
  </si>
  <si>
    <t>CP1251</t>
  </si>
  <si>
    <t>North Wall Life Extension Project</t>
  </si>
  <si>
    <t>CP1257</t>
  </si>
  <si>
    <t>T-3 P485 Kilshane Power Station</t>
  </si>
  <si>
    <t>CP1259</t>
  </si>
  <si>
    <t>Cuilleen 110kV Station (Greener Ideas)</t>
  </si>
  <si>
    <t>CP1260</t>
  </si>
  <si>
    <t>Dennistown 110 kV Station (Tracystown Solar)</t>
  </si>
  <si>
    <t>CP1263</t>
  </si>
  <si>
    <t>Rappareehill 110 kV Station (Derryadd Wind Farm)</t>
  </si>
  <si>
    <t>CP1264</t>
  </si>
  <si>
    <t>Rhode ESS (DSO)</t>
  </si>
  <si>
    <t>CP1265</t>
  </si>
  <si>
    <t>Corkagh 110kV Station Phase 2 (Microsoft)</t>
  </si>
  <si>
    <t>CP1266</t>
  </si>
  <si>
    <t>Ballyragget 1 (Parksgrove) - DSO Parksgrove SF</t>
  </si>
  <si>
    <t>CP1267</t>
  </si>
  <si>
    <t>Arklow 220kV - DSO Ballymanus WF</t>
  </si>
  <si>
    <t>CP1268</t>
  </si>
  <si>
    <t>Dunfirth 110kV - DSO Dysart PV</t>
  </si>
  <si>
    <t>CP1275</t>
  </si>
  <si>
    <t>Cashla - Galway 110 kV Circuit 2 Uprate</t>
  </si>
  <si>
    <t>CP1276</t>
  </si>
  <si>
    <t>Cashla - Galway 110 kV Circuit 3 Uprate</t>
  </si>
  <si>
    <t>CP1280</t>
  </si>
  <si>
    <t>Ballyragget Future Proofed Cable</t>
  </si>
  <si>
    <t>CP1281</t>
  </si>
  <si>
    <t>Batter Lane DSO Station</t>
  </si>
  <si>
    <t>CP1282</t>
  </si>
  <si>
    <t>Clogher-Drumkeen 110 kV Line Alteration</t>
  </si>
  <si>
    <t>CP1283</t>
  </si>
  <si>
    <t>Belcamp cables masterplan</t>
  </si>
  <si>
    <t>CP1284</t>
  </si>
  <si>
    <t>Walterstown 110kV Station DSO</t>
  </si>
  <si>
    <t>CP1285</t>
  </si>
  <si>
    <t>Barnahely - Raffeen No 2 110 kV Line</t>
  </si>
  <si>
    <t>CP1291</t>
  </si>
  <si>
    <t>Carlow 110 kV Station Busbar Thermal Capacity Need</t>
  </si>
  <si>
    <t>CP1296</t>
  </si>
  <si>
    <t>Rinawade 110 kV GIS Station (Liffey Park)</t>
  </si>
  <si>
    <t>CP1297</t>
  </si>
  <si>
    <t>Glansillagh 220kV Station S</t>
  </si>
  <si>
    <t>CP1300</t>
  </si>
  <si>
    <t>Climate Change Adaptation Measures</t>
  </si>
  <si>
    <t>CP1301</t>
  </si>
  <si>
    <t>Dundalk Louth 110 kV Line Uprate</t>
  </si>
  <si>
    <t>CP1302</t>
  </si>
  <si>
    <t>Killonan Shannonbridge 220 kV Line Refurbishment</t>
  </si>
  <si>
    <t>CP1310</t>
  </si>
  <si>
    <t>Agannygal-Ennis Line Refurbishment</t>
  </si>
  <si>
    <t>CP1311</t>
  </si>
  <si>
    <t>Athlone - Lanesboro 110 kV line uprate</t>
  </si>
  <si>
    <t>CP1312</t>
  </si>
  <si>
    <t>Athy - Carlow 110 kV circuit 1</t>
  </si>
  <si>
    <t>CP1314</t>
  </si>
  <si>
    <t>Baroda - Monread 110 kV circuit 1 (DLR)</t>
  </si>
  <si>
    <t>CP1315</t>
  </si>
  <si>
    <t>Baroda - Newbridge 110 kV circuit 1 (DLR)</t>
  </si>
  <si>
    <t>CP1316</t>
  </si>
  <si>
    <t>Replacement of substation Back-Up supply equipment – North-East Region</t>
  </si>
  <si>
    <t>CP1318</t>
  </si>
  <si>
    <t>Binbane - Clogher - Cathaleens Fall - 110 kV Clogher tie in</t>
  </si>
  <si>
    <t>CP1319</t>
  </si>
  <si>
    <t>Blake Maynooth Newbridge Uprate</t>
  </si>
  <si>
    <t>CP1320</t>
  </si>
  <si>
    <t>Barrymore Cahir Knockraha 110kV Line Uprate</t>
  </si>
  <si>
    <t>CP1325</t>
  </si>
  <si>
    <t>Blundelstown Mullingar 110 kV Line Uprate</t>
  </si>
  <si>
    <t>CP1327</t>
  </si>
  <si>
    <t>Drumkeen - Clogher 110 kV circuit 1</t>
  </si>
  <si>
    <t>CP1331</t>
  </si>
  <si>
    <t>Rosspile 110kV Station (Rosspile Storage Facility)</t>
  </si>
  <si>
    <t>CP1332</t>
  </si>
  <si>
    <t>Reask Solar Farm (ECP 2-2-12)</t>
  </si>
  <si>
    <t>Pipeline</t>
  </si>
  <si>
    <t>CP1334</t>
  </si>
  <si>
    <t>Newbarn 110 kV Station (Fieldstown Solar Farm)</t>
  </si>
  <si>
    <t>CP1335</t>
  </si>
  <si>
    <t>Garballagh 110kV Station (Garballagh 2 Solar Farm)</t>
  </si>
  <si>
    <t>CP1338</t>
  </si>
  <si>
    <t>Effernoge 110kV Station (Tomsallagh Solar)</t>
  </si>
  <si>
    <t>CP1341</t>
  </si>
  <si>
    <t>Cloon 110 kV_Barnacurragh Solar Park</t>
  </si>
  <si>
    <t>CP1342</t>
  </si>
  <si>
    <t>Drumcamill 110 kV Station (Monvallet Hybrid Solar and Battery Farm)</t>
  </si>
  <si>
    <t>CP1344</t>
  </si>
  <si>
    <t>Timahoe North Phase 2 Solar Farm (ECP 2-2-23)</t>
  </si>
  <si>
    <t>CP1345</t>
  </si>
  <si>
    <t>Golagh 110kV Station (Barnesmore WF Repower)</t>
  </si>
  <si>
    <t>CP1346</t>
  </si>
  <si>
    <t>Meath Hill 110 kV Station (Ardagh South Energy Storage)</t>
  </si>
  <si>
    <t>CP1347</t>
  </si>
  <si>
    <t>Dunbrody 110 kV Station (Kilmannock Battery Storage Facility Phase 2)</t>
  </si>
  <si>
    <t>CP1351</t>
  </si>
  <si>
    <t>Ballynadrideen 110 kV Station (Ballyroe Solar)</t>
  </si>
  <si>
    <t>CP1352</t>
  </si>
  <si>
    <t>Gortatleva 110 kV Station (Ballymoneen Solar Park)</t>
  </si>
  <si>
    <t>CP1353</t>
  </si>
  <si>
    <t>Bendinstown 110kV Station (Garreenleen Solar)</t>
  </si>
  <si>
    <t>CP1354</t>
  </si>
  <si>
    <t>Coolshamroge 110 kV Station (Manusmore Solar Park)</t>
  </si>
  <si>
    <t>CP1355</t>
  </si>
  <si>
    <t>Corbetstown 110 kV Station (Garr Solar and Storage)</t>
  </si>
  <si>
    <t>CP1356</t>
  </si>
  <si>
    <t>Gortawee 110 kV Station (Mucklagh Battery Storage Facility)</t>
  </si>
  <si>
    <t>CP1357</t>
  </si>
  <si>
    <t>Philipstown 110 kV Station (Kilcush solar farm)</t>
  </si>
  <si>
    <t>CP1358</t>
  </si>
  <si>
    <t>Thornsberry 110 kV Station (Ballycosney 150 MW BESS)</t>
  </si>
  <si>
    <t>CP1360</t>
  </si>
  <si>
    <t>Coolcor 110KV (Coolavacoose Solar Farm)</t>
  </si>
  <si>
    <t>CP1361</t>
  </si>
  <si>
    <t>Booltaigh 110KV Station (Carncreagh Energy Storage)</t>
  </si>
  <si>
    <t>CP1362</t>
  </si>
  <si>
    <t>Bishopswood 110 kV Station (Blue Pine Solar)</t>
  </si>
  <si>
    <t>CP1363</t>
  </si>
  <si>
    <t>Curraghdoo 110 kV Station (Clonymeath Solar Farm)</t>
  </si>
  <si>
    <t>CP1364</t>
  </si>
  <si>
    <t>Moanalow 110 kV Station (Grangeford Solar PV)</t>
  </si>
  <si>
    <t>CP1365</t>
  </si>
  <si>
    <t>Mihanboy 110 kV station (Taduff Solar Park)</t>
  </si>
  <si>
    <t>CP1366</t>
  </si>
  <si>
    <t>Lysaghtstown 110 kV Station (Lysaghtstown Solar Farm Phase 2)</t>
  </si>
  <si>
    <t>CP1367</t>
  </si>
  <si>
    <t>Midleton 110kV Station (Carrigogna BESS)</t>
  </si>
  <si>
    <t>CP1368</t>
  </si>
  <si>
    <t>Crosspatrick 110 kV Station (Mullafarry BESS)</t>
  </si>
  <si>
    <t>CP1369</t>
  </si>
  <si>
    <t>Colehill 110 kV Station (Ballyteige Solar Park)</t>
  </si>
  <si>
    <t>CP1372</t>
  </si>
  <si>
    <t>Drombeg 110 kV Station (Drombeg Solar Park Phase 2)</t>
  </si>
  <si>
    <t>CP1374</t>
  </si>
  <si>
    <t>Ballyvouskill 110 kV (ABO Wind Ireland)</t>
  </si>
  <si>
    <t>CP1375</t>
  </si>
  <si>
    <t>Boggeragh 110 kV Station (Carragraigue Solar Extension)</t>
  </si>
  <si>
    <t>CP1377</t>
  </si>
  <si>
    <t>Rathcoon 110 kV Station (Gorman Solar Farm)</t>
  </si>
  <si>
    <t>CP1378</t>
  </si>
  <si>
    <t>Cooleeny 110 kV Station (Killoran Solar PV Farm)</t>
  </si>
  <si>
    <t>CP1379</t>
  </si>
  <si>
    <t>Cauteen 110 kV Station (Barnaleen Solar Farm)</t>
  </si>
  <si>
    <t>CP1380</t>
  </si>
  <si>
    <t>Craddanstown 110kV station (Bracklyn WF)</t>
  </si>
  <si>
    <t>CP1384</t>
  </si>
  <si>
    <t>Kilteel - Maynooth 110 kV</t>
  </si>
  <si>
    <t>CP1389</t>
  </si>
  <si>
    <t>Limerick - Rathkeale Line Uprate</t>
  </si>
  <si>
    <t>CP1390</t>
  </si>
  <si>
    <t>Maynooth - Rinawade 110V line uprate</t>
  </si>
  <si>
    <t>CP1394</t>
  </si>
  <si>
    <t>Offshore Phase 1 - Codling Wind Park</t>
  </si>
  <si>
    <t>CP1396</t>
  </si>
  <si>
    <t>Arklow Bank Wind Park Phase 2 (Offshore)</t>
  </si>
  <si>
    <t>CP1397</t>
  </si>
  <si>
    <t>Bremore 220 kV Station (North Irish Sea Array)</t>
  </si>
  <si>
    <t>CP1398</t>
  </si>
  <si>
    <t>Offshore Phase 1 - Dublin Array</t>
  </si>
  <si>
    <t>CP1402</t>
  </si>
  <si>
    <t>Platin 110kV Station Refurbishment</t>
  </si>
  <si>
    <t>CP1403</t>
  </si>
  <si>
    <t>Rinawade – Dunfirth Tee – Kinnegad 110 kV Circuit Thermal Capacity</t>
  </si>
  <si>
    <t>CP1412</t>
  </si>
  <si>
    <t>Knockraha 220 kV Transformer Replacement (T2102)</t>
  </si>
  <si>
    <t>CP1418</t>
  </si>
  <si>
    <t>Oaklands 110 kV Station Crag Wicklow</t>
  </si>
  <si>
    <t>CP1420</t>
  </si>
  <si>
    <t>North Wicklow Reinforcement</t>
  </si>
  <si>
    <t>CP1421</t>
  </si>
  <si>
    <t>Crakenstown 220-110 kV Station</t>
  </si>
  <si>
    <t>CP1422</t>
  </si>
  <si>
    <t>Cashla - Prospect 220 kV Line Refurbishment</t>
  </si>
  <si>
    <t>CP1423</t>
  </si>
  <si>
    <t>Cashla - Tynagh 220 kV Line Refurbishment</t>
  </si>
  <si>
    <t>CP1424</t>
  </si>
  <si>
    <t>Farrnawana 220 kV (SSE Tarbert OCGT)</t>
  </si>
  <si>
    <t>CP1425</t>
  </si>
  <si>
    <t>Southwall 220kV GIS (ESB Poolbeg) (ESB G&amp;T)</t>
  </si>
  <si>
    <t>CP1426</t>
  </si>
  <si>
    <t>Derrygreenagh 220 kV, Rathcobican 400 kV SS (Cushaling Power Ltd)</t>
  </si>
  <si>
    <t>CP1427</t>
  </si>
  <si>
    <t>Bellewstown 110kV Station – SSE Platin</t>
  </si>
  <si>
    <t>CP1428</t>
  </si>
  <si>
    <t>Cashla - Dalton 110kV Thermal Capacity Increase</t>
  </si>
  <si>
    <t>CP1429</t>
  </si>
  <si>
    <t>Castlebar Dalton 110kV Thermal Capacity Increase</t>
  </si>
  <si>
    <t>CP1434</t>
  </si>
  <si>
    <t>Drumline 110 kV Station Busbar Thermal Uprate</t>
  </si>
  <si>
    <t>CP1435</t>
  </si>
  <si>
    <t>Drumline Ennis 110kV circuit DLR and related works</t>
  </si>
  <si>
    <t>CP1436</t>
  </si>
  <si>
    <t>Ardnacrusha Ennis 110kV circuit DLR and related works</t>
  </si>
  <si>
    <t>CP1442</t>
  </si>
  <si>
    <t>Fosterstown 110 kV Station Connection DSO</t>
  </si>
  <si>
    <t>CP1447</t>
  </si>
  <si>
    <t>Letterkenny - Golagh Tee 110 kV circuit thermal capacity needs</t>
  </si>
  <si>
    <t>CP1448</t>
  </si>
  <si>
    <t>Carrickmines Phase Shift Transformer (PST) Replacement</t>
  </si>
  <si>
    <t>CP1449</t>
  </si>
  <si>
    <t>Midleton 110kV Transformer Uprate and Station works DSO</t>
  </si>
  <si>
    <t>CP1450</t>
  </si>
  <si>
    <t>Ardnacrusha Drumline 110kV thermal capacity needs</t>
  </si>
  <si>
    <t>CP1452</t>
  </si>
  <si>
    <t>Poolbeg OCGT (ESB G&amp;T)</t>
  </si>
  <si>
    <t>CP1453</t>
  </si>
  <si>
    <t>Blake 110 kV Station Redevelopment</t>
  </si>
  <si>
    <t>CP1454</t>
  </si>
  <si>
    <t>Gorman - Maynooth 220 kV Circuit Capacity Needs</t>
  </si>
  <si>
    <t>CP1456</t>
  </si>
  <si>
    <t>Clutterland 110kV Station Phase 2&amp;3 (Amazon Web Services)</t>
  </si>
  <si>
    <t>CP1459</t>
  </si>
  <si>
    <t>East Kildare 110 kV Station</t>
  </si>
  <si>
    <t>CP1464</t>
  </si>
  <si>
    <t>Tullabeg 110 kV Station (Tullabeg Solar Phase 2</t>
  </si>
  <si>
    <t>CP1465</t>
  </si>
  <si>
    <t>Lisdrum 110kV Station Busbar Thermal Capacity Need</t>
  </si>
  <si>
    <t>CP1466</t>
  </si>
  <si>
    <t>Meath Hill 110kV Station Busbar Thermal Capacity Need</t>
  </si>
  <si>
    <t>CP1467</t>
  </si>
  <si>
    <t>Caherhurly 110 kV Station (Carrownagowan Wind Farm)</t>
  </si>
  <si>
    <t>CP1468</t>
  </si>
  <si>
    <t>Kilvinoge 110 kV Station (Castlebanny Wind Farm)</t>
  </si>
  <si>
    <t>CP1471</t>
  </si>
  <si>
    <t>Lisdrum Louth 110 kV DLR project</t>
  </si>
  <si>
    <t>CP1473</t>
  </si>
  <si>
    <t>Louth - Meath Hill 110 kV DLR</t>
  </si>
  <si>
    <t>CP1475</t>
  </si>
  <si>
    <t>East Galway 110 kV Station (DSO Connection)</t>
  </si>
  <si>
    <t>CP1477</t>
  </si>
  <si>
    <t>Maynooth - Shannonbridge 220 kV Circuit Capacity Needs</t>
  </si>
  <si>
    <t>CP1478</t>
  </si>
  <si>
    <t>Donegal TEN-T Road Network Advanced Ducting</t>
  </si>
  <si>
    <t>CP1479</t>
  </si>
  <si>
    <t>Ratrussan - Shankill 110 kV Dynamic Line Rating</t>
  </si>
  <si>
    <t>CP1484</t>
  </si>
  <si>
    <t>Srananagh 220 kV Station (Quarry Lane LCIS)</t>
  </si>
  <si>
    <t>CP1485</t>
  </si>
  <si>
    <t>Wexford Synchronous Condenser</t>
  </si>
  <si>
    <t>CP1486</t>
  </si>
  <si>
    <t>Athlone - Shannonbridge 110 kV Fibre Wrapping</t>
  </si>
  <si>
    <t>CP1487</t>
  </si>
  <si>
    <t>CP1487 Corduff and Connected Stations Protection Upgrade</t>
  </si>
  <si>
    <t>CP1488</t>
  </si>
  <si>
    <t>CP1488 Tralee and Connected Stations Protection Upgrade</t>
  </si>
  <si>
    <t>CP1490</t>
  </si>
  <si>
    <t>Barrymore 110 kV busbar and new 110 38 transformer</t>
  </si>
  <si>
    <t>CP1491</t>
  </si>
  <si>
    <t>Barrymore Land Acquisition</t>
  </si>
  <si>
    <t>CP1492</t>
  </si>
  <si>
    <t>Donore 110 kV Station (DSO Connection)</t>
  </si>
  <si>
    <t>CP1495</t>
  </si>
  <si>
    <t>Lodgewood-Great Island line uprate</t>
  </si>
  <si>
    <t>CP1496</t>
  </si>
  <si>
    <t>Cashla - Shannonbridge 110 kV</t>
  </si>
  <si>
    <t>CP1498</t>
  </si>
  <si>
    <t>Derryiron - Kinnegad 110 kV Fibre Wrapping</t>
  </si>
  <si>
    <t>CP1499</t>
  </si>
  <si>
    <t>Charleville - Glenlara 110 kV Fibre Wrapping</t>
  </si>
  <si>
    <t>CP1500</t>
  </si>
  <si>
    <t>Butlerstown 110kV Station (Traffo Uprate) (DSO)</t>
  </si>
  <si>
    <t>CP1509</t>
  </si>
  <si>
    <t>Cathaleen’s Fall Srananagh 110 kV Circuit No 2 DLR</t>
  </si>
  <si>
    <t>CP1510</t>
  </si>
  <si>
    <t>Peamount 110 kV Station (Bulmer RICE)</t>
  </si>
  <si>
    <t>CP1511</t>
  </si>
  <si>
    <t>Castleview 110kV Station DSO (Eastmont DC)</t>
  </si>
  <si>
    <t>CP1512</t>
  </si>
  <si>
    <t>Cathaleens Fall 110kV DSO (Derrykillew Wind Farm)</t>
  </si>
  <si>
    <t>CP1513</t>
  </si>
  <si>
    <t>Ricetown 110kV Station (Mill Farm Solar)</t>
  </si>
  <si>
    <t>CP1514</t>
  </si>
  <si>
    <t>Deenes - Drybridge 110 kV Circuit DLR</t>
  </si>
  <si>
    <t>CP1515</t>
  </si>
  <si>
    <t>Kellymount 110 kV Station (White Hill Wind)</t>
  </si>
  <si>
    <t>CP1516</t>
  </si>
  <si>
    <t>Kilmacogue 110 kV Station (Ballyvalode Solar)</t>
  </si>
  <si>
    <t>CP1517</t>
  </si>
  <si>
    <t>Kildinan 110 kV Station (Coom Green Energy Park)</t>
  </si>
  <si>
    <t>CP1518</t>
  </si>
  <si>
    <t>Glenart 220 kV Station (Pollahoney Autoproducer)</t>
  </si>
  <si>
    <t>CP1519</t>
  </si>
  <si>
    <t>Crane - Wexford 110 kV (DLR)</t>
  </si>
  <si>
    <t>CP1520</t>
  </si>
  <si>
    <t>Great Island - Waterford 110 kV (DLR)</t>
  </si>
  <si>
    <t>CP1521</t>
  </si>
  <si>
    <t>Cappaneary 110kV Station(Dernacart Wind Farm)</t>
  </si>
  <si>
    <t>CP1522</t>
  </si>
  <si>
    <t>New Lodgewood 220-110 kV Transformer</t>
  </si>
  <si>
    <t>CP1523</t>
  </si>
  <si>
    <t>Binbane 110 kV Station Busbar Thermal Capacity Need</t>
  </si>
  <si>
    <t>CP1526</t>
  </si>
  <si>
    <t>Baltrasna Corduff 110 kV Circuit DLR Project</t>
  </si>
  <si>
    <t>CP1527</t>
  </si>
  <si>
    <t>Buffy 110 kV (Ardderoo WF Phase 2)</t>
  </si>
  <si>
    <t>CP1528</t>
  </si>
  <si>
    <t>Lislaughtin 110k V Station (Dromlivuan Solar Farm)</t>
  </si>
  <si>
    <t>CP1529</t>
  </si>
  <si>
    <t>Oldbridge Phase 2&amp;3</t>
  </si>
  <si>
    <t>CP1530</t>
  </si>
  <si>
    <t>Ballycummin 110kV Station DSO</t>
  </si>
  <si>
    <t>CP1531</t>
  </si>
  <si>
    <t>Kilbarry Knockraha 110 kV Circuit 2 Uprate (Kilbarry Mallow)</t>
  </si>
  <si>
    <t>CP1532</t>
  </si>
  <si>
    <t>NM20 Cork to Limerick - Advance Ducting</t>
  </si>
  <si>
    <t>CP1533</t>
  </si>
  <si>
    <t>Raheenmeel 110 kV Station (Kilcormac Solar)</t>
  </si>
  <si>
    <t>CP1534</t>
  </si>
  <si>
    <t>Ennis 110 kV Station (Transformer Uprate) (DSO)</t>
  </si>
  <si>
    <t>CP1535</t>
  </si>
  <si>
    <t>Trien 110 kV Station (Transformer Uprate) (DSO)</t>
  </si>
  <si>
    <t>CP1536</t>
  </si>
  <si>
    <t>Clogher 220kV Station</t>
  </si>
  <si>
    <t>CP1539</t>
  </si>
  <si>
    <t>Mullingar 110 kV Station (Transformer Uprate) (DSO)</t>
  </si>
  <si>
    <t>CP1540</t>
  </si>
  <si>
    <t>CP1540 220 kV Composite pole – Pilot Energised Project</t>
  </si>
  <si>
    <t>CP1541</t>
  </si>
  <si>
    <t>Seven Hills Wind Farm</t>
  </si>
  <si>
    <t>CP1542</t>
  </si>
  <si>
    <t>Cauteen 110kV Station (DSO Gortdrum SF)</t>
  </si>
  <si>
    <t>CP1543</t>
  </si>
  <si>
    <t>Srananagh 220kV Transformer and Bay Extension</t>
  </si>
  <si>
    <t>CP1544</t>
  </si>
  <si>
    <t>Belcamp 110 kV busbar extension and additional transformer capacity</t>
  </si>
  <si>
    <t>CP1545</t>
  </si>
  <si>
    <t>Maynooth Cable Routing Land Acquisition</t>
  </si>
  <si>
    <t>CP1546</t>
  </si>
  <si>
    <t>Tincurry Solar Farm (Lodgewood Solar Farm Limited) (ECP 2-4-40)</t>
  </si>
  <si>
    <t>CP1547</t>
  </si>
  <si>
    <t>Newbridge East- 110 kV Cable Uprate</t>
  </si>
  <si>
    <t>CP1548</t>
  </si>
  <si>
    <t>Replacement of substation Back-Up supply equipment – Central Region</t>
  </si>
  <si>
    <t>CP1549</t>
  </si>
  <si>
    <t>Replacement of substation Back-Up supply equipment – North-West Region</t>
  </si>
  <si>
    <t>CP1550</t>
  </si>
  <si>
    <t>Replacement of substation Back-Up supply equipment – South Central Region</t>
  </si>
  <si>
    <t>CP1551</t>
  </si>
  <si>
    <t>Replacement of substation Back-Up supply equipment – South-East Region</t>
  </si>
  <si>
    <t>CP1552</t>
  </si>
  <si>
    <t>Replacement of substation Back-Up supply equipment – South-West Region</t>
  </si>
  <si>
    <t>CP1556</t>
  </si>
  <si>
    <t>Arklow Ballybeg Carrickmines Refurbishment</t>
  </si>
  <si>
    <t>CP1557</t>
  </si>
  <si>
    <t>Cow Cross 110kV Station Refurbishment</t>
  </si>
  <si>
    <t>CP1559</t>
  </si>
  <si>
    <t>Ballymac Phase 2 (Ballymac Solar DAC) (ECP 2-4-07)</t>
  </si>
  <si>
    <t>CP1560</t>
  </si>
  <si>
    <t>Kilnap 110kV Station - 2 New DSO Transformer Bays</t>
  </si>
  <si>
    <t>CP1562</t>
  </si>
  <si>
    <t>N3 Virginia Bypass Road Advance Ducting</t>
  </si>
  <si>
    <t>CP1563</t>
  </si>
  <si>
    <t>N4 Mullingar to Longford Advance Ducting</t>
  </si>
  <si>
    <t>CP1564</t>
  </si>
  <si>
    <t>Affane 110kV Station (Modelligo Solar)</t>
  </si>
  <si>
    <t>CP1565</t>
  </si>
  <si>
    <t>Kilteel 110 kV Station (Transformer Uprate) (DSO) Project Setup</t>
  </si>
  <si>
    <t>CP1566</t>
  </si>
  <si>
    <t>Propoge 110 kV (Lyrenacarriga Windfarm and BESS) (Curns Energy Ltd)</t>
  </si>
  <si>
    <t>CP1567</t>
  </si>
  <si>
    <t>Knockdonagh 110kV (Ballyglass Solar Farm)</t>
  </si>
  <si>
    <t>CP1568</t>
  </si>
  <si>
    <t>Arva-Carrick On Shannon 110 kV Line Alteration</t>
  </si>
  <si>
    <t>CP1569</t>
  </si>
  <si>
    <t>Culmullin 220kV Station (Derryclare WF)</t>
  </si>
  <si>
    <t>CP1572</t>
  </si>
  <si>
    <t>Cregcarragh 110 kV Station (Ballymoneen Phase 2)</t>
  </si>
  <si>
    <t>CP1573</t>
  </si>
  <si>
    <t>Kilbarry 110kV Station Redevelopment</t>
  </si>
  <si>
    <t>CP1574</t>
  </si>
  <si>
    <t>Kellis- Kilkenny 110kV Circuit Refurbishment</t>
  </si>
  <si>
    <t>CP1575</t>
  </si>
  <si>
    <t>Rathkeale 110kV Station Redevelopment</t>
  </si>
  <si>
    <t>CP1576</t>
  </si>
  <si>
    <t>N25 Midleton to Youghal - Advance Ducting</t>
  </si>
  <si>
    <t>CP1577</t>
  </si>
  <si>
    <t>N6 Galway City Ring Road ​​- Advance Ducting</t>
  </si>
  <si>
    <t>CP1578</t>
  </si>
  <si>
    <t>N11-N25 Oilgate to Rosslare Harbour​-Advance Ducting</t>
  </si>
  <si>
    <t>CP1579</t>
  </si>
  <si>
    <t>N4 Active Travel Collooney to Castlebaldwin - Advance Ducting</t>
  </si>
  <si>
    <t>CP1580</t>
  </si>
  <si>
    <t>N24 Waterford to Cahir ​​​ - Advance Ducting</t>
  </si>
  <si>
    <t>CP1581</t>
  </si>
  <si>
    <t>N72 Mallow Relief Road - Advance Ducting</t>
  </si>
  <si>
    <t>CP1582</t>
  </si>
  <si>
    <t>N3 M50 to Clonee - Advance Ducting</t>
  </si>
  <si>
    <t>CP1583</t>
  </si>
  <si>
    <t>N24 Cahir to Limerick Junction​​ - Advance Ducting Project</t>
  </si>
  <si>
    <t>CP1584</t>
  </si>
  <si>
    <t>Carlow Southern Relief Road - Advance Ducting</t>
  </si>
  <si>
    <t>DSO-02</t>
  </si>
  <si>
    <t>Belmayne 110 kV/38 kV/MV</t>
  </si>
  <si>
    <t>DSO-03</t>
  </si>
  <si>
    <t>New South East Carlow 110/20 kV</t>
  </si>
  <si>
    <t>DSO-06</t>
  </si>
  <si>
    <t>Bishopstown (Wilton) 110 kV/38 kV/MV</t>
  </si>
  <si>
    <t>CP1610</t>
  </si>
  <si>
    <t>Marina Phase 1 / Phase 2</t>
  </si>
  <si>
    <t>DSO-12</t>
  </si>
  <si>
    <t>Blundlestown 110/38 kV</t>
  </si>
  <si>
    <t>DSO-13</t>
  </si>
  <si>
    <t>New 110 kV/20 kV Killinick/Rosslare/Dennistown</t>
  </si>
  <si>
    <t>DSO-15</t>
  </si>
  <si>
    <t>4th transformer in Carrickmines 220kV BSP (Detail )</t>
  </si>
  <si>
    <t>DSO-16</t>
  </si>
  <si>
    <t>New 110 kV/MV Station Fermoy</t>
  </si>
  <si>
    <t>DSO-17</t>
  </si>
  <si>
    <t>New North-East Cashel 110 kV/MV station (Kill Hill)</t>
  </si>
  <si>
    <t>DSO-18</t>
  </si>
  <si>
    <t>New Monaghan (Cavan) 110 kV/MV Station</t>
  </si>
  <si>
    <t>CP1609</t>
  </si>
  <si>
    <t>Newbridge G2</t>
  </si>
  <si>
    <t>CP1628</t>
  </si>
  <si>
    <t>Dungarvan G2</t>
  </si>
  <si>
    <t>DSO-22</t>
  </si>
  <si>
    <t>Drybridge G1</t>
  </si>
  <si>
    <t>DSO-23</t>
  </si>
  <si>
    <t>Griffinrath G1</t>
  </si>
  <si>
    <t>DSO-24</t>
  </si>
  <si>
    <t>Galway G4</t>
  </si>
  <si>
    <t>DSO-25</t>
  </si>
  <si>
    <t>Drumline G2</t>
  </si>
  <si>
    <t>CP1614</t>
  </si>
  <si>
    <t>New 110 kV/MV Station near Killacloyne</t>
  </si>
  <si>
    <t>CP1613</t>
  </si>
  <si>
    <t>Newbridge East 110/38 kV</t>
  </si>
  <si>
    <t>CP1627</t>
  </si>
  <si>
    <t>Athy G4</t>
  </si>
  <si>
    <t>DSO-29</t>
  </si>
  <si>
    <t>Charleville G3</t>
  </si>
  <si>
    <t>DSO-30</t>
  </si>
  <si>
    <t>Oughtragh G3</t>
  </si>
  <si>
    <t>DSO-32</t>
  </si>
  <si>
    <t>New West Portlaoise 110 kV Station</t>
  </si>
  <si>
    <t>DSO-33</t>
  </si>
  <si>
    <t>New East Athlone 110 kV/38 kV/MV</t>
  </si>
  <si>
    <t>CP1634</t>
  </si>
  <si>
    <t>New Mayfield/Riverstown 110/MV 2 x 31.5 MVA</t>
  </si>
  <si>
    <t>DSO-35</t>
  </si>
  <si>
    <t>New 110 kV/MV station at Birdhill</t>
  </si>
  <si>
    <t>DSO-36</t>
  </si>
  <si>
    <t>Castleview 110 kV/MV (Little Island)</t>
  </si>
  <si>
    <t>DSO-37</t>
  </si>
  <si>
    <t>New Navan 110/38 kV or 110 kV/MV station</t>
  </si>
  <si>
    <t>DSO-38</t>
  </si>
  <si>
    <t>Rinwade 110/38/MV Station</t>
  </si>
  <si>
    <t>DSO-40</t>
  </si>
  <si>
    <t>Bandon G2</t>
  </si>
  <si>
    <t>DSO-43</t>
  </si>
  <si>
    <t>Courtlough (M1) 110 kV/38 kV/MV</t>
  </si>
  <si>
    <t>DSO-45</t>
  </si>
  <si>
    <t>Dalton G3</t>
  </si>
  <si>
    <t>DSO-51</t>
  </si>
  <si>
    <t>Bellacorrick uprate to 2x63  MVA</t>
  </si>
  <si>
    <t>DSO-52</t>
  </si>
  <si>
    <t>Limerick G1</t>
  </si>
  <si>
    <t>CP1626</t>
  </si>
  <si>
    <t>Kinnegad G4</t>
  </si>
  <si>
    <t>DSO-57</t>
  </si>
  <si>
    <t>Macetown G4</t>
  </si>
  <si>
    <t>DSO-58</t>
  </si>
  <si>
    <t>Blake G3</t>
  </si>
  <si>
    <t>CP1607</t>
  </si>
  <si>
    <t>College Park G4</t>
  </si>
  <si>
    <t>CP1608</t>
  </si>
  <si>
    <t>Crane G5</t>
  </si>
  <si>
    <t>DSO-82</t>
  </si>
  <si>
    <t>Barrymore (Farran Solar)</t>
  </si>
  <si>
    <t>DSO-83</t>
  </si>
  <si>
    <t>Macroom (Berrings Solar) ECP 2.2</t>
  </si>
  <si>
    <t>DSO-97</t>
  </si>
  <si>
    <t>Poolbeg (Ringsend) third transformer</t>
  </si>
  <si>
    <t>DSO-98</t>
  </si>
  <si>
    <t>Monread</t>
  </si>
  <si>
    <t>CP1615</t>
  </si>
  <si>
    <t>Tipperary DSO</t>
  </si>
  <si>
    <t>ECP-2.4-07</t>
  </si>
  <si>
    <t>Coolcarrigan Solar P2</t>
  </si>
  <si>
    <t>ECP-2.4-14</t>
  </si>
  <si>
    <t>Culmullin Solar Farm</t>
  </si>
  <si>
    <t>ECP-2.4-18</t>
  </si>
  <si>
    <t>Fieldstown Extension No.2</t>
  </si>
  <si>
    <t>CP1589</t>
  </si>
  <si>
    <t>Friarstown Solar Farm</t>
  </si>
  <si>
    <t>ECP-2.4-21</t>
  </si>
  <si>
    <t>Ballyroe Solar Extension</t>
  </si>
  <si>
    <t>ECP-2.4-23</t>
  </si>
  <si>
    <t>Barnaleen Solar Phase 2</t>
  </si>
  <si>
    <t>ECP-2.4-25</t>
  </si>
  <si>
    <t>Reask Phase 2</t>
  </si>
  <si>
    <t>ECP-2.4-29</t>
  </si>
  <si>
    <t>Tawnaghmore DC Power</t>
  </si>
  <si>
    <t>ECP-2.4-37</t>
  </si>
  <si>
    <t>Tarbert BESS</t>
  </si>
  <si>
    <t>ECP-2.4-38</t>
  </si>
  <si>
    <t>Kilmorna Energy Storage Facility</t>
  </si>
  <si>
    <t>CP1632</t>
  </si>
  <si>
    <t>Flagford Battery Storage</t>
  </si>
  <si>
    <t>ECP-2.4-49</t>
  </si>
  <si>
    <t>Aghada Power Station</t>
  </si>
  <si>
    <t>CP1616</t>
  </si>
  <si>
    <t>Tullabeg Phase 3</t>
  </si>
  <si>
    <t>ECP-2.4-54</t>
  </si>
  <si>
    <t>Templemichael Solar Plus Storage Facility</t>
  </si>
  <si>
    <t>ECP-2.4-55</t>
  </si>
  <si>
    <t>Clondardis Solar</t>
  </si>
  <si>
    <t>ECP-2.4-57</t>
  </si>
  <si>
    <t>Darthogue Solar Farm Ext 2</t>
  </si>
  <si>
    <t>ECP-2.4-61</t>
  </si>
  <si>
    <t>Ballysumaghan BESS &amp; SC</t>
  </si>
  <si>
    <t>Transmission Infrastructure Delivery Dashboard</t>
  </si>
  <si>
    <t>Project Information - Q1 2026</t>
  </si>
  <si>
    <t>The charts below provide an overview of the projects to be delivered or developed in PR6</t>
  </si>
  <si>
    <t>Number Of PR6 Projects</t>
  </si>
  <si>
    <t>PR6 Project Milestones Summary - Q1 2026</t>
  </si>
  <si>
    <t>The charts below outlines the number of milestone achieved and forecasted in PR6 annually, in line with the current project schedules in this Q1 2026 TID report.</t>
  </si>
  <si>
    <t>Definitions</t>
  </si>
  <si>
    <t>Voltage (kV)</t>
  </si>
  <si>
    <t>First Significant Energisation</t>
  </si>
  <si>
    <t>Final Energisation</t>
  </si>
  <si>
    <t>Guidance Note</t>
  </si>
  <si>
    <t>Future Development</t>
  </si>
  <si>
    <t>In this section we outline areas for future development of the TID Update throughout PR6</t>
  </si>
  <si>
    <t>Development</t>
  </si>
  <si>
    <t>Expected Implementation</t>
  </si>
  <si>
    <t>Summary of changes between TID quarterly updates.</t>
  </si>
  <si>
    <t>Q2-26</t>
  </si>
  <si>
    <t>Comparison of milestones against the PR6 baseline, via a RAG status</t>
  </si>
  <si>
    <t>Summary of Outputs &amp; Outcomes for PR6</t>
  </si>
  <si>
    <t>Outputs &amp; Outcomes per project following a detailed SO review in 2026.</t>
  </si>
  <si>
    <t>TBC</t>
  </si>
  <si>
    <t xml:space="preserve">Third party driven dependencies - A New Colour Coding </t>
  </si>
  <si>
    <t>Non-PR6 Projects</t>
  </si>
  <si>
    <t>CA / GW3</t>
  </si>
  <si>
    <t>CP0817</t>
  </si>
  <si>
    <t>Flagford - Sliabh Bawn 110 kV circuit uprate</t>
  </si>
  <si>
    <t>CP0848</t>
  </si>
  <si>
    <t>Castlebar-Cloon 110 kV Line Uprate-Refurb</t>
  </si>
  <si>
    <t>CP0857</t>
  </si>
  <si>
    <t>Paint Towers Nationwide and refurbish Kilbarry Marina double circuit</t>
  </si>
  <si>
    <t>CP1031</t>
  </si>
  <si>
    <t>Flagford 220 kV Station Sprecher &amp; Schuh CB Replacement</t>
  </si>
  <si>
    <t>CP1055</t>
  </si>
  <si>
    <t>Harristown Solar Farm</t>
  </si>
  <si>
    <t>CP1078</t>
  </si>
  <si>
    <t>Lanesboro – Sliabh Bawn 110 KV Line Uprate</t>
  </si>
  <si>
    <t>CP1104</t>
  </si>
  <si>
    <t>Pollaphuca Refurbishment Project</t>
  </si>
  <si>
    <t>CP1144</t>
  </si>
  <si>
    <t>Kinnegad 110 kV station, Derryiron 110 kV bay conductor uprate</t>
  </si>
  <si>
    <t>CP1149</t>
  </si>
  <si>
    <t>Newbridge - Cushaling 110 kV line, Stations bay conductors and lead-in conductor uprate</t>
  </si>
  <si>
    <t>CP1156</t>
  </si>
  <si>
    <t>Sligo 110 kV Station - Shrananagh 1 &amp; 2 Bay uprates</t>
  </si>
  <si>
    <t>CP1158</t>
  </si>
  <si>
    <t>Rattin 110 kV Station (Clonfad Solar)</t>
  </si>
  <si>
    <t>CP1167</t>
  </si>
  <si>
    <t>Drybride - Oldbridge - Platin 110 kV line uprate</t>
  </si>
  <si>
    <t>CP1200</t>
  </si>
  <si>
    <t>Carrickmines Area 220 kV Cable Ducting</t>
  </si>
  <si>
    <t>CP1211</t>
  </si>
  <si>
    <t>Bandon Dunmanway 110 kV circuit thermal capacity</t>
  </si>
  <si>
    <t>CP1220</t>
  </si>
  <si>
    <t>Garrintaggart 110 kV Station - Pinewoods Wind Farm</t>
  </si>
  <si>
    <t>CP1232</t>
  </si>
  <si>
    <t>Derryiron 110 kV Busbar Uprate</t>
  </si>
  <si>
    <t>CP1262</t>
  </si>
  <si>
    <t>Shanonagh 110kV Station</t>
  </si>
  <si>
    <t>CP1269</t>
  </si>
  <si>
    <t>The Dell Solar Lodgewood 220kV Crory Station</t>
  </si>
  <si>
    <t>CP1277</t>
  </si>
  <si>
    <t>Intel 110kV line diversion</t>
  </si>
  <si>
    <t>CP1286</t>
  </si>
  <si>
    <t>Tonroe 110kV Station DSO</t>
  </si>
  <si>
    <t>CP1304</t>
  </si>
  <si>
    <t>Strategic Spares for OHL, Stations and Cables</t>
  </si>
  <si>
    <t>CP1317</t>
  </si>
  <si>
    <t>Bellacorrick - Castlebar 110 kV circuit 1 (DLR)</t>
  </si>
  <si>
    <t>CP1321</t>
  </si>
  <si>
    <t>Cashla - Dalton 110 kV circuit 1 (DLR)</t>
  </si>
  <si>
    <t>CP1322</t>
  </si>
  <si>
    <t>Cathaleens Fall - Coraclassy 110 kV circuit 1 (DLR)</t>
  </si>
  <si>
    <t>CP1324</t>
  </si>
  <si>
    <t>Clashavoon - Knockraha or Cullenagh - Knockraha 220 kV lines (PFC)</t>
  </si>
  <si>
    <t>CP1359</t>
  </si>
  <si>
    <t>Lenalea 110 kV station (Drumnahough Wind Farm)</t>
  </si>
  <si>
    <t>CP1370</t>
  </si>
  <si>
    <t>Connections Projects Placeholder (ECP 2-3-23)</t>
  </si>
  <si>
    <t>CP1371</t>
  </si>
  <si>
    <t>Connections Projects Placeholder (ECP 2-3-24)</t>
  </si>
  <si>
    <t>CP1376</t>
  </si>
  <si>
    <t>Pollagh 110kV Station (Shronowen Wind Farm)</t>
  </si>
  <si>
    <t>CP1381</t>
  </si>
  <si>
    <t>CP1382</t>
  </si>
  <si>
    <t>Increased capacity Cullenagh-Waterford</t>
  </si>
  <si>
    <t>CP1383</t>
  </si>
  <si>
    <t>Killonan - Knockraha 220 kV line (PFC)</t>
  </si>
  <si>
    <t>CP1387</t>
  </si>
  <si>
    <t>Letterkenny - Cathaleen_s or Letterkenny - Clogher 110 kV lines (PFC)</t>
  </si>
  <si>
    <t>CP1388</t>
  </si>
  <si>
    <t>Letterkenny - Tievebrack - Binbane 110 kV lines (PFC)</t>
  </si>
  <si>
    <t>CP1391</t>
  </si>
  <si>
    <t>Maynooth-Derryiron-Timahoe 110 kV Line Uprate</t>
  </si>
  <si>
    <t>CP1393</t>
  </si>
  <si>
    <t>Offshore Phase 1 Project 1 - Skerd Rocks</t>
  </si>
  <si>
    <t>CP1395</t>
  </si>
  <si>
    <t>Offshore Phase 1 Project 3 - Codling Wind Park 2</t>
  </si>
  <si>
    <t>CP1399</t>
  </si>
  <si>
    <t>Offshore Phase 2 Project 1 - Placeholder</t>
  </si>
  <si>
    <t>CP1400</t>
  </si>
  <si>
    <t>Offshore Phase 2 Project 2 - Placeholder</t>
  </si>
  <si>
    <t>CP1404</t>
  </si>
  <si>
    <t>Sligo - Srananagh - Corderry 110 kV lines (PFC)</t>
  </si>
  <si>
    <t>CP1430</t>
  </si>
  <si>
    <t>Lanesboro 110 kV Station (Ballycore Solar)</t>
  </si>
  <si>
    <t>CP1497</t>
  </si>
  <si>
    <t>Derrycarney - Portlaoise 110 kV Fibre Wrapping</t>
  </si>
  <si>
    <t>DSO-01</t>
  </si>
  <si>
    <t>DSO Station 1</t>
  </si>
  <si>
    <t>DSO-04</t>
  </si>
  <si>
    <t>DSO Station 4</t>
  </si>
  <si>
    <t>DSO-05</t>
  </si>
  <si>
    <t>DSO Station 5</t>
  </si>
  <si>
    <t>DSO-07</t>
  </si>
  <si>
    <t>DSO Station 7</t>
  </si>
  <si>
    <t>DSO-08</t>
  </si>
  <si>
    <t>DSO Station 8</t>
  </si>
  <si>
    <t>DSO-09</t>
  </si>
  <si>
    <t>DSO Station 9</t>
  </si>
  <si>
    <t>DSO-11</t>
  </si>
  <si>
    <t>DSO Station 11</t>
  </si>
  <si>
    <t>DSO-14</t>
  </si>
  <si>
    <t>DSO Station 14</t>
  </si>
  <si>
    <t>DSO-20</t>
  </si>
  <si>
    <t>DSO Station 20</t>
  </si>
  <si>
    <t>DSO-31</t>
  </si>
  <si>
    <t>DSO Station 31</t>
  </si>
  <si>
    <t>DSO-39</t>
  </si>
  <si>
    <t>DSO Station 39</t>
  </si>
  <si>
    <t>DSO-41</t>
  </si>
  <si>
    <t>DSO Station 41</t>
  </si>
  <si>
    <t>DSO-42</t>
  </si>
  <si>
    <t>DSO Station 42</t>
  </si>
  <si>
    <t>EAM01</t>
  </si>
  <si>
    <t>Station Refurbishments Replacement</t>
  </si>
  <si>
    <t>EAM02</t>
  </si>
  <si>
    <t>Transformer Replacements x6</t>
  </si>
  <si>
    <t>EAM03</t>
  </si>
  <si>
    <t>Replacement of existing SVC’s x2</t>
  </si>
  <si>
    <t>EAM04</t>
  </si>
  <si>
    <t>Replacement of Mobile Cap Banks x4</t>
  </si>
  <si>
    <t>EAM07</t>
  </si>
  <si>
    <t>Battery / Generator Replacements</t>
  </si>
  <si>
    <t>EAM10</t>
  </si>
  <si>
    <t>Bay Control Unit Replacements</t>
  </si>
  <si>
    <t>EAM11</t>
  </si>
  <si>
    <t>Asbestos Surveys Replacement</t>
  </si>
  <si>
    <t>EAM12</t>
  </si>
  <si>
    <t>Dedicated Transmission Asset Storage Facility Study</t>
  </si>
  <si>
    <t>EAM13</t>
  </si>
  <si>
    <t>Replacement Ungreased / Core Greased Conductors</t>
  </si>
  <si>
    <t>EAM14</t>
  </si>
  <si>
    <t>Replacement of 110 kV Cut Poles</t>
  </si>
  <si>
    <t>EAM15</t>
  </si>
  <si>
    <t>Tower Painting</t>
  </si>
  <si>
    <t>EAM17</t>
  </si>
  <si>
    <t>FCI Insulator Replacements</t>
  </si>
  <si>
    <t>EAM18</t>
  </si>
  <si>
    <t>Sediver Insulator Replacements</t>
  </si>
  <si>
    <t>EAM19</t>
  </si>
  <si>
    <t>Pilot of Cathodic Protection for OHL</t>
  </si>
  <si>
    <t>EAM20</t>
  </si>
  <si>
    <t>Artificial Intelligence Research for OHL inspections</t>
  </si>
  <si>
    <t>EAM21</t>
  </si>
  <si>
    <t>Cables OLCM, PD Monitoring &amp; DAS investigation</t>
  </si>
  <si>
    <t>EAM22</t>
  </si>
  <si>
    <t>Improvements with reporting &amp; data management</t>
  </si>
  <si>
    <t>EAM23</t>
  </si>
  <si>
    <t>Production of Corrosion Map for Ireland</t>
  </si>
  <si>
    <t>EAM24</t>
  </si>
  <si>
    <t>Climate Change Adaptation Studies</t>
  </si>
  <si>
    <t>EAM25</t>
  </si>
  <si>
    <t>Review design and specs for Link Box</t>
  </si>
  <si>
    <t>EAM26</t>
  </si>
  <si>
    <t>Link Box Replacements x 25</t>
  </si>
  <si>
    <t>ECP 2-3.18</t>
  </si>
  <si>
    <t>Connections Projects Placeholder  (ECP 2-3-18)</t>
  </si>
  <si>
    <t>ECP 2-3.22</t>
  </si>
  <si>
    <t>Connections Projects Placeholder (ECP 2-3-22)</t>
  </si>
  <si>
    <t>ECP-2.4-01</t>
  </si>
  <si>
    <t>ECP-2.4-02</t>
  </si>
  <si>
    <t>Coom Green Energy Park</t>
  </si>
  <si>
    <t>ECP-2.4-03</t>
  </si>
  <si>
    <t>Lyrenacarriga Windfarm and BESS</t>
  </si>
  <si>
    <t>ECP-2.4-04</t>
  </si>
  <si>
    <t>White Hill Wind Farm</t>
  </si>
  <si>
    <t>ECP-2.4-05</t>
  </si>
  <si>
    <t>Ballylongford Solar</t>
  </si>
  <si>
    <t>ECP-2.4-06</t>
  </si>
  <si>
    <t>Kilcormac Solar</t>
  </si>
  <si>
    <t>ECP-2.4-08</t>
  </si>
  <si>
    <t>Ballyvalode Solar</t>
  </si>
  <si>
    <t>ECP-2.4-09</t>
  </si>
  <si>
    <t>Knockroe Wind Farm</t>
  </si>
  <si>
    <t>ECP-2.4-10</t>
  </si>
  <si>
    <t>Garreenleen Solar Farm Phase 2</t>
  </si>
  <si>
    <t>ECP-2.4-11</t>
  </si>
  <si>
    <t>Modelligo Solar Farm</t>
  </si>
  <si>
    <t>ECP-2.4-12</t>
  </si>
  <si>
    <t>Tincurry Solar Farm</t>
  </si>
  <si>
    <t>ECP-2.4-13</t>
  </si>
  <si>
    <t>Rath Solar PV Extension</t>
  </si>
  <si>
    <t>ECP-2.4-15</t>
  </si>
  <si>
    <t>TULLYNAMOYLE WIND FARM 6</t>
  </si>
  <si>
    <t>ECP-2.4-16</t>
  </si>
  <si>
    <t>Tullamore Solar Farm &amp; BESS</t>
  </si>
  <si>
    <t>ECP-2.4-17</t>
  </si>
  <si>
    <t>Mill Farm Solar</t>
  </si>
  <si>
    <t>ECP-2.4-19</t>
  </si>
  <si>
    <t>Drummin Solar</t>
  </si>
  <si>
    <t>ECP-2.4-22</t>
  </si>
  <si>
    <t>Ballyroe Solar</t>
  </si>
  <si>
    <t>ECP-2.4-24</t>
  </si>
  <si>
    <t>Ballylough Solar Farm</t>
  </si>
  <si>
    <t>ECP-2.4-26</t>
  </si>
  <si>
    <t>Ballynahina Solar Farm**planning not finalised</t>
  </si>
  <si>
    <t>ECP-2.4-27</t>
  </si>
  <si>
    <t>Golden Forth Solar Park</t>
  </si>
  <si>
    <t>ECP-2.4-28</t>
  </si>
  <si>
    <t>Ballymac Phase 2</t>
  </si>
  <si>
    <t>ECP-2.4-30</t>
  </si>
  <si>
    <t>CherryOrchard Solar Park</t>
  </si>
  <si>
    <t>ECP-2.4-31</t>
  </si>
  <si>
    <t>Ballycunneen PV</t>
  </si>
  <si>
    <t>ECP-2.4-32</t>
  </si>
  <si>
    <t>Main Solar</t>
  </si>
  <si>
    <t>ECP-2.4-33</t>
  </si>
  <si>
    <t>Mullagharoy Solar Farm</t>
  </si>
  <si>
    <t>ECP-2.4-34</t>
  </si>
  <si>
    <t>Cloondara Solar Park</t>
  </si>
  <si>
    <t>ECP-2.4-35</t>
  </si>
  <si>
    <t>Tonroe Battery Storage System</t>
  </si>
  <si>
    <t>ECP-2.4-36</t>
  </si>
  <si>
    <t>Lissane West Solar Farm</t>
  </si>
  <si>
    <t>ECP-2.4-39</t>
  </si>
  <si>
    <t>Silloge/Navan Battery Storage Facility</t>
  </si>
  <si>
    <t>ECP-2.4-40</t>
  </si>
  <si>
    <t>Clare East BESS Facility</t>
  </si>
  <si>
    <t>ECP-2.4-41</t>
  </si>
  <si>
    <t>RICHMOND BATTERY STORAGE FACILITY</t>
  </si>
  <si>
    <t>ECP-2.4-42</t>
  </si>
  <si>
    <t>Horsepasture Battery Storage</t>
  </si>
  <si>
    <t>ECP-2.4-44</t>
  </si>
  <si>
    <t>Ballyglasheen West BESS Facility</t>
  </si>
  <si>
    <t>ECP-2.4-45</t>
  </si>
  <si>
    <t>Mothel PV and BESS</t>
  </si>
  <si>
    <t>ECP-2.4-46</t>
  </si>
  <si>
    <t>Ballykenny Solar</t>
  </si>
  <si>
    <t>ECP-2.4-47</t>
  </si>
  <si>
    <t>Tooraskeheen Solar &amp; Storage</t>
  </si>
  <si>
    <t>ECP-2.4-48</t>
  </si>
  <si>
    <t>Spion Kop Windfarm Ext. (Ext to DG978)</t>
  </si>
  <si>
    <t>ECP-2.4-50</t>
  </si>
  <si>
    <t>Ballymoneen Phase 2</t>
  </si>
  <si>
    <t>ECP-2.4-51</t>
  </si>
  <si>
    <t>JOHNSTOWN SOLAR PARK</t>
  </si>
  <si>
    <t>ECP-2.4-53</t>
  </si>
  <si>
    <t>Lismeen Solar Farm</t>
  </si>
  <si>
    <t>ECP-2.4-56</t>
  </si>
  <si>
    <t>Sandford Energy Solar Farm Ext.</t>
  </si>
  <si>
    <t>ECP-2.4-58</t>
  </si>
  <si>
    <t>Cronalaght 3 Wind Farm</t>
  </si>
  <si>
    <t>ECP-2.4-59</t>
  </si>
  <si>
    <t>Mount Cronalaght Windfarm Repowering</t>
  </si>
  <si>
    <t>ECP-2.4-60</t>
  </si>
  <si>
    <t>Leam Windfarm</t>
  </si>
  <si>
    <t>TPSP 22</t>
  </si>
  <si>
    <t>Deenes - Drybridge 110 kV (DLR)</t>
  </si>
  <si>
    <t>TPSP 24</t>
  </si>
  <si>
    <t>Baltrasna - Corduff 110 kV (DLR)</t>
  </si>
  <si>
    <t>TPSP 25</t>
  </si>
  <si>
    <t>TPSP 26</t>
  </si>
  <si>
    <t>Great Island - Waterford 1 110 kV (DLR)</t>
  </si>
  <si>
    <t>TPSP 27</t>
  </si>
  <si>
    <t>Srananagh - Cathaleen's Fall 2 110 kV (DLR)</t>
  </si>
  <si>
    <t>TPSPGrp01</t>
  </si>
  <si>
    <t>Macetown 110 kV Busbar Uprate</t>
  </si>
  <si>
    <t>TPSPGrp02</t>
  </si>
  <si>
    <t>Castleview 110 kV Busbar Uprate</t>
  </si>
  <si>
    <t>TPSPGrp03</t>
  </si>
  <si>
    <t>Cow Cross 110 kV Busbar Uprate</t>
  </si>
  <si>
    <t>TPSPGrp04</t>
  </si>
  <si>
    <t>Dundalk 110 kV Busbar Uprate</t>
  </si>
  <si>
    <t>TPSPGrp05</t>
  </si>
  <si>
    <t>Midleton 110 kV Busbar Uprate</t>
  </si>
  <si>
    <t>TPSPGrp06</t>
  </si>
  <si>
    <t>Mullagharlin 110 kV Busbar Uprate</t>
  </si>
  <si>
    <t>TPSPGrp07</t>
  </si>
  <si>
    <t>DSO Demand Driven Projects</t>
  </si>
  <si>
    <t>TPSPGrp08</t>
  </si>
  <si>
    <t>Renewable / Critical Infrastructure / System Reinforcement / System Reinforcement Driven</t>
  </si>
  <si>
    <t>TPSPGrp09</t>
  </si>
  <si>
    <t>SOPCM Driven Project A</t>
  </si>
  <si>
    <t>TPSPGrp10</t>
  </si>
  <si>
    <t>SOPCM Driven Project B</t>
  </si>
  <si>
    <t>TPSPGrp11</t>
  </si>
  <si>
    <t>TES Driven 2026</t>
  </si>
  <si>
    <t>TPSPGrp12</t>
  </si>
  <si>
    <t>TES Driven 2028</t>
  </si>
  <si>
    <t>TPSPGrp13</t>
  </si>
  <si>
    <t>Dublin 400 kV Project</t>
  </si>
  <si>
    <t>TPSPGrp14</t>
  </si>
  <si>
    <t>Cork 220/400 kV Project</t>
  </si>
  <si>
    <t>TPSPGrp15</t>
  </si>
  <si>
    <t>Maynooth - Shannonbridge - Killonan - Knockraha 400 kV Corridor Project</t>
  </si>
  <si>
    <t>TPSPGrp16</t>
  </si>
  <si>
    <t>Offshore Supporting Infrastructure Project</t>
  </si>
  <si>
    <t>TPSPGrp17</t>
  </si>
  <si>
    <t>Short Circuit Mitigation Project 2026</t>
  </si>
  <si>
    <t>TPSPGrp18</t>
  </si>
  <si>
    <t>Short Circuit Mitigation Project 2028</t>
  </si>
  <si>
    <t>TPSPGrp19</t>
  </si>
  <si>
    <t>Farranrory (CP1280 Ballyragget future proofed cable)</t>
  </si>
  <si>
    <t>TPSPGrp20</t>
  </si>
  <si>
    <t>Toolestown Solar (CP1459 East Kildare)</t>
  </si>
  <si>
    <t>TPSPGrp21</t>
  </si>
  <si>
    <t>Midlands (CP1453 - Blake)</t>
  </si>
  <si>
    <t>TPSPGrp22</t>
  </si>
  <si>
    <t>Wexford DSO demand (Tracystown Solar (CP1260))</t>
  </si>
  <si>
    <t>TPSPGrp23</t>
  </si>
  <si>
    <t>NISA cable and remote end station</t>
  </si>
  <si>
    <t>TPSPGrp24</t>
  </si>
  <si>
    <t>Dernacart (link to Bogtown) (ECP2.4)</t>
  </si>
  <si>
    <t>TPSPGrp25</t>
  </si>
  <si>
    <t>Culmullin - additional bays for future connection options (ECP 2.4)</t>
  </si>
  <si>
    <t>TPSPGrp26</t>
  </si>
  <si>
    <t>Friarstown (ECP 2.4)</t>
  </si>
  <si>
    <t>Row Labels</t>
  </si>
  <si>
    <t>Count of CP Number</t>
  </si>
  <si>
    <t>Year</t>
  </si>
  <si>
    <t>CA Actual</t>
  </si>
  <si>
    <t>PA Actual</t>
  </si>
  <si>
    <t>FSEI Actual</t>
  </si>
  <si>
    <t>FEI Actual</t>
  </si>
  <si>
    <t>Post EI</t>
  </si>
  <si>
    <t>Post PA</t>
  </si>
  <si>
    <t>Pre PA</t>
  </si>
  <si>
    <t>Grand Total</t>
  </si>
  <si>
    <t># of projects</t>
  </si>
  <si>
    <t>CP1004</t>
  </si>
  <si>
    <t>CP1108</t>
  </si>
  <si>
    <t>CP1153</t>
  </si>
  <si>
    <t>CP1207</t>
  </si>
  <si>
    <t>CP1250</t>
  </si>
  <si>
    <t>CP1470</t>
  </si>
  <si>
    <t>CP1538</t>
  </si>
  <si>
    <t>CP1555</t>
  </si>
  <si>
    <t>Killonan - Limerick No 1 110 kV Uprate</t>
  </si>
  <si>
    <t>Dunstown  Station 400-220 kV Protection Upgrade</t>
  </si>
  <si>
    <t>Oldstreet Tynagh &amp; Cashla 400 kV and 220 kV Protection Upgrade</t>
  </si>
  <si>
    <t>Lisheen - Thurles 110 kV Protection Upgrade</t>
  </si>
  <si>
    <t>Sprecher and Schuh Circuit Breaker replacement</t>
  </si>
  <si>
    <t>Galway - Salthill Thermal Capacity Need</t>
  </si>
  <si>
    <t>Prospect Land Acquisition</t>
  </si>
  <si>
    <t>Louth Woodland 220kV OHL diversion</t>
  </si>
  <si>
    <t>CP0813</t>
  </si>
  <si>
    <t>CP1022</t>
  </si>
  <si>
    <t>CP1062</t>
  </si>
  <si>
    <t>CP1255</t>
  </si>
  <si>
    <t>CP1256</t>
  </si>
  <si>
    <t>CP1480</t>
  </si>
  <si>
    <t>Trien 110 kV Station Works</t>
  </si>
  <si>
    <t>Maynooth - Turlough Hill PLC Replacement</t>
  </si>
  <si>
    <t>Drombeg Solar - 110 kV Station</t>
  </si>
  <si>
    <t>T-3 P483 Castlelost FlexGen</t>
  </si>
  <si>
    <t>T-3 P481 Greener Ideas Profile Park</t>
  </si>
  <si>
    <t>Cruiserath 220kV Station Phase 3 (Amazon Web Services)</t>
  </si>
  <si>
    <t>Primary driver for which the project is required.</t>
  </si>
  <si>
    <t xml:space="preserve">Capital Approval </t>
  </si>
  <si>
    <t>Identifies projects with schedule changes in Q1 2026, against the CRU's FD Baseline</t>
  </si>
  <si>
    <t>Please refer to EirGrid's website</t>
  </si>
  <si>
    <t>Unique Capital Project (CP) identifier used by EirGrid &amp; ESB Networks.</t>
  </si>
  <si>
    <t>Official EirGrid &amp; ESN Networks name to describe the project.</t>
  </si>
  <si>
    <t>County of Ireland in which the project is located.</t>
  </si>
  <si>
    <t>Indicaates whether the project is designated as a priority or portfolio project.</t>
  </si>
  <si>
    <t>Nominal operating volage of the project's associated infrastructure in kilovolts.</t>
  </si>
  <si>
    <t>The project’s current position in the delivery lifecycle.</t>
  </si>
  <si>
    <t>EirGrid's formal governace approval for project scope, cost, and timeframe to proceed.</t>
  </si>
  <si>
    <t>The Project Agreement between EirGrid &amp; ESB Networks has been jointly signed &amp; agreed.</t>
  </si>
  <si>
    <t>The date the first major part of the project is energised.</t>
  </si>
  <si>
    <t>The date the project is fully energised and operational.</t>
  </si>
  <si>
    <t>Capital Approval</t>
  </si>
  <si>
    <t>First Significant EI</t>
  </si>
  <si>
    <t>Final EI</t>
  </si>
  <si>
    <t>The Non PR6 Projects tabworksheet provides transparency of transmission projects that are part of the wider transmission programme including projects at an early stage of development with indicative or unconfirmed timelines and projects not currently within the PR6 delivery scope.  
Any future proposal to progress a Non PR6 project within PR6 will be subject to the relevant regulatory and governance and regulatory processes.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</si>
</sst>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26" x14ac:knownFonts="1">
    <font>
      <sz val="11"/>
      <color theme="1"/>
      <name val="Aptos Narrow"/>
      <family val="2"/>
      <scheme val="minor"/>
    </font>
    <font>
      <sz val="11"/>
      <color theme="1"/>
      <name val="Trebuchet MS"/>
      <family val="2"/>
    </font>
    <font>
      <sz val="11"/>
      <color rgb="FF00A88E"/>
      <name val="Trebuchet MS"/>
      <family val="2"/>
    </font>
    <font>
      <sz val="12"/>
      <color rgb="FF00A88E"/>
      <name val="Trebuchet MS"/>
      <family val="2"/>
    </font>
    <font>
      <b/>
      <sz val="11"/>
      <color theme="0"/>
      <name val="Trebuchet MS"/>
      <family val="2"/>
    </font>
    <font>
      <b/>
      <sz val="36"/>
      <color rgb="FF006768"/>
      <name val="Trebuchet MS"/>
      <family val="2"/>
    </font>
    <font>
      <sz val="12"/>
      <color rgb="FF006768"/>
      <name val="Trebuchet MS"/>
      <family val="2"/>
    </font>
    <font>
      <sz val="8"/>
      <name val="Aptos Narrow"/>
      <family val="2"/>
      <scheme val="minor"/>
    </font>
    <font>
      <sz val="11"/>
      <color rgb="FF275792"/>
      <name val="Aptos Narrow"/>
      <family val="2"/>
      <scheme val="minor"/>
    </font>
    <font>
      <sz val="10"/>
      <color rgb="FF275792"/>
      <name val="Arial"/>
      <family val="2"/>
    </font>
    <font>
      <sz val="10"/>
      <color theme="1"/>
      <name val="Arial"/>
      <family val="2"/>
    </font>
    <font>
      <b/>
      <sz val="22"/>
      <color theme="0"/>
      <name val="Trebuchet MS"/>
      <family val="2"/>
    </font>
    <font>
      <sz val="11"/>
      <color theme="0"/>
      <name val="Aptos Narrow"/>
      <family val="2"/>
      <scheme val="minor"/>
    </font>
    <font>
      <sz val="11"/>
      <color theme="0"/>
      <name val="Trebuchet MS"/>
      <family val="2"/>
    </font>
    <font>
      <b/>
      <sz val="26"/>
      <color theme="0"/>
      <name val="Trebuchet MS"/>
      <family val="2"/>
    </font>
    <font>
      <b/>
      <sz val="22"/>
      <color theme="0"/>
      <name val="Aptos Narrow"/>
      <family val="2"/>
      <scheme val="minor"/>
    </font>
    <font>
      <sz val="11"/>
      <color theme="3"/>
      <name val="Trebuchet MS"/>
      <family val="2"/>
    </font>
    <font>
      <b/>
      <sz val="36"/>
      <color theme="3"/>
      <name val="Trebuchet MS"/>
      <family val="2"/>
    </font>
    <font>
      <sz val="12"/>
      <color theme="3"/>
      <name val="Trebuchet MS"/>
      <family val="2"/>
    </font>
    <font>
      <sz val="11"/>
      <name val="Trebuchet MS"/>
      <family val="2"/>
    </font>
    <font>
      <sz val="11"/>
      <color rgb="FFFF0000"/>
      <name val="Trebuchet MS"/>
      <family val="2"/>
    </font>
    <font>
      <b/>
      <sz val="12"/>
      <color theme="3"/>
      <name val="Trebuchet MS"/>
      <family val="2"/>
    </font>
    <font>
      <sz val="11"/>
      <color rgb="FF9C0006"/>
      <name val="Aptos Narrow"/>
      <family val="2"/>
      <scheme val="minor"/>
    </font>
    <font>
      <b/>
      <sz val="16"/>
      <color theme="3"/>
      <name val="Trebuchet MS"/>
      <family val="2"/>
    </font>
    <font>
      <b/>
      <sz val="20"/>
      <color theme="3"/>
      <name val="Trebuchet MS"/>
      <family val="2"/>
    </font>
    <font>
      <sz val="11"/>
      <name val="Aptos Narrow"/>
      <family val="2"/>
    </font>
  </fonts>
  <fills count="5">
    <fill>
      <patternFill patternType="none"/>
    </fill>
    <fill>
      <patternFill patternType="gray125"/>
    </fill>
    <fill>
      <patternFill patternType="solid">
        <fgColor rgb="FF006768"/>
        <bgColor indexed="64"/>
      </patternFill>
    </fill>
    <fill>
      <patternFill patternType="solid">
        <fgColor theme="3"/>
        <bgColor indexed="64"/>
      </patternFill>
    </fill>
    <fill>
      <patternFill patternType="solid">
        <fgColor rgb="FFFFC7CE"/>
      </patternFill>
    </fill>
  </fills>
  <borders count="28">
    <border>
      <left/>
      <right/>
      <top/>
      <bottom/>
      <diagonal/>
    </border>
    <border>
      <left style="medium">
        <color rgb="FF006768"/>
      </left>
      <right style="medium">
        <color theme="0"/>
      </right>
      <top style="medium">
        <color rgb="FF006768"/>
      </top>
      <bottom style="medium">
        <color theme="0"/>
      </bottom>
      <diagonal/>
    </border>
    <border>
      <left style="medium">
        <color theme="0"/>
      </left>
      <right style="medium">
        <color theme="0"/>
      </right>
      <top style="medium">
        <color rgb="FF006768"/>
      </top>
      <bottom style="medium">
        <color theme="0"/>
      </bottom>
      <diagonal/>
    </border>
    <border>
      <left style="medium">
        <color theme="0"/>
      </left>
      <right style="medium">
        <color rgb="FF006768"/>
      </right>
      <top style="medium">
        <color rgb="FF006768"/>
      </top>
      <bottom style="medium">
        <color theme="0"/>
      </bottom>
      <diagonal/>
    </border>
    <border>
      <left style="medium">
        <color rgb="FF006768"/>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rgb="FF006768"/>
      </right>
      <top style="medium">
        <color theme="0"/>
      </top>
      <bottom style="medium">
        <color theme="0"/>
      </bottom>
      <diagonal/>
    </border>
    <border>
      <left style="medium">
        <color rgb="FF006768"/>
      </left>
      <right style="medium">
        <color theme="0"/>
      </right>
      <top style="medium">
        <color theme="0"/>
      </top>
      <bottom style="medium">
        <color rgb="FF006768"/>
      </bottom>
      <diagonal/>
    </border>
    <border>
      <left style="medium">
        <color theme="0"/>
      </left>
      <right style="medium">
        <color theme="0"/>
      </right>
      <top style="medium">
        <color theme="0"/>
      </top>
      <bottom style="medium">
        <color rgb="FF006768"/>
      </bottom>
      <diagonal/>
    </border>
    <border>
      <left style="medium">
        <color theme="0"/>
      </left>
      <right style="medium">
        <color rgb="FF006768"/>
      </right>
      <top style="medium">
        <color theme="0"/>
      </top>
      <bottom style="medium">
        <color rgb="FF006768"/>
      </bottom>
      <diagonal/>
    </border>
    <border>
      <left style="thin">
        <color theme="0"/>
      </left>
      <right style="thin">
        <color theme="0"/>
      </right>
      <top style="thin">
        <color theme="0"/>
      </top>
      <bottom style="thin">
        <color theme="0"/>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theme="3"/>
      </left>
      <right/>
      <top/>
      <bottom/>
      <diagonal/>
    </border>
    <border>
      <left/>
      <right style="medium">
        <color theme="3"/>
      </right>
      <top/>
      <bottom/>
      <diagonal/>
    </border>
    <border>
      <left/>
      <right/>
      <top style="thin">
        <color theme="0"/>
      </top>
      <bottom style="thin">
        <color theme="0"/>
      </bottom>
      <diagonal/>
    </border>
    <border>
      <left/>
      <right/>
      <top style="thin">
        <color theme="0"/>
      </top>
      <bottom/>
      <diagonal/>
    </border>
    <border>
      <left style="thin">
        <color theme="0"/>
      </left>
      <right/>
      <top/>
      <bottom/>
      <diagonal/>
    </border>
    <border>
      <left/>
      <right style="thin">
        <color theme="0"/>
      </right>
      <top/>
      <bottom/>
      <diagonal/>
    </border>
    <border>
      <left/>
      <right style="thin">
        <color theme="3"/>
      </right>
      <top/>
      <bottom/>
      <diagonal/>
    </border>
    <border>
      <left style="thin">
        <color theme="3"/>
      </left>
      <right style="thin">
        <color theme="3"/>
      </right>
      <top/>
      <bottom/>
      <diagonal/>
    </border>
  </borders>
  <cellStyleXfs count="7">
    <xf numFmtId="0" fontId="0" fillId="0" borderId="0"/>
    <xf numFmtId="0" fontId="8" fillId="0" borderId="0"/>
    <xf numFmtId="0" fontId="9" fillId="0" borderId="0"/>
    <xf numFmtId="0" fontId="8" fillId="0" borderId="0"/>
    <xf numFmtId="0" fontId="10" fillId="0" borderId="0"/>
    <xf numFmtId="0" fontId="22" fillId="4" borderId="0" applyNumberFormat="0" applyBorder="0" applyAlignment="0" applyProtection="0"/>
    <xf numFmtId="0" fontId="25" fillId="0" borderId="0"/>
  </cellStyleXfs>
  <cellXfs count="96">
    <xf numFmtId="0" fontId="0" fillId="0" borderId="0" xfId="0"/>
    <xf numFmtId="0" fontId="1" fillId="0" borderId="0" xfId="0" applyFont="1"/>
    <xf numFmtId="0" fontId="2" fillId="0" borderId="0" xfId="0" applyFont="1"/>
    <xf numFmtId="0" fontId="3" fillId="0" borderId="0" xfId="0" applyFont="1"/>
    <xf numFmtId="0" fontId="1" fillId="2" borderId="0" xfId="0" applyFont="1" applyFill="1"/>
    <xf numFmtId="14" fontId="4" fillId="2" borderId="0" xfId="0" applyNumberFormat="1" applyFont="1" applyFill="1" applyAlignment="1">
      <alignment horizontal="left"/>
    </xf>
    <xf numFmtId="0" fontId="1" fillId="0" borderId="0" xfId="0" applyFont="1" applyAlignment="1">
      <alignment horizontal="left"/>
    </xf>
    <xf numFmtId="0" fontId="1" fillId="0" borderId="0" xfId="0" applyFont="1" applyAlignment="1">
      <alignment wrapText="1"/>
    </xf>
    <xf numFmtId="0" fontId="4" fillId="2" borderId="0" xfId="0" applyFont="1" applyFill="1" applyAlignment="1">
      <alignment horizontal="left"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0" xfId="0" pivotButton="1"/>
    <xf numFmtId="0" fontId="0" fillId="0" borderId="0" xfId="0" applyAlignment="1">
      <alignment horizontal="left"/>
    </xf>
    <xf numFmtId="0" fontId="11" fillId="2" borderId="0" xfId="0" applyFont="1" applyFill="1"/>
    <xf numFmtId="0" fontId="12" fillId="3" borderId="0" xfId="0" applyFont="1" applyFill="1"/>
    <xf numFmtId="164" fontId="0" fillId="0" borderId="0" xfId="0" applyNumberFormat="1"/>
    <xf numFmtId="0" fontId="14" fillId="3" borderId="0" xfId="0" applyFont="1" applyFill="1" applyAlignment="1">
      <alignment horizontal="center"/>
    </xf>
    <xf numFmtId="0" fontId="12" fillId="0" borderId="10" xfId="0" applyFont="1" applyBorder="1"/>
    <xf numFmtId="0" fontId="12" fillId="0" borderId="17" xfId="0" applyFont="1" applyBorder="1"/>
    <xf numFmtId="0" fontId="12" fillId="0" borderId="18" xfId="0" applyFont="1" applyBorder="1"/>
    <xf numFmtId="0" fontId="12" fillId="0" borderId="19" xfId="0" applyFont="1" applyBorder="1"/>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16" fillId="0" borderId="0" xfId="0" applyFont="1" applyAlignment="1">
      <alignment vertical="center"/>
    </xf>
    <xf numFmtId="0" fontId="18" fillId="0" borderId="0" xfId="0" applyFont="1" applyAlignment="1">
      <alignment vertical="center"/>
    </xf>
    <xf numFmtId="14" fontId="19" fillId="0" borderId="0" xfId="0" applyNumberFormat="1" applyFont="1" applyAlignment="1">
      <alignment horizontal="left"/>
    </xf>
    <xf numFmtId="0" fontId="16" fillId="0" borderId="17" xfId="0" applyFont="1" applyBorder="1" applyAlignment="1">
      <alignment horizontal="center"/>
    </xf>
    <xf numFmtId="0" fontId="16" fillId="0" borderId="22" xfId="0" applyFont="1" applyBorder="1" applyAlignment="1">
      <alignment horizontal="center"/>
    </xf>
    <xf numFmtId="0" fontId="16" fillId="0" borderId="18" xfId="0" applyFont="1" applyBorder="1" applyAlignment="1">
      <alignment horizontal="center"/>
    </xf>
    <xf numFmtId="0" fontId="1" fillId="0" borderId="0" xfId="0" applyFont="1" applyAlignment="1">
      <alignment vertical="center"/>
    </xf>
    <xf numFmtId="0" fontId="16" fillId="0" borderId="0" xfId="0" applyFont="1" applyAlignment="1">
      <alignment horizontal="center" vertical="center" wrapText="1"/>
    </xf>
    <xf numFmtId="0" fontId="1" fillId="0" borderId="0" xfId="0" applyFont="1" applyAlignment="1">
      <alignment horizontal="center" vertical="center" wrapText="1"/>
    </xf>
    <xf numFmtId="0" fontId="17" fillId="0" borderId="0" xfId="0" applyFont="1" applyAlignment="1">
      <alignment horizontal="left" vertical="center"/>
    </xf>
    <xf numFmtId="0" fontId="21" fillId="0" borderId="0" xfId="0" applyFont="1" applyAlignment="1">
      <alignment vertical="center"/>
    </xf>
    <xf numFmtId="0" fontId="21" fillId="0" borderId="0" xfId="0" applyFont="1" applyAlignment="1">
      <alignment horizontal="center" vertical="center" wrapText="1"/>
    </xf>
    <xf numFmtId="0" fontId="20" fillId="0" borderId="0" xfId="0" applyFont="1" applyAlignment="1">
      <alignment vertical="center"/>
    </xf>
    <xf numFmtId="0" fontId="16" fillId="0" borderId="10" xfId="0" applyFont="1" applyBorder="1"/>
    <xf numFmtId="0" fontId="16" fillId="0" borderId="23" xfId="0" applyFont="1" applyBorder="1" applyAlignment="1">
      <alignment horizontal="center"/>
    </xf>
    <xf numFmtId="0" fontId="16" fillId="0" borderId="0" xfId="0" applyFont="1" applyAlignment="1">
      <alignment horizontal="center"/>
    </xf>
    <xf numFmtId="0" fontId="16" fillId="0" borderId="19" xfId="0" applyFont="1" applyBorder="1"/>
    <xf numFmtId="0" fontId="16" fillId="0" borderId="24" xfId="0" applyFont="1" applyBorder="1"/>
    <xf numFmtId="0" fontId="16" fillId="0" borderId="0" xfId="0" applyFont="1"/>
    <xf numFmtId="0" fontId="16" fillId="0" borderId="25" xfId="0" applyFont="1" applyBorder="1"/>
    <xf numFmtId="0" fontId="24" fillId="0" borderId="0" xfId="0" applyFont="1" applyAlignment="1">
      <alignment vertical="center"/>
    </xf>
    <xf numFmtId="0" fontId="23" fillId="0" borderId="24" xfId="0" applyFont="1" applyBorder="1"/>
    <xf numFmtId="0" fontId="23" fillId="0" borderId="0" xfId="0" applyFont="1"/>
    <xf numFmtId="0" fontId="23" fillId="0" borderId="25" xfId="0" applyFont="1" applyBorder="1"/>
    <xf numFmtId="0" fontId="1" fillId="0" borderId="0" xfId="0" applyFont="1" applyAlignment="1">
      <alignment vertical="center" wrapText="1"/>
    </xf>
    <xf numFmtId="0" fontId="4" fillId="2" borderId="11"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27" xfId="0" applyFont="1" applyFill="1" applyBorder="1" applyAlignment="1">
      <alignment horizontal="left" vertical="center" wrapText="1"/>
    </xf>
    <xf numFmtId="1" fontId="1" fillId="0" borderId="27" xfId="0" applyNumberFormat="1" applyFont="1" applyBorder="1" applyAlignment="1">
      <alignment horizontal="left"/>
    </xf>
    <xf numFmtId="0" fontId="5" fillId="0" borderId="0" xfId="0" applyFont="1" applyAlignment="1">
      <alignment horizontal="left" vertical="center"/>
    </xf>
    <xf numFmtId="0" fontId="19" fillId="0" borderId="0" xfId="0" applyFont="1" applyAlignment="1">
      <alignment vertical="center"/>
    </xf>
    <xf numFmtId="0" fontId="4" fillId="2" borderId="26" xfId="0" applyFont="1" applyFill="1" applyBorder="1" applyAlignment="1">
      <alignment horizontal="left" vertical="center" wrapText="1"/>
    </xf>
    <xf numFmtId="1" fontId="1" fillId="0" borderId="26" xfId="0" applyNumberFormat="1" applyFont="1" applyBorder="1" applyAlignment="1">
      <alignment horizontal="left"/>
    </xf>
    <xf numFmtId="0" fontId="4" fillId="2" borderId="13" xfId="0" applyFont="1" applyFill="1" applyBorder="1" applyAlignment="1">
      <alignment horizontal="left" vertical="center" wrapText="1"/>
    </xf>
    <xf numFmtId="0" fontId="1" fillId="0" borderId="20" xfId="0" applyFont="1" applyBorder="1" applyAlignment="1">
      <alignment horizontal="left"/>
    </xf>
    <xf numFmtId="14" fontId="1" fillId="0" borderId="0" xfId="0" applyNumberFormat="1" applyFont="1" applyAlignment="1">
      <alignment horizontal="left"/>
    </xf>
    <xf numFmtId="14" fontId="1" fillId="0" borderId="21" xfId="0" applyNumberFormat="1" applyFont="1" applyBorder="1" applyAlignment="1">
      <alignment horizontal="left"/>
    </xf>
    <xf numFmtId="0" fontId="19" fillId="0" borderId="0" xfId="0" applyFont="1" applyAlignment="1">
      <alignment horizontal="left"/>
    </xf>
    <xf numFmtId="0" fontId="19" fillId="0" borderId="20" xfId="5" applyFont="1" applyFill="1" applyBorder="1" applyAlignment="1">
      <alignment horizontal="left"/>
    </xf>
    <xf numFmtId="0" fontId="1" fillId="0" borderId="14" xfId="0" applyFont="1" applyBorder="1" applyAlignment="1">
      <alignment horizontal="left"/>
    </xf>
    <xf numFmtId="0" fontId="1" fillId="0" borderId="15" xfId="0" applyFont="1" applyBorder="1" applyAlignment="1">
      <alignment horizontal="left"/>
    </xf>
    <xf numFmtId="0" fontId="19" fillId="0" borderId="15" xfId="0" applyFont="1" applyBorder="1" applyAlignment="1">
      <alignment horizontal="left"/>
    </xf>
    <xf numFmtId="14" fontId="1" fillId="0" borderId="15" xfId="0" applyNumberFormat="1" applyFont="1" applyBorder="1" applyAlignment="1">
      <alignment horizontal="left"/>
    </xf>
    <xf numFmtId="14" fontId="1" fillId="0" borderId="16" xfId="0" applyNumberFormat="1" applyFont="1" applyBorder="1" applyAlignment="1">
      <alignment horizontal="left"/>
    </xf>
    <xf numFmtId="0" fontId="19" fillId="0" borderId="0" xfId="0" applyFont="1" applyAlignment="1">
      <alignment horizontal="center" vertical="center" wrapText="1"/>
    </xf>
    <xf numFmtId="14" fontId="13" fillId="2" borderId="0" xfId="0" applyNumberFormat="1" applyFont="1" applyFill="1" applyAlignment="1">
      <alignment horizontal="left" wrapText="1"/>
    </xf>
    <xf numFmtId="0" fontId="16" fillId="0" borderId="17" xfId="0" applyFont="1" applyBorder="1" applyAlignment="1">
      <alignment horizontal="center"/>
    </xf>
    <xf numFmtId="0" fontId="16" fillId="0" borderId="22" xfId="0" applyFont="1" applyBorder="1" applyAlignment="1">
      <alignment horizontal="center"/>
    </xf>
    <xf numFmtId="0" fontId="16" fillId="0" borderId="18" xfId="0" applyFont="1" applyBorder="1" applyAlignment="1">
      <alignment horizontal="center"/>
    </xf>
    <xf numFmtId="0" fontId="24" fillId="0" borderId="0" xfId="0" applyFont="1" applyAlignment="1">
      <alignment horizontal="center" vertical="center"/>
    </xf>
    <xf numFmtId="0" fontId="23" fillId="0" borderId="24" xfId="0" applyFont="1" applyBorder="1" applyAlignment="1">
      <alignment horizontal="center"/>
    </xf>
    <xf numFmtId="0" fontId="23" fillId="0" borderId="0" xfId="0" applyFont="1" applyAlignment="1">
      <alignment horizontal="center"/>
    </xf>
    <xf numFmtId="0" fontId="11" fillId="3" borderId="0" xfId="0" applyFont="1" applyFill="1" applyAlignment="1">
      <alignment horizontal="center"/>
    </xf>
    <xf numFmtId="0" fontId="15" fillId="3" borderId="11"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13" xfId="0" applyFont="1" applyFill="1" applyBorder="1" applyAlignment="1">
      <alignment horizontal="center" vertical="center"/>
    </xf>
    <xf numFmtId="0" fontId="15" fillId="3" borderId="20" xfId="0" applyFont="1" applyFill="1" applyBorder="1" applyAlignment="1">
      <alignment horizontal="center" vertical="center"/>
    </xf>
    <xf numFmtId="0" fontId="15" fillId="3" borderId="0" xfId="0" applyFont="1" applyFill="1" applyAlignment="1">
      <alignment horizontal="center" vertical="center"/>
    </xf>
    <xf numFmtId="0" fontId="15" fillId="3" borderId="21"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15" xfId="0" applyFont="1" applyFill="1" applyBorder="1" applyAlignment="1">
      <alignment horizontal="center" vertical="center"/>
    </xf>
    <xf numFmtId="0" fontId="15" fillId="3" borderId="16" xfId="0" applyFont="1" applyFill="1" applyBorder="1" applyAlignment="1">
      <alignment horizontal="center" vertical="center"/>
    </xf>
    <xf numFmtId="0" fontId="5" fillId="0" borderId="0" xfId="0" applyFont="1" applyAlignment="1">
      <alignment horizontal="left" vertical="center"/>
    </xf>
    <xf numFmtId="0" fontId="17" fillId="0" borderId="0" xfId="0" applyFont="1" applyAlignment="1">
      <alignment horizontal="left" vertical="center"/>
    </xf>
    <xf numFmtId="0" fontId="18" fillId="0" borderId="0" xfId="0" applyFont="1" applyAlignment="1">
      <alignment horizontal="left" vertical="center"/>
    </xf>
  </cellXfs>
  <cellStyles count="7">
    <cellStyle name="Bad" xfId="5" builtinId="27"/>
    <cellStyle name="Normal" xfId="0" builtinId="0"/>
    <cellStyle name="Normal 107" xfId="1" xr:uid="{73D9712D-2787-4132-ADEF-189563E50026}"/>
    <cellStyle name="Normal 111" xfId="3" xr:uid="{73628513-0EDA-4E51-9EE2-45179D19F11D}"/>
    <cellStyle name="Normal 2" xfId="4" xr:uid="{152203CB-FF8E-49C6-90DE-A1B060E4746E}"/>
    <cellStyle name="Normal 3" xfId="6" xr:uid="{E16F48D3-0386-4696-B502-3063376BBED9}"/>
    <cellStyle name="Normal 6 85" xfId="2" xr:uid="{C27B36FA-2BE1-4CD6-9D8D-963852DD64D8}"/>
  </cellStyles>
  <dxfs count="32">
    <dxf>
      <font>
        <strike val="0"/>
        <outline val="0"/>
        <shadow val="0"/>
        <u val="none"/>
        <vertAlign val="baseline"/>
        <sz val="11"/>
        <color auto="1"/>
        <name val="Trebuchet MS"/>
        <family val="2"/>
        <scheme val="none"/>
      </font>
      <numFmt numFmtId="19" formatCode="dd/mm/yyyy"/>
      <alignment horizontal="left" vertical="bottom" textRotation="0" wrapText="0" indent="0" justifyLastLine="0" shrinkToFit="0" readingOrder="0"/>
    </dxf>
    <dxf>
      <font>
        <strike val="0"/>
        <outline val="0"/>
        <shadow val="0"/>
        <u val="none"/>
        <vertAlign val="baseline"/>
        <sz val="11"/>
        <color auto="1"/>
        <name val="Trebuchet MS"/>
        <family val="2"/>
        <scheme val="none"/>
      </font>
      <numFmt numFmtId="19" formatCode="dd/mm/yyyy"/>
      <alignment horizontal="left" vertical="bottom" textRotation="0" wrapText="0" indent="0" justifyLastLine="0" shrinkToFit="0" readingOrder="0"/>
    </dxf>
    <dxf>
      <font>
        <strike val="0"/>
        <outline val="0"/>
        <shadow val="0"/>
        <u val="none"/>
        <vertAlign val="baseline"/>
        <sz val="11"/>
        <color auto="1"/>
        <name val="Trebuchet MS"/>
        <family val="2"/>
        <scheme val="none"/>
      </font>
      <numFmt numFmtId="19" formatCode="dd/mm/yyyy"/>
      <alignment horizontal="left" vertical="bottom" textRotation="0" wrapText="0" indent="0" justifyLastLine="0" shrinkToFit="0" readingOrder="0"/>
    </dxf>
    <dxf>
      <font>
        <strike val="0"/>
        <outline val="0"/>
        <shadow val="0"/>
        <u val="none"/>
        <vertAlign val="baseline"/>
        <sz val="11"/>
        <color auto="1"/>
        <name val="Trebuchet MS"/>
        <family val="2"/>
        <scheme val="none"/>
      </font>
      <numFmt numFmtId="19" formatCode="dd/mm/yyyy"/>
      <alignment horizontal="left" vertical="bottom" textRotation="0" wrapText="0" indent="0" justifyLastLine="0" shrinkToFit="0" readingOrder="0"/>
    </dxf>
    <dxf>
      <font>
        <strike val="0"/>
        <outline val="0"/>
        <shadow val="0"/>
        <u val="none"/>
        <vertAlign val="baseline"/>
        <name val="Trebuchet MS"/>
        <family val="2"/>
        <scheme val="none"/>
      </font>
      <numFmt numFmtId="0" formatCode="General"/>
      <alignment horizontal="left" vertical="bottom" textRotation="0" wrapText="0" indent="0" justifyLastLine="0" shrinkToFit="0" readingOrder="0"/>
    </dxf>
    <dxf>
      <font>
        <b val="0"/>
        <i val="0"/>
        <strike val="0"/>
        <condense val="0"/>
        <extend val="0"/>
        <outline val="0"/>
        <shadow val="0"/>
        <u val="none"/>
        <vertAlign val="baseline"/>
        <sz val="11"/>
        <color theme="1"/>
        <name val="Trebuchet MS"/>
        <family val="2"/>
        <scheme val="none"/>
      </font>
      <numFmt numFmtId="0" formatCode="General"/>
      <alignment horizontal="left" vertical="bottom" textRotation="0" wrapText="0" indent="0" justifyLastLine="0" shrinkToFit="0" readingOrder="0"/>
    </dxf>
    <dxf>
      <font>
        <strike val="0"/>
        <outline val="0"/>
        <shadow val="0"/>
        <u val="none"/>
        <vertAlign val="baseline"/>
        <name val="Trebuchet MS"/>
        <family val="2"/>
        <scheme val="none"/>
      </font>
      <numFmt numFmtId="0" formatCode="General"/>
      <alignment horizontal="left" vertical="bottom" textRotation="0" wrapText="0" indent="0" justifyLastLine="0" shrinkToFit="0" readingOrder="0"/>
    </dxf>
    <dxf>
      <font>
        <strike val="0"/>
        <outline val="0"/>
        <shadow val="0"/>
        <u val="none"/>
        <vertAlign val="baseline"/>
        <name val="Trebuchet MS"/>
        <family val="2"/>
        <scheme val="none"/>
      </font>
      <alignment horizontal="left" vertical="bottom" textRotation="0" wrapText="0" indent="0" justifyLastLine="0" shrinkToFit="0" readingOrder="0"/>
    </dxf>
    <dxf>
      <font>
        <strike val="0"/>
        <outline val="0"/>
        <shadow val="0"/>
        <u val="none"/>
        <vertAlign val="baseline"/>
        <name val="Trebuchet MS"/>
        <family val="2"/>
        <scheme val="none"/>
      </font>
      <alignment horizontal="left" vertical="bottom" textRotation="0" wrapText="0" indent="0" justifyLastLine="0" shrinkToFit="0" readingOrder="0"/>
    </dxf>
    <dxf>
      <font>
        <b/>
        <i val="0"/>
        <strike val="0"/>
        <condense val="0"/>
        <extend val="0"/>
        <outline val="0"/>
        <shadow val="0"/>
        <u val="none"/>
        <vertAlign val="baseline"/>
        <sz val="11"/>
        <color theme="0"/>
        <name val="Trebuchet MS"/>
        <family val="2"/>
        <scheme val="none"/>
      </font>
      <fill>
        <patternFill patternType="solid">
          <fgColor indexed="64"/>
          <bgColor rgb="FF006768"/>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Trebuchet MS"/>
        <family val="2"/>
        <scheme val="none"/>
      </font>
      <numFmt numFmtId="1" formatCode="0"/>
      <alignment horizontal="left" vertical="bottom" textRotation="0" wrapText="0" indent="0" justifyLastLine="0" shrinkToFit="0" readingOrder="0"/>
      <border diagonalUp="0" diagonalDown="0">
        <left style="thin">
          <color theme="3"/>
        </left>
        <right style="thin">
          <color theme="3"/>
        </right>
        <top/>
        <bottom/>
        <vertical style="thin">
          <color theme="3"/>
        </vertical>
        <horizontal/>
      </border>
    </dxf>
    <dxf>
      <font>
        <b val="0"/>
        <i val="0"/>
        <strike val="0"/>
        <condense val="0"/>
        <extend val="0"/>
        <outline val="0"/>
        <shadow val="0"/>
        <u val="none"/>
        <vertAlign val="baseline"/>
        <sz val="11"/>
        <color theme="1"/>
        <name val="Trebuchet MS"/>
        <family val="2"/>
        <scheme val="none"/>
      </font>
      <numFmt numFmtId="1" formatCode="0"/>
      <alignment horizontal="left" vertical="bottom" textRotation="0" wrapText="0" indent="0" justifyLastLine="0" shrinkToFit="0" readingOrder="0"/>
      <border diagonalUp="0" diagonalDown="0">
        <left style="thin">
          <color theme="3"/>
        </left>
        <right style="thin">
          <color theme="3"/>
        </right>
        <top/>
        <bottom/>
        <vertical style="thin">
          <color theme="3"/>
        </vertical>
        <horizontal/>
      </border>
    </dxf>
    <dxf>
      <font>
        <b val="0"/>
        <i val="0"/>
        <strike val="0"/>
        <condense val="0"/>
        <extend val="0"/>
        <outline val="0"/>
        <shadow val="0"/>
        <u val="none"/>
        <vertAlign val="baseline"/>
        <sz val="11"/>
        <color theme="1"/>
        <name val="Trebuchet MS"/>
        <family val="2"/>
        <scheme val="none"/>
      </font>
      <numFmt numFmtId="1" formatCode="0"/>
      <alignment horizontal="left" vertical="bottom" textRotation="0" wrapText="0" indent="0" justifyLastLine="0" shrinkToFit="0" readingOrder="0"/>
      <border diagonalUp="0" diagonalDown="0">
        <left style="thin">
          <color theme="3"/>
        </left>
        <right style="thin">
          <color theme="3"/>
        </right>
        <top/>
        <bottom/>
        <vertical style="thin">
          <color theme="3"/>
        </vertical>
        <horizontal/>
      </border>
    </dxf>
    <dxf>
      <font>
        <b val="0"/>
        <i val="0"/>
        <strike val="0"/>
        <condense val="0"/>
        <extend val="0"/>
        <outline val="0"/>
        <shadow val="0"/>
        <u val="none"/>
        <vertAlign val="baseline"/>
        <sz val="11"/>
        <color theme="1"/>
        <name val="Trebuchet MS"/>
        <family val="2"/>
        <scheme val="none"/>
      </font>
      <numFmt numFmtId="1" formatCode="0"/>
      <alignment horizontal="left" vertical="bottom" textRotation="0" wrapText="0" indent="0" justifyLastLine="0" shrinkToFit="0" readingOrder="0"/>
      <border diagonalUp="0" diagonalDown="0">
        <left style="thin">
          <color theme="3"/>
        </left>
        <right style="thin">
          <color theme="3"/>
        </right>
        <top/>
        <bottom/>
        <vertical style="thin">
          <color theme="3"/>
        </vertical>
        <horizontal/>
      </border>
    </dxf>
    <dxf>
      <font>
        <strike val="0"/>
        <outline val="0"/>
        <shadow val="0"/>
        <u val="none"/>
        <vertAlign val="baseline"/>
        <name val="Trebuchet MS"/>
        <family val="2"/>
        <scheme val="none"/>
      </font>
      <numFmt numFmtId="19" formatCode="dd/mm/yyyy"/>
      <alignment horizontal="left" vertical="bottom" textRotation="0" wrapText="0" indent="0" justifyLastLine="0" shrinkToFit="0" readingOrder="0"/>
      <border diagonalUp="0" diagonalDown="0">
        <left/>
        <right style="medium">
          <color theme="3"/>
        </right>
        <top/>
        <bottom/>
        <vertical/>
        <horizontal/>
      </border>
    </dxf>
    <dxf>
      <font>
        <strike val="0"/>
        <outline val="0"/>
        <shadow val="0"/>
        <u val="none"/>
        <vertAlign val="baseline"/>
        <name val="Trebuchet MS"/>
        <family val="2"/>
        <scheme val="none"/>
      </font>
      <numFmt numFmtId="19" formatCode="dd/mm/yyyy"/>
      <alignment horizontal="left" vertical="bottom" textRotation="0" wrapText="0" indent="0" justifyLastLine="0" shrinkToFit="0" readingOrder="0"/>
    </dxf>
    <dxf>
      <font>
        <strike val="0"/>
        <outline val="0"/>
        <shadow val="0"/>
        <u val="none"/>
        <vertAlign val="baseline"/>
        <name val="Trebuchet MS"/>
        <family val="2"/>
        <scheme val="none"/>
      </font>
      <numFmt numFmtId="19" formatCode="dd/mm/yyyy"/>
      <alignment horizontal="left" vertical="bottom" textRotation="0" wrapText="0" indent="0" justifyLastLine="0" shrinkToFit="0" readingOrder="0"/>
    </dxf>
    <dxf>
      <font>
        <strike val="0"/>
        <outline val="0"/>
        <shadow val="0"/>
        <u val="none"/>
        <vertAlign val="baseline"/>
        <name val="Trebuchet MS"/>
        <family val="2"/>
        <scheme val="none"/>
      </font>
      <numFmt numFmtId="19" formatCode="dd/mm/yyyy"/>
      <alignment horizontal="left" vertical="bottom" textRotation="0" wrapText="0" indent="0" justifyLastLine="0" shrinkToFit="0" readingOrder="0"/>
    </dxf>
    <dxf>
      <font>
        <strike val="0"/>
        <outline val="0"/>
        <shadow val="0"/>
        <u val="none"/>
        <vertAlign val="baseline"/>
        <name val="Trebuchet MS"/>
        <family val="2"/>
        <scheme val="none"/>
      </font>
      <numFmt numFmtId="0" formatCode="General"/>
      <alignment horizontal="left" vertical="bottom" textRotation="0" wrapText="0" indent="0" justifyLastLine="0" shrinkToFit="0" readingOrder="0"/>
    </dxf>
    <dxf>
      <font>
        <strike val="0"/>
        <outline val="0"/>
        <shadow val="0"/>
        <u val="none"/>
        <vertAlign val="baseline"/>
        <name val="Trebuchet MS"/>
        <family val="2"/>
        <scheme val="none"/>
      </font>
      <numFmt numFmtId="0" formatCode="General"/>
      <alignment horizontal="left" vertical="bottom" textRotation="0" wrapText="0" indent="0" justifyLastLine="0" shrinkToFit="0" readingOrder="0"/>
    </dxf>
    <dxf>
      <font>
        <b val="0"/>
        <i val="0"/>
        <strike val="0"/>
        <condense val="0"/>
        <extend val="0"/>
        <outline val="0"/>
        <shadow val="0"/>
        <u val="none"/>
        <vertAlign val="baseline"/>
        <sz val="11"/>
        <color theme="1"/>
        <name val="Trebuchet MS"/>
        <family val="2"/>
        <scheme val="none"/>
      </font>
      <numFmt numFmtId="0" formatCode="General"/>
      <alignment horizontal="left" vertical="bottom" textRotation="0" wrapText="0" indent="0" justifyLastLine="0" shrinkToFit="0" readingOrder="0"/>
    </dxf>
    <dxf>
      <font>
        <b val="0"/>
        <i val="0"/>
        <strike val="0"/>
        <condense val="0"/>
        <extend val="0"/>
        <outline val="0"/>
        <shadow val="0"/>
        <u val="none"/>
        <vertAlign val="baseline"/>
        <sz val="11"/>
        <color theme="1"/>
        <name val="Trebuchet MS"/>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auto="1"/>
        <name val="Trebuchet MS"/>
        <family val="2"/>
        <scheme val="none"/>
      </font>
      <numFmt numFmtId="0" formatCode="General"/>
      <alignment horizontal="left" vertical="bottom" textRotation="0" wrapText="0" indent="0" justifyLastLine="0" shrinkToFit="0" readingOrder="0"/>
    </dxf>
    <dxf>
      <font>
        <strike val="0"/>
        <outline val="0"/>
        <shadow val="0"/>
        <u val="none"/>
        <vertAlign val="baseline"/>
        <name val="Trebuchet MS"/>
        <family val="2"/>
        <scheme val="none"/>
      </font>
      <numFmt numFmtId="0" formatCode="General"/>
      <alignment horizontal="left" vertical="bottom" textRotation="0" wrapText="0" indent="0" justifyLastLine="0" shrinkToFit="0" readingOrder="0"/>
    </dxf>
    <dxf>
      <font>
        <strike val="0"/>
        <outline val="0"/>
        <shadow val="0"/>
        <u val="none"/>
        <vertAlign val="baseline"/>
        <name val="Trebuchet MS"/>
        <family val="2"/>
        <scheme val="none"/>
      </font>
      <alignment horizontal="left" vertical="bottom" textRotation="0" wrapText="0" indent="0" justifyLastLine="0" shrinkToFit="0" readingOrder="0"/>
      <border diagonalUp="0" diagonalDown="0">
        <left style="medium">
          <color theme="3"/>
        </left>
        <right/>
        <top/>
        <bottom/>
        <vertical/>
        <horizontal/>
      </border>
    </dxf>
    <dxf>
      <font>
        <strike val="0"/>
        <outline val="0"/>
        <shadow val="0"/>
        <u val="none"/>
        <vertAlign val="baseline"/>
        <name val="Trebuchet MS"/>
        <family val="2"/>
        <scheme val="none"/>
      </font>
      <alignment horizontal="left" vertical="bottom" textRotation="0" wrapText="0" indent="0" justifyLastLine="0" shrinkToFit="0" readingOrder="0"/>
    </dxf>
    <dxf>
      <font>
        <b/>
        <i val="0"/>
        <strike val="0"/>
        <condense val="0"/>
        <extend val="0"/>
        <outline val="0"/>
        <shadow val="0"/>
        <u val="none"/>
        <vertAlign val="baseline"/>
        <sz val="11"/>
        <color theme="0"/>
        <name val="Trebuchet MS"/>
        <family val="2"/>
        <scheme val="none"/>
      </font>
      <fill>
        <patternFill patternType="solid">
          <fgColor indexed="64"/>
          <bgColor rgb="FF006768"/>
        </patternFill>
      </fill>
      <alignment horizontal="left" vertical="center" textRotation="0" wrapText="1" indent="0" justifyLastLine="0" shrinkToFit="0" readingOrder="0"/>
    </dxf>
    <dxf>
      <fill>
        <patternFill>
          <bgColor rgb="FFCCEDE8"/>
        </patternFill>
      </fill>
    </dxf>
    <dxf>
      <font>
        <b/>
        <i val="0"/>
        <color theme="0"/>
      </font>
      <fill>
        <patternFill>
          <bgColor rgb="FF006768"/>
        </patternFill>
      </fill>
    </dxf>
    <dxf>
      <fill>
        <patternFill patternType="none">
          <bgColor auto="1"/>
        </patternFill>
      </fill>
      <border>
        <left style="medium">
          <color rgb="FF006768"/>
        </left>
        <right style="medium">
          <color rgb="FF006768"/>
        </right>
        <top style="medium">
          <color rgb="FF006768"/>
        </top>
        <bottom style="medium">
          <color rgb="FF006768"/>
        </bottom>
        <vertical style="thin">
          <color rgb="FF006768"/>
        </vertical>
      </border>
    </dxf>
    <dxf>
      <font>
        <b/>
        <i val="0"/>
        <strike val="0"/>
        <color rgb="FF006768"/>
      </font>
    </dxf>
    <dxf>
      <font>
        <sz val="11"/>
        <color theme="0"/>
        <name val="Trebuchet MS"/>
        <family val="2"/>
        <scheme val="none"/>
      </font>
      <fill>
        <patternFill>
          <bgColor theme="0"/>
        </patternFill>
      </fill>
    </dxf>
  </dxfs>
  <tableStyles count="2" defaultTableStyle="TableStyleMedium2" defaultPivotStyle="PivotStyleLight16">
    <tableStyle name="Slicer Style 1" pivot="0" table="0" count="10" xr9:uid="{B51DA378-39E7-4D5F-B578-15F715D25A01}">
      <tableStyleElement type="wholeTable" dxfId="31"/>
      <tableStyleElement type="headerRow" dxfId="30"/>
    </tableStyle>
    <tableStyle name="Table Style 1" pivot="0" count="3" xr9:uid="{F9E566A0-5805-4263-BE3A-019A09D44DBB}">
      <tableStyleElement type="wholeTable" dxfId="29"/>
      <tableStyleElement type="headerRow" dxfId="28"/>
      <tableStyleElement type="secondRowStripe" dxfId="27"/>
    </tableStyle>
  </tableStyles>
  <colors>
    <mruColors>
      <color rgb="FFB5F5C3"/>
      <color rgb="FFBAFFB7"/>
      <color rgb="FF026DAC"/>
      <color rgb="FFB38F00"/>
      <color rgb="FF118DFF"/>
      <color rgb="FF009DDB"/>
      <color rgb="FFE7684B"/>
      <color rgb="FFC76EF3"/>
      <color rgb="FFFB637E"/>
      <color rgb="FFECA154"/>
    </mruColors>
  </colors>
  <extLst>
    <ext xmlns:x14="http://schemas.microsoft.com/office/spreadsheetml/2009/9/main" uri="{46F421CA-312F-682f-3DD2-61675219B42D}">
      <x14:dxfs count="8">
        <dxf>
          <font>
            <color theme="0"/>
          </font>
          <fill>
            <patternFill>
              <bgColor rgb="FF006768"/>
            </patternFill>
          </fill>
        </dxf>
        <dxf>
          <fill>
            <patternFill>
              <bgColor rgb="FF99DCD1"/>
            </patternFill>
          </fill>
        </dxf>
        <dxf>
          <fill>
            <patternFill>
              <bgColor rgb="FF006768"/>
            </patternFill>
          </fill>
        </dxf>
        <dxf>
          <fill>
            <patternFill>
              <bgColor rgb="FF00A88E"/>
            </patternFill>
          </fill>
        </dxf>
        <dxf>
          <font>
            <color rgb="FF99C2C2"/>
          </font>
        </dxf>
        <dxf>
          <fill>
            <patternFill>
              <bgColor rgb="FF006768"/>
            </patternFill>
          </fill>
        </dxf>
        <dxf>
          <font>
            <color theme="0"/>
          </font>
          <fill>
            <patternFill>
              <bgColor rgb="FFBBBDC7"/>
            </patternFill>
          </fill>
        </dxf>
        <dxf>
          <font>
            <color theme="0"/>
          </font>
          <fill>
            <patternFill>
              <bgColor rgb="FF888B95"/>
            </patternFill>
          </fill>
        </dxf>
      </x14:dxfs>
    </ext>
    <ext xmlns:x14="http://schemas.microsoft.com/office/spreadsheetml/2009/9/main" uri="{EB79DEF2-80B8-43e5-95BD-54CBDDF9020C}">
      <x14:slicerStyles defaultSlicerStyle="SlicerStyleLight1">
        <x14:slicerStyle name="Slicer Style 1">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microsoft.com/office/2007/relationships/slicerCache" Target="slicerCaches/slicerCache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microsoft.com/office/2007/relationships/slicerCache" Target="slicerCaches/slicerCache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styles" Target="styles.xml"/><Relationship Id="rId10" Type="http://schemas.microsoft.com/office/2007/relationships/slicerCache" Target="slicerCaches/slicerCache2.xml"/><Relationship Id="rId19" Type="http://schemas.openxmlformats.org/officeDocument/2006/relationships/customXml" Target="../customXml/item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[TID 2026 Q1 - Public.xlsx]Pivot data!PivotTable5</c:name>
    <c:fmtId val="10"/>
  </c:pivotSource>
  <c:chart>
    <c:title>
      <c:tx>
        <c:rich>
          <a:bodyPr rot="0" spcFirstLastPara="1" vertOverflow="ellipsis" vert="horz" wrap="square" anchor="ctr" anchorCtr="1"/>
          <a:lstStyle/>
          <a:p>
            <a:pPr>
              <a:defRPr sz="1600" b="1" i="0" u="none" strike="noStrike" kern="1200" spc="0" baseline="0">
                <a:solidFill>
                  <a:schemeClr val="tx2"/>
                </a:solidFill>
                <a:latin typeface="Trebuchet MS" panose="020B0603020202020204" pitchFamily="34" charset="0"/>
                <a:ea typeface="+mn-ea"/>
                <a:cs typeface="+mn-cs"/>
              </a:defRPr>
            </a:pPr>
            <a:r>
              <a:rPr lang="en-US" sz="1600" b="1"/>
              <a:t>Project Categorisation</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2"/>
              </a:solidFill>
              <a:latin typeface="Trebuchet MS" panose="020B0603020202020204" pitchFamily="34"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2"/>
        <c:spPr>
          <a:solidFill>
            <a:schemeClr val="accent1"/>
          </a:solidFill>
          <a:ln>
            <a:noFill/>
          </a:ln>
          <a:effectLst/>
        </c:spPr>
        <c:dLbl>
          <c:idx val="0"/>
          <c:layout>
            <c:manualLayout>
              <c:x val="-8.4889643463497456E-3"/>
              <c:y val="1.4324231806674746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3"/>
        <c:spPr>
          <a:solidFill>
            <a:schemeClr val="accent2"/>
          </a:solidFill>
          <a:ln>
            <a:noFill/>
          </a:ln>
          <a:effectLst/>
        </c:spPr>
        <c:dLbl>
          <c:idx val="0"/>
          <c:layout>
            <c:manualLayout>
              <c:x val="3.3955857385398983E-2"/>
              <c:y val="4.2972695420024243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4"/>
        <c:spPr>
          <a:solidFill>
            <a:schemeClr val="accent3"/>
          </a:solidFill>
          <a:ln>
            <a:noFill/>
          </a:ln>
          <a:effectLst/>
        </c:spP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5"/>
        <c:spPr>
          <a:solidFill>
            <a:schemeClr val="accent4"/>
          </a:solidFill>
          <a:ln>
            <a:noFill/>
          </a:ln>
          <a:effectLst/>
        </c:spPr>
        <c:dLbl>
          <c:idx val="0"/>
          <c:layout>
            <c:manualLayout>
              <c:x val="-1.4148273910582909E-2"/>
              <c:y val="-5.3715869275030324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6"/>
        <c:spPr>
          <a:solidFill>
            <a:schemeClr val="accent5"/>
          </a:solidFill>
          <a:ln>
            <a:noFill/>
          </a:ln>
          <a:effectLst/>
        </c:spPr>
        <c:dLbl>
          <c:idx val="0"/>
          <c:layout>
            <c:manualLayout>
              <c:x val="0"/>
              <c:y val="-2.148634771001226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7"/>
        <c:spPr>
          <a:solidFill>
            <a:schemeClr val="accent6"/>
          </a:solidFill>
          <a:ln>
            <a:noFill/>
          </a:ln>
          <a:effectLst/>
        </c:spPr>
        <c:dLbl>
          <c:idx val="0"/>
          <c:layout>
            <c:manualLayout>
              <c:x val="-1.131861912846643E-2"/>
              <c:y val="-1.3130394139351632E-16"/>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8"/>
        <c:spPr>
          <a:solidFill>
            <a:schemeClr val="accent1">
              <a:lumMod val="60000"/>
            </a:schemeClr>
          </a:solidFill>
          <a:ln>
            <a:noFill/>
          </a:ln>
          <a:effectLst/>
        </c:spP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9"/>
        <c:spPr>
          <a:solidFill>
            <a:schemeClr val="accent2">
              <a:lumMod val="60000"/>
            </a:schemeClr>
          </a:solidFill>
          <a:ln>
            <a:noFill/>
          </a:ln>
          <a:effectLst/>
        </c:spP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0"/>
        <c:spPr>
          <a:solidFill>
            <a:schemeClr val="accent3">
              <a:lumMod val="60000"/>
            </a:schemeClr>
          </a:solidFill>
          <a:ln>
            <a:noFill/>
          </a:ln>
          <a:effectLst/>
        </c:spP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1"/>
        <c:spPr>
          <a:solidFill>
            <a:schemeClr val="accent4">
              <a:lumMod val="60000"/>
            </a:schemeClr>
          </a:solidFill>
          <a:ln>
            <a:noFill/>
          </a:ln>
          <a:effectLst/>
        </c:spP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2"/>
        <c:spPr>
          <a:solidFill>
            <a:schemeClr val="accent5">
              <a:lumMod val="60000"/>
            </a:schemeClr>
          </a:solidFill>
          <a:ln>
            <a:noFill/>
          </a:ln>
          <a:effectLst/>
        </c:spP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out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4"/>
        <c:spPr>
          <a:solidFill>
            <a:schemeClr val="accent1"/>
          </a:solidFill>
          <a:ln>
            <a:noFill/>
          </a:ln>
          <a:effectLst/>
        </c:spPr>
        <c:dLbl>
          <c:idx val="0"/>
          <c:layout>
            <c:manualLayout>
              <c:x val="-8.4889643463497456E-3"/>
              <c:y val="1.4324231806674746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5"/>
        <c:spPr>
          <a:solidFill>
            <a:schemeClr val="accent1"/>
          </a:solidFill>
          <a:ln>
            <a:noFill/>
          </a:ln>
          <a:effectLst/>
        </c:spPr>
        <c:dLbl>
          <c:idx val="0"/>
          <c:layout>
            <c:manualLayout>
              <c:x val="3.3955857385398983E-2"/>
              <c:y val="4.2972695420024243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6"/>
        <c:spPr>
          <a:solidFill>
            <a:schemeClr val="accent1"/>
          </a:solidFill>
          <a:ln>
            <a:noFill/>
          </a:ln>
          <a:effectLst/>
        </c:spPr>
      </c:pivotFmt>
      <c:pivotFmt>
        <c:idx val="17"/>
        <c:spPr>
          <a:solidFill>
            <a:schemeClr val="accent1"/>
          </a:solidFill>
          <a:ln>
            <a:noFill/>
          </a:ln>
          <a:effectLst/>
        </c:spPr>
        <c:dLbl>
          <c:idx val="0"/>
          <c:layout>
            <c:manualLayout>
              <c:x val="-1.4148273910582909E-2"/>
              <c:y val="-5.3715869275030324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8"/>
        <c:spPr>
          <a:solidFill>
            <a:schemeClr val="accent1"/>
          </a:solidFill>
          <a:ln>
            <a:noFill/>
          </a:ln>
          <a:effectLst/>
        </c:spPr>
        <c:dLbl>
          <c:idx val="0"/>
          <c:layout>
            <c:manualLayout>
              <c:x val="0"/>
              <c:y val="-2.148634771001226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9"/>
        <c:spPr>
          <a:solidFill>
            <a:schemeClr val="accent1"/>
          </a:solidFill>
          <a:ln>
            <a:noFill/>
          </a:ln>
          <a:effectLst/>
        </c:spPr>
        <c:dLbl>
          <c:idx val="0"/>
          <c:layout>
            <c:manualLayout>
              <c:x val="-1.131861912846643E-2"/>
              <c:y val="-1.3130394139351632E-16"/>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20"/>
        <c:spPr>
          <a:solidFill>
            <a:schemeClr val="accent1"/>
          </a:solidFill>
          <a:ln>
            <a:noFill/>
          </a:ln>
          <a:effectLst/>
        </c:spPr>
      </c:pivotFmt>
      <c:pivotFmt>
        <c:idx val="21"/>
        <c:spPr>
          <a:solidFill>
            <a:schemeClr val="accent1"/>
          </a:solidFill>
          <a:ln>
            <a:noFill/>
          </a:ln>
          <a:effectLst/>
        </c:spPr>
      </c:pivotFmt>
      <c:pivotFmt>
        <c:idx val="22"/>
        <c:spPr>
          <a:solidFill>
            <a:schemeClr val="accent1"/>
          </a:solidFill>
          <a:ln>
            <a:noFill/>
          </a:ln>
          <a:effectLst/>
        </c:spPr>
      </c:pivotFmt>
      <c:pivotFmt>
        <c:idx val="23"/>
        <c:spPr>
          <a:solidFill>
            <a:schemeClr val="accent1"/>
          </a:solidFill>
          <a:ln>
            <a:noFill/>
          </a:ln>
          <a:effectLst/>
        </c:spPr>
      </c:pivotFmt>
      <c:pivotFmt>
        <c:idx val="24"/>
        <c:spPr>
          <a:solidFill>
            <a:schemeClr val="accent1"/>
          </a:solidFill>
          <a:ln>
            <a:noFill/>
          </a:ln>
          <a:effectLst/>
        </c:spPr>
      </c:pivotFmt>
      <c:pivotFmt>
        <c:idx val="25"/>
        <c:spPr>
          <a:solidFill>
            <a:schemeClr val="accent1"/>
          </a:solidFill>
          <a:ln>
            <a:noFill/>
          </a:ln>
          <a:effectLst/>
        </c:spPr>
        <c:marker>
          <c:symbol val="none"/>
        </c:marker>
        <c:dLbl>
          <c:idx val="0"/>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in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26"/>
        <c:spPr>
          <a:solidFill>
            <a:schemeClr val="tx2">
              <a:lumMod val="75000"/>
            </a:schemeClr>
          </a:solidFill>
          <a:ln>
            <a:noFill/>
          </a:ln>
          <a:effectLst/>
        </c:spPr>
        <c:dLbl>
          <c:idx val="0"/>
          <c:layout>
            <c:manualLayout>
              <c:x val="3.9388095238095146E-2"/>
              <c:y val="-4.9181818181818328E-3"/>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27"/>
        <c:spPr>
          <a:solidFill>
            <a:schemeClr val="tx2">
              <a:lumMod val="20000"/>
              <a:lumOff val="80000"/>
            </a:schemeClr>
          </a:solidFill>
          <a:ln>
            <a:noFill/>
          </a:ln>
          <a:effectLst/>
        </c:spPr>
        <c:dLbl>
          <c:idx val="0"/>
          <c:layout>
            <c:manualLayout>
              <c:x val="4.9075000000000001E-2"/>
              <c:y val="3.655858585858586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28"/>
        <c:spPr>
          <a:solidFill>
            <a:schemeClr val="accent1">
              <a:lumMod val="75000"/>
            </a:schemeClr>
          </a:solidFill>
          <a:ln>
            <a:noFill/>
          </a:ln>
          <a:effectLst/>
        </c:spPr>
      </c:pivotFmt>
      <c:pivotFmt>
        <c:idx val="29"/>
        <c:spPr>
          <a:solidFill>
            <a:schemeClr val="accent1"/>
          </a:solidFill>
          <a:ln>
            <a:noFill/>
          </a:ln>
          <a:effectLst/>
        </c:spPr>
        <c:dLbl>
          <c:idx val="0"/>
          <c:layout>
            <c:manualLayout>
              <c:x val="-5.0397817460318389E-3"/>
              <c:y val="-8.8170454545453952E-3"/>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0671507936507935"/>
                  <c:h val="7.6264141414141395E-2"/>
                </c:manualLayout>
              </c15:layout>
            </c:ext>
          </c:extLst>
        </c:dLbl>
      </c:pivotFmt>
      <c:pivotFmt>
        <c:idx val="30"/>
        <c:spPr>
          <a:solidFill>
            <a:schemeClr val="accent1"/>
          </a:solidFill>
          <a:ln>
            <a:noFill/>
          </a:ln>
          <a:effectLst/>
        </c:spPr>
        <c:dLbl>
          <c:idx val="0"/>
          <c:layout>
            <c:manualLayout>
              <c:x val="0"/>
              <c:y val="-2.148634771001226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31"/>
        <c:spPr>
          <a:solidFill>
            <a:schemeClr val="accent4"/>
          </a:solidFill>
          <a:ln>
            <a:noFill/>
          </a:ln>
          <a:effectLst/>
        </c:spPr>
        <c:dLbl>
          <c:idx val="0"/>
          <c:layout>
            <c:manualLayout>
              <c:x val="-1.6358333333333426E-2"/>
              <c:y val="-3.2071969696969697E-3"/>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3060317460317462"/>
                  <c:h val="7.6264141414141395E-2"/>
                </c:manualLayout>
              </c15:layout>
            </c:ext>
          </c:extLst>
        </c:dLbl>
      </c:pivotFmt>
      <c:pivotFmt>
        <c:idx val="32"/>
        <c:spPr>
          <a:solidFill>
            <a:schemeClr val="accent3"/>
          </a:solidFill>
          <a:ln>
            <a:noFill/>
          </a:ln>
          <a:effectLst/>
        </c:spPr>
      </c:pivotFmt>
      <c:pivotFmt>
        <c:idx val="33"/>
        <c:spPr>
          <a:solidFill>
            <a:schemeClr val="accent2"/>
          </a:solidFill>
          <a:ln>
            <a:noFill/>
          </a:ln>
          <a:effectLst/>
        </c:spPr>
      </c:pivotFmt>
      <c:pivotFmt>
        <c:idx val="34"/>
        <c:spPr>
          <a:solidFill>
            <a:schemeClr val="accent1"/>
          </a:solidFill>
          <a:ln>
            <a:noFill/>
          </a:ln>
          <a:effectLst/>
        </c:spPr>
      </c:pivotFmt>
      <c:pivotFmt>
        <c:idx val="35"/>
        <c:spPr>
          <a:solidFill>
            <a:schemeClr val="bg2"/>
          </a:solidFill>
          <a:ln>
            <a:noFill/>
          </a:ln>
          <a:effectLst/>
        </c:spPr>
      </c:pivotFmt>
      <c:pivotFmt>
        <c:idx val="36"/>
        <c:spPr>
          <a:solidFill>
            <a:schemeClr val="tx2"/>
          </a:solidFill>
          <a:ln>
            <a:noFill/>
          </a:ln>
          <a:effectLst/>
        </c:spPr>
      </c:pivotFmt>
      <c:pivotFmt>
        <c:idx val="37"/>
        <c:dLbl>
          <c:idx val="0"/>
          <c:layout>
            <c:manualLayout>
              <c:x val="-0.10583333333333333"/>
              <c:y val="9.6212121212121207E-3"/>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38"/>
        <c:dLbl>
          <c:idx val="0"/>
          <c:layout>
            <c:manualLayout>
              <c:x val="-1.7638888888888888E-2"/>
              <c:y val="-2.5656565656565655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0" i="0" u="none" strike="noStrike" kern="1200" baseline="0">
                  <a:solidFill>
                    <a:schemeClr val="tx2"/>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39"/>
        <c:spPr>
          <a:solidFill>
            <a:schemeClr val="accent1"/>
          </a:solidFill>
          <a:ln>
            <a:noFill/>
          </a:ln>
          <a:effectLst/>
        </c:spPr>
        <c:dLbl>
          <c:idx val="0"/>
          <c:layout>
            <c:manualLayout>
              <c:x val="-0.15430598837698981"/>
              <c:y val="0.17042199889686721"/>
            </c:manualLayout>
          </c:layout>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37233723574496752"/>
                  <c:h val="0.10977790597057974"/>
                </c:manualLayout>
              </c15:layout>
            </c:ext>
          </c:extLst>
        </c:dLbl>
      </c:pivotFmt>
      <c:pivotFmt>
        <c:idx val="40"/>
        <c:spPr>
          <a:solidFill>
            <a:srgbClr val="006768"/>
          </a:solidFill>
          <a:ln>
            <a:noFill/>
          </a:ln>
          <a:effectLst/>
        </c:spPr>
        <c:dLbl>
          <c:idx val="0"/>
          <c:layout>
            <c:manualLayout>
              <c:x val="0.14208624610460707"/>
              <c:y val="-7.593209661014387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33205564445941771"/>
                  <c:h val="0.13548393626118946"/>
                </c:manualLayout>
              </c15:layout>
            </c:ext>
          </c:extLst>
        </c:dLbl>
      </c:pivotFmt>
      <c:pivotFmt>
        <c:idx val="41"/>
        <c:spPr>
          <a:solidFill>
            <a:schemeClr val="bg2"/>
          </a:solidFill>
          <a:ln>
            <a:noFill/>
          </a:ln>
          <a:effectLst/>
        </c:spPr>
        <c:dLbl>
          <c:idx val="0"/>
          <c:layout>
            <c:manualLayout>
              <c:x val="-3.9654678682725514E-2"/>
              <c:y val="-6.6418082269417408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40573794884752518"/>
                  <c:h val="0.10998967710594627"/>
                </c:manualLayout>
              </c15:layout>
            </c:ext>
          </c:extLst>
        </c:dLbl>
      </c:pivotFmt>
      <c:pivotFmt>
        <c:idx val="42"/>
        <c:spPr>
          <a:solidFill>
            <a:schemeClr val="accent1"/>
          </a:solidFill>
          <a:ln>
            <a:noFill/>
          </a:ln>
          <a:effectLst/>
        </c:spPr>
        <c:dLbl>
          <c:idx val="0"/>
          <c:layout>
            <c:manualLayout>
              <c:x val="-0.10595277777777778"/>
              <c:y val="6.9935101010100947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43"/>
      </c:pivotFmt>
      <c:pivotFmt>
        <c:idx val="44"/>
        <c:spPr>
          <a:solidFill>
            <a:schemeClr val="bg1">
              <a:lumMod val="50000"/>
            </a:schemeClr>
          </a:solidFill>
          <a:ln>
            <a:noFill/>
          </a:ln>
          <a:effectLst/>
        </c:spPr>
      </c:pivotFmt>
      <c:pivotFmt>
        <c:idx val="45"/>
        <c:spPr>
          <a:solidFill>
            <a:srgbClr val="00579E"/>
          </a:solidFill>
          <a:ln>
            <a:noFill/>
          </a:ln>
          <a:effectLst/>
        </c:spPr>
      </c:pivotFmt>
      <c:pivotFmt>
        <c:idx val="46"/>
        <c:spPr>
          <a:solidFill>
            <a:schemeClr val="accent1"/>
          </a:solidFill>
          <a:ln>
            <a:noFill/>
          </a:ln>
          <a:effectLst/>
        </c:spPr>
        <c:marker>
          <c:symbol val="none"/>
        </c:marker>
        <c:dLbl>
          <c:idx val="0"/>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in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47"/>
        <c:spPr>
          <a:solidFill>
            <a:schemeClr val="accent1"/>
          </a:solidFill>
          <a:ln>
            <a:noFill/>
          </a:ln>
          <a:effectLst/>
        </c:spPr>
        <c:dLbl>
          <c:idx val="0"/>
          <c:layout>
            <c:manualLayout>
              <c:x val="-9.0632667958112242E-2"/>
              <c:y val="0.19273260668255582"/>
            </c:manualLayout>
          </c:layout>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37233723574496752"/>
                  <c:h val="0.10977790597057974"/>
                </c:manualLayout>
              </c15:layout>
            </c:ext>
          </c:extLst>
        </c:dLbl>
      </c:pivotFmt>
      <c:pivotFmt>
        <c:idx val="48"/>
        <c:spPr>
          <a:solidFill>
            <a:schemeClr val="accent1"/>
          </a:solidFill>
          <a:ln>
            <a:noFill/>
          </a:ln>
          <a:effectLst/>
        </c:spPr>
        <c:dLbl>
          <c:idx val="0"/>
          <c:layout>
            <c:manualLayout>
              <c:x val="-0.10595277868170806"/>
              <c:y val="1.3931924192536789E-2"/>
            </c:manualLayout>
          </c:layout>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49"/>
        <c:spPr>
          <a:solidFill>
            <a:schemeClr val="bg2"/>
          </a:solidFill>
          <a:ln>
            <a:noFill/>
          </a:ln>
          <a:effectLst/>
        </c:spPr>
        <c:dLbl>
          <c:idx val="0"/>
          <c:layout>
            <c:manualLayout>
              <c:x val="-9.6708498273393478E-2"/>
              <c:y val="-0.17999218192582697"/>
            </c:manualLayout>
          </c:layout>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40573794884752518"/>
                  <c:h val="0.10998967710594627"/>
                </c:manualLayout>
              </c15:layout>
            </c:ext>
          </c:extLst>
        </c:dLbl>
      </c:pivotFmt>
      <c:pivotFmt>
        <c:idx val="50"/>
        <c:spPr>
          <a:solidFill>
            <a:srgbClr val="00579E"/>
          </a:solidFill>
          <a:ln>
            <a:noFill/>
          </a:ln>
          <a:effectLst/>
        </c:spPr>
      </c:pivotFmt>
      <c:pivotFmt>
        <c:idx val="51"/>
        <c:spPr>
          <a:solidFill>
            <a:srgbClr val="006768"/>
          </a:solidFill>
          <a:ln>
            <a:noFill/>
          </a:ln>
          <a:effectLst/>
        </c:spPr>
        <c:dLbl>
          <c:idx val="0"/>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inEnd"/>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33205564445941771"/>
                  <c:h val="0.13548393626118946"/>
                </c:manualLayout>
              </c15:layout>
            </c:ext>
          </c:extLst>
        </c:dLbl>
      </c:pivotFmt>
      <c:pivotFmt>
        <c:idx val="52"/>
        <c:spPr>
          <a:solidFill>
            <a:schemeClr val="bg1">
              <a:lumMod val="50000"/>
            </a:schemeClr>
          </a:solidFill>
          <a:ln>
            <a:noFill/>
          </a:ln>
          <a:effectLst/>
        </c:spPr>
      </c:pivotFmt>
      <c:pivotFmt>
        <c:idx val="53"/>
        <c:spPr>
          <a:solidFill>
            <a:schemeClr val="accent2"/>
          </a:solidFill>
          <a:ln>
            <a:noFill/>
          </a:ln>
          <a:effectLst/>
        </c:spPr>
      </c:pivotFmt>
      <c:pivotFmt>
        <c:idx val="54"/>
        <c:spPr>
          <a:solidFill>
            <a:schemeClr val="accent1"/>
          </a:solidFill>
          <a:ln>
            <a:noFill/>
          </a:ln>
          <a:effectLst/>
        </c:spPr>
      </c:pivotFmt>
    </c:pivotFmts>
    <c:plotArea>
      <c:layout/>
      <c:pieChart>
        <c:varyColors val="1"/>
        <c:ser>
          <c:idx val="0"/>
          <c:order val="0"/>
          <c:tx>
            <c:strRef>
              <c:f>'Pivot data'!$B$2</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1-BE8F-4FA9-837F-1A598681D32F}"/>
              </c:ext>
            </c:extLst>
          </c:dPt>
          <c:dPt>
            <c:idx val="1"/>
            <c:bubble3D val="0"/>
            <c:spPr>
              <a:solidFill>
                <a:schemeClr val="bg2"/>
              </a:solidFill>
              <a:ln>
                <a:noFill/>
              </a:ln>
              <a:effectLst/>
            </c:spPr>
            <c:extLst>
              <c:ext xmlns:c16="http://schemas.microsoft.com/office/drawing/2014/chart" uri="{C3380CC4-5D6E-409C-BE32-E72D297353CC}">
                <c16:uniqueId val="{00000003-BE8F-4FA9-837F-1A598681D32F}"/>
              </c:ext>
            </c:extLst>
          </c:dPt>
          <c:dPt>
            <c:idx val="2"/>
            <c:bubble3D val="0"/>
            <c:spPr>
              <a:solidFill>
                <a:srgbClr val="006768"/>
              </a:solidFill>
              <a:ln>
                <a:noFill/>
              </a:ln>
              <a:effectLst/>
            </c:spPr>
            <c:extLst>
              <c:ext xmlns:c16="http://schemas.microsoft.com/office/drawing/2014/chart" uri="{C3380CC4-5D6E-409C-BE32-E72D297353CC}">
                <c16:uniqueId val="{00000005-BE8F-4FA9-837F-1A598681D32F}"/>
              </c:ext>
            </c:extLst>
          </c:dPt>
          <c:dPt>
            <c:idx val="3"/>
            <c:bubble3D val="0"/>
            <c:spPr>
              <a:solidFill>
                <a:schemeClr val="accent2"/>
              </a:solidFill>
              <a:ln>
                <a:noFill/>
              </a:ln>
              <a:effectLst/>
            </c:spPr>
            <c:extLst>
              <c:ext xmlns:c16="http://schemas.microsoft.com/office/drawing/2014/chart" uri="{C3380CC4-5D6E-409C-BE32-E72D297353CC}">
                <c16:uniqueId val="{00000007-BE8F-4FA9-837F-1A598681D32F}"/>
              </c:ext>
            </c:extLst>
          </c:dPt>
          <c:dPt>
            <c:idx val="4"/>
            <c:bubble3D val="0"/>
            <c:spPr>
              <a:solidFill>
                <a:schemeClr val="accent5"/>
              </a:solidFill>
              <a:ln>
                <a:noFill/>
              </a:ln>
              <a:effectLst/>
            </c:spPr>
            <c:extLst>
              <c:ext xmlns:c16="http://schemas.microsoft.com/office/drawing/2014/chart" uri="{C3380CC4-5D6E-409C-BE32-E72D297353CC}">
                <c16:uniqueId val="{00000009-BE8F-4FA9-837F-1A598681D32F}"/>
              </c:ext>
            </c:extLst>
          </c:dPt>
          <c:dPt>
            <c:idx val="5"/>
            <c:bubble3D val="0"/>
            <c:spPr>
              <a:solidFill>
                <a:schemeClr val="accent6"/>
              </a:solidFill>
              <a:ln>
                <a:noFill/>
              </a:ln>
              <a:effectLst/>
            </c:spPr>
            <c:extLst>
              <c:ext xmlns:c16="http://schemas.microsoft.com/office/drawing/2014/chart" uri="{C3380CC4-5D6E-409C-BE32-E72D297353CC}">
                <c16:uniqueId val="{0000000B-BE8F-4FA9-837F-1A598681D32F}"/>
              </c:ext>
            </c:extLst>
          </c:dPt>
          <c:dPt>
            <c:idx val="6"/>
            <c:bubble3D val="0"/>
            <c:spPr>
              <a:solidFill>
                <a:schemeClr val="accent1">
                  <a:lumMod val="60000"/>
                </a:schemeClr>
              </a:solidFill>
              <a:ln>
                <a:noFill/>
              </a:ln>
              <a:effectLst/>
            </c:spPr>
            <c:extLst>
              <c:ext xmlns:c16="http://schemas.microsoft.com/office/drawing/2014/chart" uri="{C3380CC4-5D6E-409C-BE32-E72D297353CC}">
                <c16:uniqueId val="{0000000D-BE8F-4FA9-837F-1A598681D32F}"/>
              </c:ext>
            </c:extLst>
          </c:dPt>
          <c:dPt>
            <c:idx val="7"/>
            <c:bubble3D val="0"/>
            <c:spPr>
              <a:solidFill>
                <a:schemeClr val="accent2">
                  <a:lumMod val="60000"/>
                </a:schemeClr>
              </a:solidFill>
              <a:ln>
                <a:noFill/>
              </a:ln>
              <a:effectLst/>
            </c:spPr>
            <c:extLst>
              <c:ext xmlns:c16="http://schemas.microsoft.com/office/drawing/2014/chart" uri="{C3380CC4-5D6E-409C-BE32-E72D297353CC}">
                <c16:uniqueId val="{0000000F-BE8F-4FA9-837F-1A598681D32F}"/>
              </c:ext>
            </c:extLst>
          </c:dPt>
          <c:dPt>
            <c:idx val="8"/>
            <c:bubble3D val="0"/>
            <c:spPr>
              <a:solidFill>
                <a:schemeClr val="accent3">
                  <a:lumMod val="60000"/>
                </a:schemeClr>
              </a:solidFill>
              <a:ln>
                <a:noFill/>
              </a:ln>
              <a:effectLst/>
            </c:spPr>
            <c:extLst>
              <c:ext xmlns:c16="http://schemas.microsoft.com/office/drawing/2014/chart" uri="{C3380CC4-5D6E-409C-BE32-E72D297353CC}">
                <c16:uniqueId val="{00000011-BE8F-4FA9-837F-1A598681D32F}"/>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BE8F-4FA9-837F-1A598681D32F}"/>
              </c:ext>
            </c:extLst>
          </c:dPt>
          <c:dPt>
            <c:idx val="10"/>
            <c:bubble3D val="0"/>
            <c:spPr>
              <a:solidFill>
                <a:schemeClr val="accent5">
                  <a:lumMod val="60000"/>
                </a:schemeClr>
              </a:solidFill>
              <a:ln>
                <a:noFill/>
              </a:ln>
              <a:effectLst/>
            </c:spPr>
            <c:extLst>
              <c:ext xmlns:c16="http://schemas.microsoft.com/office/drawing/2014/chart" uri="{C3380CC4-5D6E-409C-BE32-E72D297353CC}">
                <c16:uniqueId val="{00000015-BE8F-4FA9-837F-1A598681D32F}"/>
              </c:ext>
            </c:extLst>
          </c:dPt>
          <c:dLbls>
            <c:dLbl>
              <c:idx val="0"/>
              <c:layout>
                <c:manualLayout>
                  <c:x val="-9.0632667958112242E-2"/>
                  <c:y val="0.19273260668255582"/>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37233723574496752"/>
                      <c:h val="0.10977790597057974"/>
                    </c:manualLayout>
                  </c15:layout>
                </c:ext>
                <c:ext xmlns:c16="http://schemas.microsoft.com/office/drawing/2014/chart" uri="{C3380CC4-5D6E-409C-BE32-E72D297353CC}">
                  <c16:uniqueId val="{00000001-BE8F-4FA9-837F-1A598681D32F}"/>
                </c:ext>
              </c:extLst>
            </c:dLbl>
            <c:dLbl>
              <c:idx val="1"/>
              <c:layout>
                <c:manualLayout>
                  <c:x val="-9.6708498273393478E-2"/>
                  <c:y val="-0.17999218192582697"/>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40573794884752518"/>
                      <c:h val="0.10998967710594627"/>
                    </c:manualLayout>
                  </c15:layout>
                </c:ext>
                <c:ext xmlns:c16="http://schemas.microsoft.com/office/drawing/2014/chart" uri="{C3380CC4-5D6E-409C-BE32-E72D297353CC}">
                  <c16:uniqueId val="{00000003-BE8F-4FA9-837F-1A598681D32F}"/>
                </c:ext>
              </c:extLst>
            </c:dLbl>
            <c:dLbl>
              <c:idx val="2"/>
              <c:dLblPos val="inEnd"/>
              <c:showLegendKey val="0"/>
              <c:showVal val="1"/>
              <c:showCatName val="1"/>
              <c:showSerName val="0"/>
              <c:showPercent val="0"/>
              <c:showBubbleSize val="0"/>
              <c:separator>
</c:separator>
              <c:extLst>
                <c:ext xmlns:c15="http://schemas.microsoft.com/office/drawing/2012/chart" uri="{CE6537A1-D6FC-4f65-9D91-7224C49458BB}">
                  <c15:layout>
                    <c:manualLayout>
                      <c:w val="0.33205564445941771"/>
                      <c:h val="0.13548393626118946"/>
                    </c:manualLayout>
                  </c15:layout>
                </c:ext>
                <c:ext xmlns:c16="http://schemas.microsoft.com/office/drawing/2014/chart" uri="{C3380CC4-5D6E-409C-BE32-E72D297353CC}">
                  <c16:uniqueId val="{00000005-BE8F-4FA9-837F-1A598681D32F}"/>
                </c:ext>
              </c:extLst>
            </c:dLbl>
            <c:spPr>
              <a:noFill/>
              <a:ln>
                <a:noFill/>
              </a:ln>
              <a:effectLst/>
            </c:spPr>
            <c:txPr>
              <a:bodyPr rot="0" spcFirstLastPara="1" vertOverflow="ellipsis" horzOverflow="clip" vert="horz" wrap="square" lIns="36576" tIns="18288" rIns="36576" bIns="18288" anchor="ctr" anchorCtr="1">
                <a:spAutoFit/>
              </a:bodyPr>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inEnd"/>
            <c:showLegendKey val="0"/>
            <c:showVal val="1"/>
            <c:showCatName val="1"/>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ext>
            </c:extLst>
          </c:dLbls>
          <c:cat>
            <c:strRef>
              <c:f>'Pivot data'!$A$3:$A$8</c:f>
              <c:strCache>
                <c:ptCount val="5"/>
                <c:pt idx="0">
                  <c:v>Asset Refurbishment</c:v>
                </c:pt>
                <c:pt idx="1">
                  <c:v>Customer Connection</c:v>
                </c:pt>
                <c:pt idx="2">
                  <c:v>System Reinforcement</c:v>
                </c:pt>
                <c:pt idx="3">
                  <c:v>DSO</c:v>
                </c:pt>
                <c:pt idx="4">
                  <c:v>Diversion</c:v>
                </c:pt>
              </c:strCache>
            </c:strRef>
          </c:cat>
          <c:val>
            <c:numRef>
              <c:f>'Pivot data'!$B$3:$B$8</c:f>
              <c:numCache>
                <c:formatCode>General</c:formatCode>
                <c:ptCount val="5"/>
                <c:pt idx="0">
                  <c:v>89</c:v>
                </c:pt>
                <c:pt idx="1">
                  <c:v>130</c:v>
                </c:pt>
                <c:pt idx="2">
                  <c:v>115</c:v>
                </c:pt>
                <c:pt idx="3">
                  <c:v>66</c:v>
                </c:pt>
                <c:pt idx="4">
                  <c:v>5</c:v>
                </c:pt>
              </c:numCache>
            </c:numRef>
          </c:val>
          <c:extLst>
            <c:ext xmlns:c16="http://schemas.microsoft.com/office/drawing/2014/chart" uri="{C3380CC4-5D6E-409C-BE32-E72D297353CC}">
              <c16:uniqueId val="{00000016-BE8F-4FA9-837F-1A598681D32F}"/>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2"/>
          </a:solidFill>
          <a:latin typeface="Trebuchet MS" panose="020B0603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[TID 2026 Q1 - Public.xlsx]Pivot data!PivotTable10</c:name>
    <c:fmtId val="10"/>
  </c:pivotSource>
  <c:chart>
    <c:title>
      <c:tx>
        <c:rich>
          <a:bodyPr rot="0" spcFirstLastPara="1" vertOverflow="ellipsis" vert="horz" wrap="square" anchor="ctr" anchorCtr="1"/>
          <a:lstStyle/>
          <a:p>
            <a:pPr>
              <a:defRPr sz="1600" b="1" i="0" u="none" strike="noStrike" kern="1200" spc="0" baseline="0">
                <a:solidFill>
                  <a:schemeClr val="tx2"/>
                </a:solidFill>
                <a:latin typeface="Trebuchet MS" panose="020B0603020202020204" pitchFamily="34" charset="0"/>
                <a:ea typeface="+mn-ea"/>
                <a:cs typeface="+mn-cs"/>
              </a:defRPr>
            </a:pPr>
            <a:r>
              <a:rPr lang="en-US" sz="1600" b="1"/>
              <a:t>Project Stage</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2"/>
              </a:solidFill>
              <a:latin typeface="Trebuchet MS" panose="020B0603020202020204" pitchFamily="34"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rebuchet MS" panose="020B0603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rebuchet MS" panose="020B0603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rebuchet MS" panose="020B06030202020202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rgbClr val="00579E"/>
          </a:solidFill>
          <a:ln>
            <a:no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ctr"/>
          <c:showLegendKey val="0"/>
          <c:showVal val="1"/>
          <c:showCatName val="1"/>
          <c:showSerName val="0"/>
          <c:showPercent val="0"/>
          <c:showBubbleSize val="0"/>
          <c:extLst>
            <c:ext xmlns:c15="http://schemas.microsoft.com/office/drawing/2012/chart" uri="{CE6537A1-D6FC-4f65-9D91-7224C49458BB}"/>
          </c:extLst>
        </c:dLbl>
      </c:pivotFmt>
      <c:pivotFmt>
        <c:idx val="10"/>
        <c:spPr>
          <a:solidFill>
            <a:schemeClr val="bg2"/>
          </a:solidFill>
          <a:ln>
            <a:noFill/>
          </a:ln>
          <a:effectLst/>
        </c:spPr>
      </c:pivotFmt>
      <c:pivotFmt>
        <c:idx val="11"/>
        <c:spPr>
          <a:solidFill>
            <a:schemeClr val="tx2"/>
          </a:solidFill>
          <a:ln>
            <a:noFill/>
          </a:ln>
          <a:effectLst/>
        </c:spPr>
      </c:pivotFmt>
      <c:pivotFmt>
        <c:idx val="12"/>
        <c:spPr>
          <a:solidFill>
            <a:srgbClr val="00579E"/>
          </a:solidFill>
          <a:ln>
            <a:noFill/>
          </a:ln>
          <a:effectLst/>
        </c:spPr>
      </c:pivotFmt>
      <c:pivotFmt>
        <c:idx val="13"/>
        <c:spPr>
          <a:solidFill>
            <a:schemeClr val="accent1"/>
          </a:solidFill>
          <a:ln>
            <a:noFill/>
          </a:ln>
          <a:effectLst/>
        </c:spPr>
      </c:pivotFmt>
      <c:pivotFmt>
        <c:idx val="14"/>
        <c:spPr>
          <a:solidFill>
            <a:srgbClr val="00579E"/>
          </a:solidFill>
          <a:ln>
            <a:no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ctr"/>
          <c:showLegendKey val="0"/>
          <c:showVal val="1"/>
          <c:showCatName val="1"/>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pivotFmt>
      <c:pivotFmt>
        <c:idx val="16"/>
        <c:spPr>
          <a:solidFill>
            <a:srgbClr val="00579E"/>
          </a:solidFill>
          <a:ln>
            <a:noFill/>
          </a:ln>
          <a:effectLst/>
        </c:spPr>
      </c:pivotFmt>
      <c:pivotFmt>
        <c:idx val="17"/>
        <c:spPr>
          <a:solidFill>
            <a:schemeClr val="tx2"/>
          </a:solidFill>
          <a:ln>
            <a:noFill/>
          </a:ln>
          <a:effectLst/>
        </c:spPr>
      </c:pivotFmt>
      <c:pivotFmt>
        <c:idx val="18"/>
        <c:spPr>
          <a:solidFill>
            <a:schemeClr val="bg2"/>
          </a:solidFill>
          <a:ln>
            <a:noFill/>
          </a:ln>
          <a:effectLst/>
        </c:spPr>
      </c:pivotFmt>
      <c:pivotFmt>
        <c:idx val="19"/>
        <c:spPr>
          <a:solidFill>
            <a:srgbClr val="00579E"/>
          </a:solidFill>
          <a:ln>
            <a:noFill/>
          </a:ln>
          <a:effectLst/>
        </c:spPr>
        <c:marker>
          <c:symbol val="none"/>
        </c:marker>
        <c:dLbl>
          <c:idx val="0"/>
          <c:spPr>
            <a:noFill/>
            <a:ln>
              <a:noFill/>
            </a:ln>
            <a:effectLst/>
          </c:spPr>
          <c:txPr>
            <a:bodyPr rot="0" spcFirstLastPara="1" vertOverflow="ellipsis" vert="horz" wrap="square" anchor="ctr" anchorCtr="1"/>
            <a:lstStyle/>
            <a:p>
              <a:pPr>
                <a:defRPr sz="1000" b="1" i="0" u="none" strike="noStrike" kern="1200" baseline="0">
                  <a:solidFill>
                    <a:schemeClr val="bg1"/>
                  </a:solidFill>
                  <a:latin typeface="Trebuchet MS" panose="020B0603020202020204" pitchFamily="34" charset="0"/>
                  <a:ea typeface="+mn-ea"/>
                  <a:cs typeface="+mn-cs"/>
                </a:defRPr>
              </a:pPr>
              <a:endParaRPr lang="en-US"/>
            </a:p>
          </c:txPr>
          <c:dLblPos val="inEnd"/>
          <c:showLegendKey val="0"/>
          <c:showVal val="1"/>
          <c:showCatName val="1"/>
          <c:showSerName val="0"/>
          <c:showPercent val="0"/>
          <c:showBubbleSize val="0"/>
          <c:separator>
</c:separator>
          <c:extLst>
            <c:ext xmlns:c15="http://schemas.microsoft.com/office/drawing/2012/chart" uri="{CE6537A1-D6FC-4f65-9D91-7224C49458BB}"/>
          </c:extLst>
        </c:dLbl>
      </c:pivotFmt>
      <c:pivotFmt>
        <c:idx val="20"/>
        <c:spPr>
          <a:solidFill>
            <a:schemeClr val="accent1"/>
          </a:solidFill>
          <a:ln>
            <a:noFill/>
          </a:ln>
          <a:effectLst/>
        </c:spPr>
      </c:pivotFmt>
      <c:pivotFmt>
        <c:idx val="21"/>
        <c:spPr>
          <a:solidFill>
            <a:srgbClr val="00579E"/>
          </a:solidFill>
          <a:ln>
            <a:noFill/>
          </a:ln>
          <a:effectLst/>
        </c:spPr>
      </c:pivotFmt>
      <c:pivotFmt>
        <c:idx val="22"/>
        <c:spPr>
          <a:solidFill>
            <a:schemeClr val="tx2"/>
          </a:solidFill>
          <a:ln>
            <a:noFill/>
          </a:ln>
          <a:effectLst/>
        </c:spPr>
      </c:pivotFmt>
      <c:pivotFmt>
        <c:idx val="23"/>
        <c:spPr>
          <a:solidFill>
            <a:srgbClr val="006768"/>
          </a:solidFill>
          <a:ln>
            <a:noFill/>
          </a:ln>
          <a:effectLst/>
        </c:spPr>
      </c:pivotFmt>
      <c:pivotFmt>
        <c:idx val="24"/>
        <c:spPr>
          <a:solidFill>
            <a:schemeClr val="bg2"/>
          </a:solidFill>
          <a:ln>
            <a:noFill/>
          </a:ln>
          <a:effectLst/>
        </c:spPr>
      </c:pivotFmt>
      <c:pivotFmt>
        <c:idx val="25"/>
        <c:spPr>
          <a:solidFill>
            <a:schemeClr val="bg2"/>
          </a:solidFill>
          <a:ln>
            <a:noFill/>
          </a:ln>
          <a:effectLst/>
        </c:spPr>
      </c:pivotFmt>
      <c:pivotFmt>
        <c:idx val="26"/>
        <c:spPr>
          <a:solidFill>
            <a:srgbClr val="00579E"/>
          </a:solidFill>
          <a:ln>
            <a:no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inEnd"/>
          <c:showLegendKey val="0"/>
          <c:showVal val="1"/>
          <c:showCatName val="1"/>
          <c:showSerName val="0"/>
          <c:showPercent val="0"/>
          <c:showBubbleSize val="0"/>
          <c:separator>
</c:separator>
          <c:extLst>
            <c:ext xmlns:c15="http://schemas.microsoft.com/office/drawing/2012/chart" uri="{CE6537A1-D6FC-4f65-9D91-7224C49458BB}"/>
          </c:extLst>
        </c:dLbl>
      </c:pivotFmt>
      <c:pivotFmt>
        <c:idx val="27"/>
        <c:spPr>
          <a:solidFill>
            <a:schemeClr val="accent2"/>
          </a:solidFill>
          <a:ln>
            <a:noFill/>
          </a:ln>
          <a:effectLst/>
        </c:spPr>
      </c:pivotFmt>
      <c:pivotFmt>
        <c:idx val="28"/>
        <c:spPr>
          <a:solidFill>
            <a:schemeClr val="accent1"/>
          </a:solidFill>
          <a:ln>
            <a:noFill/>
          </a:ln>
          <a:effectLst/>
        </c:spPr>
      </c:pivotFmt>
      <c:pivotFmt>
        <c:idx val="29"/>
        <c:spPr>
          <a:solidFill>
            <a:srgbClr val="006768"/>
          </a:solidFill>
          <a:ln>
            <a:noFill/>
          </a:ln>
          <a:effectLst/>
        </c:spPr>
      </c:pivotFmt>
      <c:pivotFmt>
        <c:idx val="30"/>
        <c:spPr>
          <a:solidFill>
            <a:schemeClr val="bg2"/>
          </a:solidFill>
          <a:ln>
            <a:noFill/>
          </a:ln>
          <a:effectLst/>
        </c:spPr>
      </c:pivotFmt>
      <c:pivotFmt>
        <c:idx val="31"/>
        <c:spPr>
          <a:solidFill>
            <a:srgbClr val="00579E"/>
          </a:solidFill>
          <a:ln>
            <a:noFill/>
          </a:ln>
          <a:effectLst/>
        </c:spPr>
      </c:pivotFmt>
    </c:pivotFmts>
    <c:plotArea>
      <c:layout/>
      <c:pieChart>
        <c:varyColors val="1"/>
        <c:ser>
          <c:idx val="0"/>
          <c:order val="0"/>
          <c:tx>
            <c:strRef>
              <c:f>'Pivot data'!$R$2</c:f>
              <c:strCache>
                <c:ptCount val="1"/>
                <c:pt idx="0">
                  <c:v>Total</c:v>
                </c:pt>
              </c:strCache>
            </c:strRef>
          </c:tx>
          <c:spPr>
            <a:solidFill>
              <a:srgbClr val="00579E"/>
            </a:solidFill>
          </c:spPr>
          <c:dPt>
            <c:idx val="0"/>
            <c:bubble3D val="0"/>
            <c:spPr>
              <a:solidFill>
                <a:schemeClr val="accent2"/>
              </a:solidFill>
              <a:ln>
                <a:noFill/>
              </a:ln>
              <a:effectLst/>
            </c:spPr>
            <c:extLst>
              <c:ext xmlns:c16="http://schemas.microsoft.com/office/drawing/2014/chart" uri="{C3380CC4-5D6E-409C-BE32-E72D297353CC}">
                <c16:uniqueId val="{00000001-8BFD-4C66-BD55-2CD163BBF413}"/>
              </c:ext>
            </c:extLst>
          </c:dPt>
          <c:dPt>
            <c:idx val="1"/>
            <c:bubble3D val="0"/>
            <c:spPr>
              <a:solidFill>
                <a:schemeClr val="accent1"/>
              </a:solidFill>
              <a:ln>
                <a:noFill/>
              </a:ln>
              <a:effectLst/>
            </c:spPr>
            <c:extLst>
              <c:ext xmlns:c16="http://schemas.microsoft.com/office/drawing/2014/chart" uri="{C3380CC4-5D6E-409C-BE32-E72D297353CC}">
                <c16:uniqueId val="{00000003-8BFD-4C66-BD55-2CD163BBF413}"/>
              </c:ext>
            </c:extLst>
          </c:dPt>
          <c:dPt>
            <c:idx val="2"/>
            <c:bubble3D val="0"/>
            <c:spPr>
              <a:solidFill>
                <a:srgbClr val="006768"/>
              </a:solidFill>
              <a:ln>
                <a:noFill/>
              </a:ln>
              <a:effectLst/>
            </c:spPr>
            <c:extLst>
              <c:ext xmlns:c16="http://schemas.microsoft.com/office/drawing/2014/chart" uri="{C3380CC4-5D6E-409C-BE32-E72D297353CC}">
                <c16:uniqueId val="{00000005-8BFD-4C66-BD55-2CD163BBF413}"/>
              </c:ext>
            </c:extLst>
          </c:dPt>
          <c:dPt>
            <c:idx val="3"/>
            <c:bubble3D val="0"/>
            <c:spPr>
              <a:solidFill>
                <a:schemeClr val="bg2"/>
              </a:solidFill>
              <a:ln>
                <a:noFill/>
              </a:ln>
              <a:effectLst/>
            </c:spPr>
            <c:extLst>
              <c:ext xmlns:c16="http://schemas.microsoft.com/office/drawing/2014/chart" uri="{C3380CC4-5D6E-409C-BE32-E72D297353CC}">
                <c16:uniqueId val="{00000007-8BFD-4C66-BD55-2CD163BBF413}"/>
              </c:ext>
            </c:extLst>
          </c:dPt>
          <c:dPt>
            <c:idx val="4"/>
            <c:bubble3D val="0"/>
            <c:spPr>
              <a:solidFill>
                <a:srgbClr val="00579E"/>
              </a:solidFill>
              <a:ln>
                <a:noFill/>
              </a:ln>
              <a:effectLst/>
            </c:spPr>
            <c:extLst>
              <c:ext xmlns:c16="http://schemas.microsoft.com/office/drawing/2014/chart" uri="{C3380CC4-5D6E-409C-BE32-E72D297353CC}">
                <c16:uniqueId val="{00000009-89B4-4F82-B247-3E45B1E264AF}"/>
              </c:ext>
            </c:extLst>
          </c:dPt>
          <c:dLbls>
            <c:spPr>
              <a:noFill/>
              <a:ln>
                <a:noFill/>
              </a:ln>
              <a:effectLst/>
            </c:spPr>
            <c:txPr>
              <a:bodyPr rot="0" spcFirstLastPara="1" vertOverflow="ellipsis" vert="horz" wrap="square" anchor="ctr" anchorCtr="1"/>
              <a:lstStyle/>
              <a:p>
                <a:pPr>
                  <a:defRPr sz="900" b="1" i="0" u="none" strike="noStrike" kern="1200" baseline="0">
                    <a:solidFill>
                      <a:schemeClr val="bg1"/>
                    </a:solidFill>
                    <a:latin typeface="Trebuchet MS" panose="020B0603020202020204" pitchFamily="34" charset="0"/>
                    <a:ea typeface="+mn-ea"/>
                    <a:cs typeface="+mn-cs"/>
                  </a:defRPr>
                </a:pPr>
                <a:endParaRPr lang="en-US"/>
              </a:p>
            </c:txPr>
            <c:dLblPos val="inEnd"/>
            <c:showLegendKey val="0"/>
            <c:showVal val="1"/>
            <c:showCatName val="1"/>
            <c:showSerName val="0"/>
            <c:showPercent val="0"/>
            <c:showBubbleSize val="0"/>
            <c:separator>
</c:separator>
            <c:showLeaderLines val="0"/>
            <c:extLst>
              <c:ext xmlns:c15="http://schemas.microsoft.com/office/drawing/2012/chart" uri="{CE6537A1-D6FC-4f65-9D91-7224C49458BB}"/>
            </c:extLst>
          </c:dLbls>
          <c:cat>
            <c:strRef>
              <c:f>'Pivot data'!$Q$3:$Q$7</c:f>
              <c:strCache>
                <c:ptCount val="4"/>
                <c:pt idx="0">
                  <c:v>Post EI</c:v>
                </c:pt>
                <c:pt idx="1">
                  <c:v>Post PA</c:v>
                </c:pt>
                <c:pt idx="2">
                  <c:v>Pre PA</c:v>
                </c:pt>
                <c:pt idx="3">
                  <c:v>Pipeline</c:v>
                </c:pt>
              </c:strCache>
            </c:strRef>
          </c:cat>
          <c:val>
            <c:numRef>
              <c:f>'Pivot data'!$R$3:$R$7</c:f>
              <c:numCache>
                <c:formatCode>General</c:formatCode>
                <c:ptCount val="4"/>
                <c:pt idx="0">
                  <c:v>4</c:v>
                </c:pt>
                <c:pt idx="1">
                  <c:v>143</c:v>
                </c:pt>
                <c:pt idx="2">
                  <c:v>156</c:v>
                </c:pt>
                <c:pt idx="3">
                  <c:v>102</c:v>
                </c:pt>
              </c:numCache>
            </c:numRef>
          </c:val>
          <c:extLst>
            <c:ext xmlns:c16="http://schemas.microsoft.com/office/drawing/2014/chart" uri="{C3380CC4-5D6E-409C-BE32-E72D297353CC}">
              <c16:uniqueId val="{00000008-8BFD-4C66-BD55-2CD163BBF413}"/>
            </c:ext>
          </c:extLst>
        </c:ser>
        <c:dLbls>
          <c:dLblPos val="ctr"/>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2"/>
          </a:solidFill>
          <a:latin typeface="Trebuchet MS" panose="020B0603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rgbClr val="006768"/>
                </a:solidFill>
                <a:latin typeface="Trebuchet MS" panose="020B0603020202020204" pitchFamily="34" charset="0"/>
                <a:ea typeface="+mn-ea"/>
                <a:cs typeface="+mn-cs"/>
              </a:defRPr>
            </a:pPr>
            <a:r>
              <a:rPr lang="en-IE" sz="1600" b="1"/>
              <a:t>Capital Approvals</a:t>
            </a:r>
          </a:p>
        </c:rich>
      </c:tx>
      <c:layout>
        <c:manualLayout>
          <c:xMode val="edge"/>
          <c:yMode val="edge"/>
          <c:x val="0.26344391393315558"/>
          <c:y val="1.3346878722062635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rgbClr val="006768"/>
              </a:solidFill>
              <a:latin typeface="Trebuchet MS" panose="020B0603020202020204" pitchFamily="34" charset="0"/>
              <a:ea typeface="+mn-ea"/>
              <a:cs typeface="+mn-cs"/>
            </a:defRPr>
          </a:pPr>
          <a:endParaRPr lang="en-US"/>
        </a:p>
      </c:txPr>
    </c:title>
    <c:autoTitleDeleted val="0"/>
    <c:plotArea>
      <c:layout>
        <c:manualLayout>
          <c:layoutTarget val="inner"/>
          <c:xMode val="edge"/>
          <c:yMode val="edge"/>
          <c:x val="3.8805555555555558E-2"/>
          <c:y val="0.15987465277777776"/>
          <c:w val="0.92238888888888892"/>
          <c:h val="0.67025853009178171"/>
        </c:manualLayout>
      </c:layout>
      <c:barChart>
        <c:barDir val="col"/>
        <c:grouping val="clustered"/>
        <c:varyColors val="0"/>
        <c:ser>
          <c:idx val="0"/>
          <c:order val="0"/>
          <c:tx>
            <c:v>Achieved &amp; Forecast</c:v>
          </c:tx>
          <c:spPr>
            <a:solidFill>
              <a:schemeClr val="bg2"/>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rgbClr val="006768"/>
                    </a:solidFill>
                    <a:latin typeface="Trebuchet MS" panose="020B0603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'Pivot data'!$T$3:$T$7</c:f>
              <c:numCache>
                <c:formatCode>General</c:formatCode>
                <c:ptCount val="5"/>
                <c:pt idx="0">
                  <c:v>2026</c:v>
                </c:pt>
                <c:pt idx="1">
                  <c:v>2027</c:v>
                </c:pt>
                <c:pt idx="2">
                  <c:v>2028</c:v>
                </c:pt>
                <c:pt idx="3">
                  <c:v>2029</c:v>
                </c:pt>
                <c:pt idx="4">
                  <c:v>2030</c:v>
                </c:pt>
              </c:numCache>
            </c:numRef>
          </c:cat>
          <c:val>
            <c:numRef>
              <c:f>'Pivot data'!$U$3:$U$7</c:f>
              <c:numCache>
                <c:formatCode>0;\-0;;@</c:formatCode>
                <c:ptCount val="5"/>
                <c:pt idx="0">
                  <c:v>38</c:v>
                </c:pt>
                <c:pt idx="1">
                  <c:v>7</c:v>
                </c:pt>
                <c:pt idx="2">
                  <c:v>6</c:v>
                </c:pt>
                <c:pt idx="3">
                  <c:v>6</c:v>
                </c:pt>
                <c:pt idx="4">
                  <c:v>0</c:v>
                </c:pt>
              </c:numCache>
            </c:numRef>
          </c:val>
          <c:extLst>
            <c:ext xmlns:c16="http://schemas.microsoft.com/office/drawing/2014/chart" uri="{C3380CC4-5D6E-409C-BE32-E72D297353CC}">
              <c16:uniqueId val="{00000000-B5AD-4F6C-9158-3355CB24D462}"/>
            </c:ext>
          </c:extLst>
        </c:ser>
        <c:dLbls>
          <c:dLblPos val="outEnd"/>
          <c:showLegendKey val="0"/>
          <c:showVal val="1"/>
          <c:showCatName val="0"/>
          <c:showSerName val="0"/>
          <c:showPercent val="0"/>
          <c:showBubbleSize val="0"/>
        </c:dLbls>
        <c:gapWidth val="50"/>
        <c:axId val="1205445896"/>
        <c:axId val="840207024"/>
        <c:extLst>
          <c:ext xmlns:c15="http://schemas.microsoft.com/office/drawing/2012/chart" uri="{02D57815-91ED-43cb-92C2-25804820EDAC}">
            <c15:filteredBarSeries>
              <c15:ser>
                <c:idx val="1"/>
                <c:order val="1"/>
                <c:tx>
                  <c:v>FD Baseline</c:v>
                </c:tx>
                <c:spPr>
                  <a:solidFill>
                    <a:schemeClr val="bg2"/>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rgbClr val="006768"/>
                          </a:solidFill>
                          <a:latin typeface="Trebuchet MS" panose="020B0603020202020204" pitchFamily="34" charset="0"/>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'Pivot data'!$T$3:$T$7</c15:sqref>
                        </c15:formulaRef>
                      </c:ext>
                    </c:extLst>
                    <c:numCache>
                      <c:formatCode>General</c:formatCode>
                      <c:ptCount val="5"/>
                      <c:pt idx="0">
                        <c:v>2026</c:v>
                      </c:pt>
                      <c:pt idx="1">
                        <c:v>2027</c:v>
                      </c:pt>
                      <c:pt idx="2">
                        <c:v>2028</c:v>
                      </c:pt>
                      <c:pt idx="3">
                        <c:v>2029</c:v>
                      </c:pt>
                      <c:pt idx="4">
                        <c:v>2030</c:v>
                      </c:pt>
                    </c:numCache>
                  </c:numRef>
                </c:cat>
                <c:val>
                  <c:numRef>
                    <c:extLst>
                      <c:ext uri="{02D57815-91ED-43cb-92C2-25804820EDAC}">
                        <c15:formulaRef>
                          <c15:sqref>'Pivot data'!$V$3:$V$7</c15:sqref>
                        </c15:formulaRef>
                      </c:ext>
                    </c:extLst>
                    <c:numCache>
                      <c:formatCode>0;\-0;;@</c:formatCode>
                      <c:ptCount val="5"/>
                    </c:numCache>
                  </c:numRef>
                </c:val>
                <c:extLst>
                  <c:ext xmlns:c16="http://schemas.microsoft.com/office/drawing/2014/chart" uri="{C3380CC4-5D6E-409C-BE32-E72D297353CC}">
                    <c16:uniqueId val="{00000001-B5AD-4F6C-9158-3355CB24D462}"/>
                  </c:ext>
                </c:extLst>
              </c15:ser>
            </c15:filteredBarSeries>
          </c:ext>
        </c:extLst>
      </c:barChart>
      <c:catAx>
        <c:axId val="1205445896"/>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000" b="0" i="0" u="none" strike="noStrike" kern="1200" baseline="0">
                <a:solidFill>
                  <a:srgbClr val="006768"/>
                </a:solidFill>
                <a:latin typeface="Trebuchet MS" panose="020B0603020202020204" pitchFamily="34" charset="0"/>
                <a:ea typeface="+mn-ea"/>
                <a:cs typeface="+mn-cs"/>
              </a:defRPr>
            </a:pPr>
            <a:endParaRPr lang="en-US"/>
          </a:p>
        </c:txPr>
        <c:crossAx val="840207024"/>
        <c:crosses val="autoZero"/>
        <c:auto val="1"/>
        <c:lblAlgn val="ctr"/>
        <c:lblOffset val="100"/>
        <c:noMultiLvlLbl val="0"/>
      </c:catAx>
      <c:valAx>
        <c:axId val="840207024"/>
        <c:scaling>
          <c:orientation val="minMax"/>
          <c:max val="60"/>
        </c:scaling>
        <c:delete val="1"/>
        <c:axPos val="l"/>
        <c:numFmt formatCode="0;\-0;;@" sourceLinked="1"/>
        <c:majorTickMark val="out"/>
        <c:minorTickMark val="none"/>
        <c:tickLblPos val="nextTo"/>
        <c:crossAx val="120544589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rgbClr val="006768"/>
          </a:solidFill>
          <a:latin typeface="Trebuchet MS" panose="020B0603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lang="en-US" sz="1600" b="1" i="0" u="none" strike="noStrike" kern="1200" spc="0" baseline="0">
                <a:solidFill>
                  <a:srgbClr val="006768"/>
                </a:solidFill>
                <a:latin typeface="Trebuchet MS" panose="020B0603020202020204" pitchFamily="34" charset="0"/>
                <a:ea typeface="+mn-ea"/>
                <a:cs typeface="+mn-cs"/>
              </a:defRPr>
            </a:pPr>
            <a:r>
              <a:rPr lang="en-IE" sz="1600" b="1"/>
              <a:t>Project Agreements Signed</a:t>
            </a:r>
          </a:p>
        </c:rich>
      </c:tx>
      <c:layout>
        <c:manualLayout>
          <c:xMode val="edge"/>
          <c:yMode val="edge"/>
          <c:x val="0.13866721496864395"/>
          <c:y val="1.3346878722062635E-2"/>
        </c:manualLayout>
      </c:layout>
      <c:overlay val="0"/>
      <c:spPr>
        <a:noFill/>
        <a:ln>
          <a:noFill/>
        </a:ln>
        <a:effectLst/>
      </c:spPr>
      <c:txPr>
        <a:bodyPr rot="0" spcFirstLastPara="1" vertOverflow="ellipsis" vert="horz" wrap="square" anchor="t" anchorCtr="0"/>
        <a:lstStyle/>
        <a:p>
          <a:pPr>
            <a:defRPr lang="en-US" sz="1600" b="1" i="0" u="none" strike="noStrike" kern="1200" spc="0" baseline="0">
              <a:solidFill>
                <a:srgbClr val="006768"/>
              </a:solidFill>
              <a:latin typeface="Trebuchet MS" panose="020B0603020202020204" pitchFamily="34" charset="0"/>
              <a:ea typeface="+mn-ea"/>
              <a:cs typeface="+mn-cs"/>
            </a:defRPr>
          </a:pPr>
          <a:endParaRPr lang="en-IE"/>
        </a:p>
      </c:txPr>
    </c:title>
    <c:autoTitleDeleted val="0"/>
    <c:plotArea>
      <c:layout>
        <c:manualLayout>
          <c:layoutTarget val="inner"/>
          <c:xMode val="edge"/>
          <c:yMode val="edge"/>
          <c:x val="3.8805555555555558E-2"/>
          <c:y val="0.14964409722222222"/>
          <c:w val="0.92238888888888892"/>
          <c:h val="0.68367617179289564"/>
        </c:manualLayout>
      </c:layout>
      <c:barChart>
        <c:barDir val="col"/>
        <c:grouping val="clustered"/>
        <c:varyColors val="0"/>
        <c:ser>
          <c:idx val="0"/>
          <c:order val="0"/>
          <c:tx>
            <c:v>Achieved &amp; Forecast</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rgbClr val="006768"/>
                    </a:solidFill>
                    <a:latin typeface="Trebuchet MS" panose="020B0603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'Pivot data'!$T$3:$T$7</c:f>
              <c:numCache>
                <c:formatCode>General</c:formatCode>
                <c:ptCount val="5"/>
                <c:pt idx="0">
                  <c:v>2026</c:v>
                </c:pt>
                <c:pt idx="1">
                  <c:v>2027</c:v>
                </c:pt>
                <c:pt idx="2">
                  <c:v>2028</c:v>
                </c:pt>
                <c:pt idx="3">
                  <c:v>2029</c:v>
                </c:pt>
                <c:pt idx="4">
                  <c:v>2030</c:v>
                </c:pt>
              </c:numCache>
            </c:numRef>
          </c:cat>
          <c:val>
            <c:numRef>
              <c:f>'Pivot data'!$W$3:$W$7</c:f>
              <c:numCache>
                <c:formatCode>0;\-0;;@</c:formatCode>
                <c:ptCount val="5"/>
                <c:pt idx="0">
                  <c:v>61</c:v>
                </c:pt>
                <c:pt idx="1">
                  <c:v>23</c:v>
                </c:pt>
                <c:pt idx="2">
                  <c:v>26</c:v>
                </c:pt>
                <c:pt idx="3">
                  <c:v>31</c:v>
                </c:pt>
                <c:pt idx="4">
                  <c:v>23</c:v>
                </c:pt>
              </c:numCache>
            </c:numRef>
          </c:val>
          <c:extLst>
            <c:ext xmlns:c16="http://schemas.microsoft.com/office/drawing/2014/chart" uri="{C3380CC4-5D6E-409C-BE32-E72D297353CC}">
              <c16:uniqueId val="{00000000-0FFD-49CC-B860-B22A47DDAF59}"/>
            </c:ext>
          </c:extLst>
        </c:ser>
        <c:dLbls>
          <c:dLblPos val="outEnd"/>
          <c:showLegendKey val="0"/>
          <c:showVal val="1"/>
          <c:showCatName val="0"/>
          <c:showSerName val="0"/>
          <c:showPercent val="0"/>
          <c:showBubbleSize val="0"/>
        </c:dLbls>
        <c:gapWidth val="50"/>
        <c:axId val="1205445896"/>
        <c:axId val="840207024"/>
        <c:extLst>
          <c:ext xmlns:c15="http://schemas.microsoft.com/office/drawing/2012/chart" uri="{02D57815-91ED-43cb-92C2-25804820EDAC}">
            <c15:filteredBarSeries>
              <c15:ser>
                <c:idx val="1"/>
                <c:order val="1"/>
                <c:tx>
                  <c:v>FD Baseline</c:v>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rgbClr val="006768"/>
                          </a:solidFill>
                          <a:latin typeface="Trebuchet MS" panose="020B0603020202020204" pitchFamily="34" charset="0"/>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'Pivot data'!$T$3:$T$7</c15:sqref>
                        </c15:formulaRef>
                      </c:ext>
                    </c:extLst>
                    <c:numCache>
                      <c:formatCode>General</c:formatCode>
                      <c:ptCount val="5"/>
                      <c:pt idx="0">
                        <c:v>2026</c:v>
                      </c:pt>
                      <c:pt idx="1">
                        <c:v>2027</c:v>
                      </c:pt>
                      <c:pt idx="2">
                        <c:v>2028</c:v>
                      </c:pt>
                      <c:pt idx="3">
                        <c:v>2029</c:v>
                      </c:pt>
                      <c:pt idx="4">
                        <c:v>2030</c:v>
                      </c:pt>
                    </c:numCache>
                  </c:numRef>
                </c:cat>
                <c:val>
                  <c:numRef>
                    <c:extLst>
                      <c:ext uri="{02D57815-91ED-43cb-92C2-25804820EDAC}">
                        <c15:formulaRef>
                          <c15:sqref>'Pivot data'!$X$3:$X$7</c15:sqref>
                        </c15:formulaRef>
                      </c:ext>
                    </c:extLst>
                    <c:numCache>
                      <c:formatCode>0;\-0;;@</c:formatCode>
                      <c:ptCount val="5"/>
                    </c:numCache>
                  </c:numRef>
                </c:val>
                <c:extLst>
                  <c:ext xmlns:c16="http://schemas.microsoft.com/office/drawing/2014/chart" uri="{C3380CC4-5D6E-409C-BE32-E72D297353CC}">
                    <c16:uniqueId val="{00000001-0FFD-49CC-B860-B22A47DDAF59}"/>
                  </c:ext>
                </c:extLst>
              </c15:ser>
            </c15:filteredBarSeries>
          </c:ext>
        </c:extLst>
      </c:barChart>
      <c:catAx>
        <c:axId val="1205445896"/>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lang="en-US" sz="1000" b="0" i="0" u="none" strike="noStrike" kern="1200" baseline="0">
                <a:solidFill>
                  <a:srgbClr val="006768"/>
                </a:solidFill>
                <a:latin typeface="Trebuchet MS" panose="020B0603020202020204" pitchFamily="34" charset="0"/>
                <a:ea typeface="+mn-ea"/>
                <a:cs typeface="+mn-cs"/>
              </a:defRPr>
            </a:pPr>
            <a:endParaRPr lang="en-US"/>
          </a:p>
        </c:txPr>
        <c:crossAx val="840207024"/>
        <c:crosses val="autoZero"/>
        <c:auto val="1"/>
        <c:lblAlgn val="ctr"/>
        <c:lblOffset val="100"/>
        <c:noMultiLvlLbl val="0"/>
      </c:catAx>
      <c:valAx>
        <c:axId val="840207024"/>
        <c:scaling>
          <c:orientation val="minMax"/>
        </c:scaling>
        <c:delete val="1"/>
        <c:axPos val="l"/>
        <c:numFmt formatCode="0;\-0;;@" sourceLinked="1"/>
        <c:majorTickMark val="out"/>
        <c:minorTickMark val="none"/>
        <c:tickLblPos val="nextTo"/>
        <c:crossAx val="120544589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lang="en-US" sz="1000" b="0" i="0" u="none" strike="noStrike" kern="1200" baseline="0">
          <a:solidFill>
            <a:srgbClr val="006768"/>
          </a:solidFill>
          <a:latin typeface="Trebuchet MS" panose="020B0603020202020204" pitchFamily="34" charset="0"/>
          <a:ea typeface="+mn-ea"/>
          <a:cs typeface="+mn-cs"/>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rgbClr val="006768"/>
                </a:solidFill>
                <a:latin typeface="Trebuchet MS" panose="020B0603020202020204" pitchFamily="34" charset="0"/>
                <a:ea typeface="+mn-ea"/>
                <a:cs typeface="+mn-cs"/>
              </a:defRPr>
            </a:pPr>
            <a:r>
              <a:rPr lang="en-IE" sz="1600" b="1"/>
              <a:t>Final Energisation</a:t>
            </a:r>
          </a:p>
        </c:rich>
      </c:tx>
      <c:layout>
        <c:manualLayout>
          <c:xMode val="edge"/>
          <c:yMode val="edge"/>
          <c:x val="0.25575118660455304"/>
          <c:y val="1.3346878722062635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rgbClr val="006768"/>
              </a:solidFill>
              <a:latin typeface="Trebuchet MS" panose="020B0603020202020204" pitchFamily="34" charset="0"/>
              <a:ea typeface="+mn-ea"/>
              <a:cs typeface="+mn-cs"/>
            </a:defRPr>
          </a:pPr>
          <a:endParaRPr lang="en-IE"/>
        </a:p>
      </c:txPr>
    </c:title>
    <c:autoTitleDeleted val="0"/>
    <c:plotArea>
      <c:layout>
        <c:manualLayout>
          <c:layoutTarget val="inner"/>
          <c:xMode val="edge"/>
          <c:yMode val="edge"/>
          <c:x val="3.8805555555555558E-2"/>
          <c:y val="0.15987465277777776"/>
          <c:w val="0.92238888888888892"/>
          <c:h val="0.6658095705177608"/>
        </c:manualLayout>
      </c:layout>
      <c:barChart>
        <c:barDir val="col"/>
        <c:grouping val="clustered"/>
        <c:varyColors val="0"/>
        <c:ser>
          <c:idx val="0"/>
          <c:order val="0"/>
          <c:tx>
            <c:v>Achieved &amp; Forecast</c:v>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rgbClr val="006768"/>
                    </a:solidFill>
                    <a:latin typeface="Trebuchet MS" panose="020B0603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'Pivot data'!$T$3:$T$7</c:f>
              <c:numCache>
                <c:formatCode>General</c:formatCode>
                <c:ptCount val="5"/>
                <c:pt idx="0">
                  <c:v>2026</c:v>
                </c:pt>
                <c:pt idx="1">
                  <c:v>2027</c:v>
                </c:pt>
                <c:pt idx="2">
                  <c:v>2028</c:v>
                </c:pt>
                <c:pt idx="3">
                  <c:v>2029</c:v>
                </c:pt>
                <c:pt idx="4">
                  <c:v>2030</c:v>
                </c:pt>
              </c:numCache>
            </c:numRef>
          </c:cat>
          <c:val>
            <c:numRef>
              <c:f>'Pivot data'!$AA$3:$AA$7</c:f>
              <c:numCache>
                <c:formatCode>0;\-0;;@</c:formatCode>
                <c:ptCount val="5"/>
                <c:pt idx="0">
                  <c:v>40</c:v>
                </c:pt>
                <c:pt idx="1">
                  <c:v>48</c:v>
                </c:pt>
                <c:pt idx="2">
                  <c:v>44</c:v>
                </c:pt>
                <c:pt idx="3">
                  <c:v>30</c:v>
                </c:pt>
                <c:pt idx="4">
                  <c:v>17</c:v>
                </c:pt>
              </c:numCache>
            </c:numRef>
          </c:val>
          <c:extLst>
            <c:ext xmlns:c16="http://schemas.microsoft.com/office/drawing/2014/chart" uri="{C3380CC4-5D6E-409C-BE32-E72D297353CC}">
              <c16:uniqueId val="{00000000-FFF8-4E44-AD37-A9BAF8DF5AEF}"/>
            </c:ext>
          </c:extLst>
        </c:ser>
        <c:dLbls>
          <c:dLblPos val="outEnd"/>
          <c:showLegendKey val="0"/>
          <c:showVal val="1"/>
          <c:showCatName val="0"/>
          <c:showSerName val="0"/>
          <c:showPercent val="0"/>
          <c:showBubbleSize val="0"/>
        </c:dLbls>
        <c:gapWidth val="50"/>
        <c:axId val="1205445896"/>
        <c:axId val="840207024"/>
        <c:extLst>
          <c:ext xmlns:c15="http://schemas.microsoft.com/office/drawing/2012/chart" uri="{02D57815-91ED-43cb-92C2-25804820EDAC}">
            <c15:filteredBarSeries>
              <c15:ser>
                <c:idx val="1"/>
                <c:order val="1"/>
                <c:tx>
                  <c:v>FD Baseline</c:v>
                </c:tx>
                <c:spPr>
                  <a:solidFill>
                    <a:schemeClr val="bg2"/>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rgbClr val="006768"/>
                          </a:solidFill>
                          <a:latin typeface="Trebuchet MS" panose="020B0603020202020204" pitchFamily="34" charset="0"/>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'Pivot data'!$T$3:$T$7</c15:sqref>
                        </c15:formulaRef>
                      </c:ext>
                    </c:extLst>
                    <c:numCache>
                      <c:formatCode>General</c:formatCode>
                      <c:ptCount val="5"/>
                      <c:pt idx="0">
                        <c:v>2026</c:v>
                      </c:pt>
                      <c:pt idx="1">
                        <c:v>2027</c:v>
                      </c:pt>
                      <c:pt idx="2">
                        <c:v>2028</c:v>
                      </c:pt>
                      <c:pt idx="3">
                        <c:v>2029</c:v>
                      </c:pt>
                      <c:pt idx="4">
                        <c:v>2030</c:v>
                      </c:pt>
                    </c:numCache>
                  </c:numRef>
                </c:cat>
                <c:val>
                  <c:numRef>
                    <c:extLst>
                      <c:ext uri="{02D57815-91ED-43cb-92C2-25804820EDAC}">
                        <c15:formulaRef>
                          <c15:sqref>'Pivot data'!$AB$3:$AB$7</c15:sqref>
                        </c15:formulaRef>
                      </c:ext>
                    </c:extLst>
                    <c:numCache>
                      <c:formatCode>0;\-0;;@</c:formatCode>
                      <c:ptCount val="5"/>
                    </c:numCache>
                  </c:numRef>
                </c:val>
                <c:extLst>
                  <c:ext xmlns:c16="http://schemas.microsoft.com/office/drawing/2014/chart" uri="{C3380CC4-5D6E-409C-BE32-E72D297353CC}">
                    <c16:uniqueId val="{00000001-FFF8-4E44-AD37-A9BAF8DF5AEF}"/>
                  </c:ext>
                </c:extLst>
              </c15:ser>
            </c15:filteredBarSeries>
          </c:ext>
        </c:extLst>
      </c:barChart>
      <c:catAx>
        <c:axId val="1205445896"/>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000" b="0" i="0" u="none" strike="noStrike" kern="1200" baseline="0">
                <a:solidFill>
                  <a:srgbClr val="006768"/>
                </a:solidFill>
                <a:latin typeface="Trebuchet MS" panose="020B0603020202020204" pitchFamily="34" charset="0"/>
                <a:ea typeface="+mn-ea"/>
                <a:cs typeface="+mn-cs"/>
              </a:defRPr>
            </a:pPr>
            <a:endParaRPr lang="en-US"/>
          </a:p>
        </c:txPr>
        <c:crossAx val="840207024"/>
        <c:crosses val="autoZero"/>
        <c:auto val="1"/>
        <c:lblAlgn val="ctr"/>
        <c:lblOffset val="100"/>
        <c:noMultiLvlLbl val="0"/>
      </c:catAx>
      <c:valAx>
        <c:axId val="840207024"/>
        <c:scaling>
          <c:orientation val="minMax"/>
        </c:scaling>
        <c:delete val="1"/>
        <c:axPos val="l"/>
        <c:numFmt formatCode="0;\-0;;@" sourceLinked="1"/>
        <c:majorTickMark val="out"/>
        <c:minorTickMark val="none"/>
        <c:tickLblPos val="nextTo"/>
        <c:crossAx val="1205445896"/>
        <c:crosses val="autoZero"/>
        <c:crossBetween val="between"/>
      </c:valAx>
      <c:spPr>
        <a:solidFill>
          <a:schemeClr val="bg1"/>
        </a:solidFill>
        <a:ln>
          <a:solidFill>
            <a:schemeClr val="bg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rgbClr val="006768"/>
          </a:solidFill>
          <a:latin typeface="Trebuchet MS" panose="020B0603020202020204" pitchFamily="34" charset="0"/>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_xlchart.v5.1</cx:f>
        <cx:nf>_xlchart.v5.0</cx:nf>
      </cx:strDim>
      <cx:numDim type="colorVal">
        <cx:f>_xlchart.v5.3</cx:f>
        <cx:nf>_xlchart.v5.2</cx:nf>
      </cx:numDim>
    </cx:data>
  </cx:chartData>
  <cx:chart>
    <cx:title pos="t" align="ctr" overlay="0">
      <cx:tx>
        <cx:txData>
          <cx:v>Projects by County Heatmap</cx:v>
        </cx:txData>
      </cx:tx>
      <cx:txPr>
        <a:bodyPr spcFirstLastPara="1" vertOverflow="ellipsis" horzOverflow="overflow" wrap="square" lIns="0" tIns="0" rIns="0" bIns="0" anchor="ctr" anchorCtr="1"/>
        <a:lstStyle/>
        <a:p>
          <a:pPr algn="ctr" rtl="0">
            <a:defRPr sz="1600" b="1">
              <a:solidFill>
                <a:schemeClr val="tx2"/>
              </a:solidFill>
              <a:latin typeface="Trebuchet MS" panose="020B0603020202020204" pitchFamily="34" charset="0"/>
              <a:ea typeface="Trebuchet MS" panose="020B0603020202020204" pitchFamily="34" charset="0"/>
              <a:cs typeface="Trebuchet MS" panose="020B0603020202020204" pitchFamily="34" charset="0"/>
            </a:defRPr>
          </a:pPr>
          <a:r>
            <a:rPr lang="en-GB" sz="1600" b="1" i="0" u="none" strike="noStrike" baseline="0">
              <a:solidFill>
                <a:schemeClr val="tx2"/>
              </a:solidFill>
              <a:latin typeface="Trebuchet MS" panose="020B0603020202020204" pitchFamily="34" charset="0"/>
            </a:rPr>
            <a:t>Projects by County Heatmap</a:t>
          </a:r>
        </a:p>
      </cx:txPr>
    </cx:title>
    <cx:plotArea>
      <cx:plotAreaRegion>
        <cx:series layoutId="regionMap" uniqueId="{3AC48EAF-4739-4FBC-8C75-64C7D3804F97}">
          <cx:tx>
            <cx:txData>
              <cx:f/>
              <cx:v/>
            </cx:txData>
          </cx:tx>
          <cx:dataId val="0"/>
          <cx:layoutPr>
            <cx:geography cultureLanguage="en-GB" cultureRegion="IE" attribution="Powered by Bing">
              <cx:geoCache provider="{E9337A44-BEBE-4D9F-B70C-5C5E7DAFC167}">
                <cx:binary>1Hxnc9y40u5f2fLnQy0ywLfePR9AjrKzvQ5fWLIsE4wgAOZff3tsSUdhLN891q26mqoN9nAQ+kF3
Px3A/z2f/+e8vjjzf8xN3Yb/OZ//emb6vvufP/8M5+aiOQt7TXHubbDf+r1z2/xpv30rzi/+/OrP
pqLN/yQIsz/PzZnvL+Zn//5fGC2/sKf2/KwvbPt6uPDLm4sw1H144LudX/1x9rUp2rQIvS/Oe/zX
s+cXZ7159sdF2xf98m7pLv56duuRZ3/8eXege5P+UcO6+uEr/JbTPcEpijnhz/6obZtf/n0k9oRi
iFGG0Y8Pvpr0xVkDP0zs0PbLH9+X868/jvxFfdZ+vXpk17q+r+rs61d/EQLs6vt/fzrMrS3dfurZ
H+fbqbcSzUG4fz27nrsI9vuq/JLY7d6ONt+F8edtNP79v3f+AsRz529uAHZXlr/66h5ep3Z4VLzY
HkJMbIG5ixdDSCkZy0u86BUYt/D6vpzfx+vuMLvxutz708LrzBbhSnS7zvE/1i8sCCFUkWs1uqlm
cg/HGD5IxT8+8mru27BtV/UIsN0Z5iew/RDBk4Lt4KyezpYr2T0KbkQyhhniP3BRt9Ut3kMshu/U
lbrtxu3Hsn4fuHvj7EbuSgpPCrqTov565i8eFzuCmRBX2AE2N3UOXBuXDMU4ftC1Xa7r98G7P9Bu
9K4F8aTg+3Axf7P+Qdf/D00m2aNUSMHJJT7kLnzg/zCNJXvQZF6u6/fhuz/QbviuBfGk4Evqx9U9
sqcY5ZiyK4d2Gzy1Fysq2RbcHx+gnT+47C1/931Vvw/d3WF2A3cpgicF24eL0DePHgpAFKAIFpd6
B4z/ptmUexAMUEQVvTSboJc7oLte2e/Dt2uo3RBeP/nEooOTC+8fk7WQPSJiAmwS/4S1SMQlxA9X
yrkbwu+r+n347g6zG7pLETwp7XtjAyQBGtteacCjEE5BMWFAW26rnYIIAQkZc36pdrst5vWSfh+3
XUPtxu76ySemdunwpS4eFzzKYqq2McH3zx3TKUAtEecxUg+azh/L+n0A742zG70rKTwp1Utte5Gf
1Y+oeGybAZMxpVeU5J7+YUQEhOmXjGW3zbxc1yOA92ODNwb6CXpXgnhS8H0ozqvaTo8IHwFGiQgF
/fqhW/eiBQRRPFbX5hPyZrtYy4913ZD6j4d2GfYHM5mXG7wx0G74rgXxpOBLrK+u5LdLNP8w0sN7
KlYQLMhLswk5y5uMU+0xSQTDMaQ2v38gCbMDu+2ibsj7vwTuzii7Ufux/ycF2WnRXEDt4DFhI3tC
YMIxEpcm8S5sgiKgMugSVbQ7N3a1sN+HbsdIu+G7evCJ0ZWX376d1Y8ZJtA9SG5Sya982p0Emdxj
MTygJL3EdzeAP5b1+/DdG2c3eFdSeFLa9+Gsv/CPnh+DagHAA3zz++eO1ZR7AiJAClzzQfSuV/b7
AO4aajeG108+MQ18frbYK9/zCH6P7ikO5VWCLhXsjv7FeySWsRCx+AEw+kntFRb1++Btt3ZjlN24
/dj/k9K804sCaubNo6IWbytC/LKSt0XlNlvZltGlUFdxxO5A/XJdN0T+XxKW+wPtxu5aEE8LPuhF
eGS7SfckkTJWUD74/rkTKcg90DmqMNvt7U4vF/QIwN0f6SfIXcvgSUH33LZnuTl7zPwK2yMMQjh1
ZTDj26on9mKhlOJgUX98djc/XC3s9yHcMdJuCK8efGL+7l3RdRf+7JFz0wqyKIz8pKy3zXMK+Mir
PAvkQXcEe9cr+30Qdw21G8XrJ58YjMmZf+xkCzSFKcqhiPD9c4d6gh5CpgxTKBP9+OwmLj+W9fsA
3htnN3pXUnhSRvRtXeSPSTnBgkqChEJX6nXbgm5TLZCIAQt7+dltQb+v6veBuzvMbtwuRfCkYEvO
xkd1fHQvhv4wSGFekso7kQLUZAWiGMdXBb3dRvP7qn4ftrvD7IbtUgRPCjZovaku2vYxcyyQJONI
EAmdKt8/95CDBBpjVF3FeLvLClcL+33wdoy0G7+rB/8/93U/O183o6lbz/zTzmjoZBEcOAm5dGb3
wgWI0RmP5RWAd3zddVvyzxe0u5Bw/cNbq/9/3uf88x7o6/7x9Kw/23xvPL/RBv3wt1f903d+esns
dqZSfsjr6Otfz6Bsg0Ftrhvat4Ps4oS3eqxv/PDiLPR/PYNWdkiHQToamsYwIRBFgJGcoH/m+1ci
ZlQAkgTKtwSeevZHa31voDOe7QGTga/QNuDHMQePGLbN3D+a5iGMjKWUBNploOf6uuf/la2X3LbX
Qrn88x/t0LyyRduHv54JOCjdj8e2a+XQjcGANCFojIoxl3Qbf3bnZ2/gXgE8jf9VS5l5PyOT8LYp
mTZRHO2j2ob9wZR1npqsGF6bQrSfVD9FSg/RKhIUuZjooNx8NOSri7VaZt5uqqZ2L7MB85O8NOhb
PqmuSOCeA1/TdZnwt7hS+GNV1NNbT8eo3/RDvcTpKldvN7yiYkhijqMT0yvcphPL8ib13GOULm1M
vM5FuxygDON3hhfsVPBqNHoc2iGkERNznfRNzVySFQhPm0jaMWy4cq7TDSS8cFKvk/OJ79AQ6TiL
0JtlFFGhYSHl4drx8rBli4iTaZjWb11VV1Ea44i+E7ZbkqHL45RlVSh1MXC5aMKW6V0X9bROuAMZ
6ZKZbNQRiuKgJ1WXJzdvB9zC7RwG9EVuLq9rXP/x3y+7i/Zt7y8u+udn3fdbA//57vYf/3OpYHto
r28Y3FGDH5dCfqIjD355S4FuGYqrqGl7tgQUzH6uPdeG5j8at/3BpdZwYB5MQg5ZQK4SGoYYpLMu
tQajPYGVBC5JBfQa0Rh+daU1fA/0COrpimFIpygJv7rSGry3zXh+T7JAlLf96mrnt6QPN2d2ac1d
pZGCbVudmFQSgsbtEm4qDc5lCGHxXeII+SQwX/fjzpJNuTbRAW9lk96QzI7ptnanu6WkMB+khzgU
LBHYfAne4OZ8FVHr3BqYL7RVnusoW5ukIznZH2PS7vdi7A/iDFstKfepMYJ/LLljuuyZPepCuxz3
0/xm5l11XNQDTqOBVJuyDm2pH14oyPfuOjmCcjf0NABx5Bxs3c11xrFd17asu6SQ/rOzkzk21MVJ
sTh3/PBM25FuSwQKSDGQHAA6lpTcmQkPAaM1dD4ZY+MOpnkWB6RUcjOWyn6Wc8x/sbP7CEBPsISD
A/VihTm7g3hB6qLxxPqEVBNJlnJlianaIqGmWp4PU+t1QSP1C9x3bBJqnTAb3NGAplUKiaeb4qzL
ugk1K3zSUhklUd10ugtVlfphcYfURt8elinZHqM7QhVwRKCfAUN/M1z1uT1fH3xO66JyCVtbU+hQ
VON7gyvaaova8LEEd2Q0HKDoLZUdjtNs9eKtqxX/KpGtYz3Rrhx1vnjcbkRnuNyYaOjKBPawzmlW
MvGuxiM9N1OLPruCt5PuyKrelo3F7vDhzeySHRwQKuE8CvC/26N6w6/5wuGam84l84jUaet9ddCE
eT1t8spu2oGIzcPzxWp7BO5IDxIT0GCsMJKSkztHZOWip67uqiREMhxneWlbrRwZXhUF6kxa4VAc
2AENrQ7DnB8JWtOPo7DxiXX5sGjEGlq+YIsauS7Xsi00U203JiQSxXFU5mLZFFIALC5ulwvaOP7R
DSxqjnKWm+cmNHnQc0VYOOiMr46rkJd04xfc/j140k/acGXmAwOZzDrJGefP28rbsJFtT4476vPX
ZRaPUgcpijZhyqhaW4KzHJy7Ld/Mw9q97MKIzpxaGOCGax/pJfbFrIslxG/6lbdkQ/t2WTfE9rZO
RjQTpWfWu79jICd+Y7sqnzS2xbjvSMyNFr6Le72WmeOHbOii86yY+d9g0zqr4bC5j3W3hlfVELhN
nCzkoXSIvV5LNJWbccrRYZCI8tMCrlV+srbviFYFcl+y2qv3zMdyTRsDjnuidI50I7OepfPA5yGd
pgydT9SRT6yZovqVI4bK1CxhbvRkqyVKpnYORDfZaq3Om6Iw2giPeDICnTLaYw4cw7oSuw3ujLO6
7SbzXLaSvPdNBwQhKsZp0TaucQHMilbLZlmm0CRLzdXziJTzotexMlLbOlfF4TB2kUwLXhV+w8qs
XHQc5PB+Ih2YTzObqNNDX7BPYUIq12OHlpAsoRv5Zgmj/9wgbEICOZ0ABn6Oy40Zpc32V7iIYnRB
cDDJalz3omtVAEmQtmSJdNOEdN6ujO0H2vfTftmHodBw6yivN6Sj3KQRFkWTONDnv6diGvNUlWXZ
pKKLh0w3k6Xw/wy1H+KuW6fUxz76VLfxYDQc8Elp2g7rlMSyoqd9MwyDVqicP/huYnFiVewGTRc0
fZrGFU6Rj8v5THZcdnpqe/fK8LCITsd9p1Y9qDU3+4y59cViUCw2qDdgbsthrg/MIFyfuGywYzL2
NgypWPLsUCzrIvaHcgoh6biTfcKKgF+ROs6LTTX2ZayzzCz5ZjDF9LyY6urbuHYuTyge6w+14NMr
saKhAQOyUpWUS5W/IHU7VMkC53razzNo0tW8d/XLriH0PZrA2G0WRboj09Cm0nlAg27GKR73YzFP
ZTr1UnwxiK/vqo5xMJR+CEEvvC2+ynHAq85x6D9VashCaurZ9vvU02JMRMGLn5LuolTRrHcT7qUy
BUr+r8n23KJ1TRpT8FiTsQUtf5BoDzmK+rRZepQnLY+mfNNGNZ906LvlS0n5RLWPXPGqj1Q/634I
U6+L0KBJC2XFRxKNlddlVfs2bS2ZNrJ2jiXF6OKvAx4gMshMEb1r+2p53UydRAdjJ3KTTF1z2CGU
vdnqMzsQS+tEApZp/BSxLv4QVlAijeH2LtbD0k5FIsGutXrpmvgiVr1ZwX2i6cTNmOfaqIVA0GNc
AaduIkCrQp7bt3BPeRyB6lsbwREl4bSqe74Ab0K10Ivw4nVoJ7AGYm6rkPhg7HvSr1WjS4T4V96v
/ece2II9mMbA+6MMVDrFOTI86ekYl7qXy0yTsrLDG9EWbZfkfTsP+9NYtkTXSo55Mk0zGo9McNnL
ihUsgNKXMU64NMhpwbfmGZupPDAyo3061zn9QCav3nVLhvoDvpDhc7xKVx/RfnLVBk8R+7gYS4Q2
VcP9piF4bXVuBve8X7wsdLuG6sJIEz8HTew+m3Gx56IkYUp5sGQAiy+nOq1JM57M4xQtJ0xI8xIp
V1cbJFpPNJhk/nXlkS+TIurI56HyJk9MiLuXZe/ooMc2X9oERxg9x4OqR22A4FT7o+CBJnJhs/oG
cE7tm6mvOE4zJlifVg1bFjhUOflaZnm9ag/nJp15I9+HKKo/r0aiNTURnqtkrqcBHVuID/qk7k1c
6b4pp49K5VUGHmTlL9fWGwrWWjb2MBsLhXSBlrFO4G8DAtfq59OuUlOT4C7j56OKy3qTLaAMunIi
I2nRkVElk5qBuzRjk8sj1VjPwYlFVa5ntERHbrTLrCc3r0I7bKlNTBcRo7NybU9LMQW0gQCiqGFB
hoExl6tZdXBtFB0QZquXrpqzJXW+qCFQXbLs/QLMNCRz62ypFaf1B3BaPVjeiXebDkiiScouW7+I
qg1mAyd0edsMyIE0Gg/ue8Fjl++vwtJZO4tYng59HXv4Vthej03laFL1jXAQZsviqMmCWLVsKvlF
yayi4AOmrtIZm8CsY+PXVQO25NQKQ3wS6u0WgDX6vx1z1qRFLatKFyabbRJHCyhlPvZK98GuH6lY
O9AnVqNGs0XSb82YNSEhpqsiYJgrmNMhqttPkNiMygQ6edU5jnNjTtdJdp9HPLgmXfOFvWErbEH3
BS1PgVv5OSHZiM+lk+hCRC1NJQICpVEYs2/5qKzUvSLDsKkbm33wiAAWjNKOp1NTZaeFGuhXuk79
pm5X+7kZFv4yM3Ps9FpR/woSAeR5ZOfSg6urP0kRza9UEZk24UXWO13MqN+Agan2m9KDY0HU7Fcy
t0eFLYmOpS2nxNF27HVuo+HCdsX6iXPD3kWWTSdEuiKHKDJ4s2nlED5NYWl44kwzpE1GuXjOaMvC
Ybny6cO04rJLQHDouZ0lWRJcquHDCCTpbB7igI+MW6t3mW0hWVISr4pkQvWyyVjdu1PHZfmR8cx2
SezasE9cNYIM26oudD4Cz9VDXoBioaoejn0nuzyxA7DzVG2fScDpLt+yoWmAFGHa4aQcXbPqvhzx
29UuGU1ds6wfnBWRTcPMlxeldbHQvppDngxwhGIIR+fYv5nZ1Fo9Zla+c1MHlpnMQfBCS8OtSQLO
Q7xftlk/pxA1ZGcDof5rmEL1TsQYdbrGA+k0Km1435g4Lg+z4PlHOLTynemm7hiSSrnUcSPnKMWz
atoU6KCD7A0qhNSutoVL5aR6rBFxvdnPyq7LNiWuc65jUxfmGNXKHrmA5uIgKiNaaFIT8jFaJDhE
0UQdTVy0VhI8CjGnxCDqteQV+UIJ7gaNkS/iTRE35Ren5sBT5RcKHAqyvRAWN644YQua642v6/gN
GpyID1kgNtcE8fC2z+CHSRyb6T1eISc1oHEpdWBl82mxnLxhSsVfuwYt77DslzUdywLNukVFBfSr
k+sCwQfKPmX1ODINjqB2mtYRyQ+LeGpfh8KiIq1lE0PCChn60pnAcJKprEQaTTnYdzXm0/uiFYPV
s1mAp/Xl4GBxkHFzieVx9MqXOVA04Uh7NNocTBKNouorqxAQvrVfutcLzogEnMh43PluQVoOo6o0
MIIiPphluaVpzZS5TbW9x5m2cbe+KqPM18AOZPcVCWwg9MAkKyCXF9ZFd/mIj1QuxKGwdTiYK0U2
DDxJlYx4EYe2HzAgMwzjq3kxwM6zMXQQss6BVSkiYXkZiWkck4XkcfSaQSFy1dlqpgY8yYovGFDE
i2AiL3WniOg1yx3kFeYma1pdsKkKKZ+smQ5tNc2bwPpi3oi6hmSMHNzwyXu50ASNCGSagTG9cCqX
6cgG7HRXVmubKtkU0cY2uBD7YhyMTPM2gywOr9rFJz2pWjhLPrNnI5ChTPusysYkpmCZk9bjySe1
N/J56UJF9+U4z2AHgBFqL9G8JBH2cwWBeE3LJFoQes2KbOFaFs7SZFUDpHjqpV9YOjnXP5d0WYck
jz240SqMuqLg74GVw9M683zKdBbR8ULkjJYQ9nDcAhtuAMLZr/5wtpOvU+Mp5Dv5KDHSoxjnd6Vq
plPlbUX1DFz/qMLdUukRAuUj145w4LK6Y2+GcZ6Ot+XGDyNGDiIEUE0K7N7NnzNCGk1ahdz+6oAP
QnqlI/uBu95DAAeuetNFbH6dyUhmuheVfLcIEY16tgrbRNlhzTYYkk0h4Q3YnCQCXmATVI7zG7a0
YNnWguFXuV35RY97oPUuM6X2tGm+xbQP55XJ1fyiDGv3ibflAHxQlrk5gG32PrHOds3rITT04+CX
QiaKGRZpFeO+TQofYyBUKIDm5BYN1caAzzVpS0vk0ix06wd4tw6bT4ifIVsXypm+wHXL6wTREixx
LSN3uPoForkZjr3QoZYs2wTgvBj8W9PsT8qTKonntZx1NC/+72gh8ZgC+Phl7fFSJXz0Y1oPoVzT
DgV+DAlRwRJSjgY23sbmNA65xamxYgJWqcAg6wnb9l3FjVBp08/Vuatx/Hwu2/607+w0aue8WBNb
dvWnSfr59ZRn0UWpXFnoJeJZdUzHapLJ1IzEagvM9fmab23KlJUT3gBP2lYHKsVqDUGnOiBOhk+x
bOtwiJa2OOppmL/G8UKXA7X4QaRBRUWerh2GlEJMef6FDRQBYLZtEwHsiCazU3WfjDWeqo3MVhCo
w5GEUNmhMmFV37oE1pTTffCIMUohExyV+33M1aFhLrNAmFl1toIW83SJhua0jnKQtjFj8YKwkX0r
/cIuQkH8iSqkHA+BvEEEN09x8TdZJX9P2hzshciaLEs605YvFyALcQLA1SFpXWuOPLyMSWhRCvbN
QZ1gSJns5/zT0nI2p3DvmbB0DB4dQ26CK+1tvno94Aao41yVy5F1c8UgZISbRvtj6bo5gXeylPUB
eNa6TvupGq02qyrUppI+OplZ0cOuclOC7SlGiJMjBe4SKFx33hNTupTbfHpR0Wr9PPd9fxqKJfrs
5ib6XCPIaidstgS8+hK39Dh3jgIrAM/ZJ9HUeXdclcOS70N5pjvzbZ/Jrf4vJOl6m9dQDGly9YLh
Fr1ti1Ium1FNHaQZGo++9rNije7jbZhsqcne1CHYPKlxLQddeVy+5/3EPgZQ4vmo6R27WIppfeOY
InkS18yUEE3looPDh3mvLc8U5F8cRCC6hrTMSQVGGP66suo9RbyJDwpomrUptQOYFANaUGlIqNZw
NtkyVkcTHdVp3FYFSHw05oh66CBKGDMOKGk70C9SlI3XxLLQHkku+ZjKzpfHoWqHDqyvzYJubS0h
0Z/NSKZtD5ca9uUEKTcdyrI/GOpYNMlQigFqVQ1yLyB/bCJIeDYLP3D9Gv7OZPAvXUFdSFDVmQwy
QKJl+42DDE3SNsR/LRYgmnoFslfqZkbD62bNI5OKvKo+QpESItNi6mN65EGZwcdYaLTZoKGr3LEp
A1BJzTzEl5oHzB2ww6aYUvhW9S+n0vIvBfYjeKJ+icAZtkP5gZi+jaFUwbxMRZPVk87zJbJwJCNb
HWBI9H2bllKdrkDtgwa1br6Ai5tPA26ESbcpSQOEY+IGzn2Z8RTDvzY54qJNWW+bWINZymRSCJa9
ctAhBuFBSZQ7hvxJeQIBxRJ0NEBAmbjAxHoaFetEk2WE4p2uxi70SdzFBdD7eYxx9XaGvbX70xCx
BI8yaN9TAcERVQNLcjqaaSMWMn4B/zv0+7Ek5vlcZTk/amwp26PS1hwYkBSWb0y+PZSlqPOXtS3n
j//iTYtR20cALmQRX3WjW99MKu9f/KvNqmUVzQSJ8LoldYrAaR/6GgqS+w8njXdUFcBQQ0cbpAU4
A4J4O0m9VBnEeg4S7h0S+fG6himJcigeYtlAFmnt480gvUwennRXnppCWg5D0RlqV+xOMYk2k+kw
qADk9YC6DiPQkql04sDz9ovL8JIGCQ4qq2T9ixQ5vldrhpo1hX8EJWDx4D0ct7eLomybTCm3tppM
WOf1VEMSWHX8BHeInkYzgcSAKDvtOz+cWEhFo8StqkvXKO9+IQW8SwwqppiDR5GK3E3X89BAktqD
GJCsujdVmOuUjJBJmOb1Yhin8bSJaEjCWlZ6jfrxaGS+PoxZmJPKbGnrWHT7Xd6RVFrpXkFthhxl
OYacL23FPz8mYDeo2FYV4H1ed+UmnA/ZOlkHJaeIQU5paE+jiA5pKGX1wjVR9jYrRfhFxWsXWnDL
h3EE5SC4Uye3FZYbFZRRFHnIh8Il9ThRq/mCy2Qqa3/gmSs3KKqzI0xcsV9DxSAt2pns05pnEOZy
9os62PZc3KmsKGiNh+ZAygAuAc0QN1cScRUszXmXrPNAjgs34IOlUPNbgfr1xcPKsS1x3ZtKxXA5
TULtgLA7JTcyeBF5Bu6QQdL3hFXGameG7ui/mCWGGjKV2/olvdN0EbgJ2EkICGmO103d2+htayv/
ixrp/b1AvBKDVWEK0APvdVtskGKGZL0HKjy41e63NCNQQIbaFPnH8EDz+1Zi23frEMXvGJTW1Bmd
TG+TGR46dNuN2JxBJrlfin8+FbQcknhbhgV88J2pOJBmiUwMyReIWU4im8kjUpdo411wvzAQO6QH
3TcUrJRA8M/2lYc3D12M61mFBkg6eEOqoc+uPIQ8YvuLWe5rGTQyYOCjDM4agxaFOwcOGoYiUnuY
Bu67zpuyg+wweFT1ZR4p3lS28BAnZnPaGr5ueG2BcnQW8i4kE784+fd8EVxkJxguPIOmQZM1vSPa
XAofDbzpkmjMqFbj1iu1LT+pZ9+loZhpSvMY/0IR7hnh7e15aMqn8JFQ80O3hSwnICfF9oi22wCW
AofUmYtIwvq80oGI/GBEvUrrAjqJHlbBXYIn8MohAe3k25dnqDv7xUtDeVTAfg1cVtUIZ3FSloZA
BNyQUx/lOJliQl6UwpOTYbRA4ksJxdCMzL8407sED2cMQb8E6Cq8LuC2DPCQRX0FwVZSNUVIosKe
NuW23higapdDyuJ4RcofPrz7+3JnCl5Rx8AsgFGF5q/bcwoItmnrIDMHrr47WEbikrVH/Lgt8zjJ
pA0QVtM1MWPe/gLxHXKHmzLbnhlo94arovjOge+zCCqPRsDbVIWEVFfjuxNI4EC4Da+H/XvufZUu
Vd3qPqrMphDeb/KBNSnUsPODh2Vwz6tsr+zE26Yg6CeCFqM7C5lLVTW+URZw9rn27TRDLA00vZxU
ox+e6p4tgakoFnBzFl5PJjnawnHDldaTG0nPgfBXraoOXV1nG07Rsvmns8Ap2rYR4lhumd2dDS3Y
GDbMUwt8FvkDUjTFmzly4hfH9b7Y4AV4cJUGbmlD5yA0Dt7eS4+nWeVraJOugzhyNE11YFgF/Qsj
1P8f3tB9zRBk6/CZZETF0LZ1e6qsdKMZKEwVeYOGzdSxaL8vlNg0pYAU2TpAoqzOQ/X84WnvKwf4
ZaAAbPuaAcio3iE+hfNRaMlokyCjan/hET2Z66w9HfG0nIaeIN1Aq6YW/a+s4f1jsp0Y6AB0doIt
2PbD3TwmuJ5QpvrBJpLM87s6nk26UFQdPry9XbMoECnYPHgpEGzy9iw8m0MnusYmrCHqeWvlx7mM
utf/xSQSb3cBjVpE3jEw4wBUAA01pOdoxQ4n7Or/w92ZLdeNJEn7idCGHYn/4r/AchaS4k5RpRsY
RUnY9x1PPx9U1RLPIZtnVD1jNtZmdVMmI5NIBDIiPNw9r4elFCcCRHkjGDUBV8kUEOSwTD16ll6b
miEvgoJX1euX2jgwTaQmugBAkpwWUqmj2I28MVs9uullNXGXtk9r4OxE9aIkKXa5ocbnop2kh9IY
xNP7m6C8tdU2ulyUn5ouq9bRC1WHKVYDkD63yo3vchzWf/RVfWuOS3mu2eAMWTuX7mL0YPzWaPUf
hNALX7H68dIM58gp9YmZoJKMj+//XW8FuG2TAGBHUX7IR1m3sftZZ5Bcunml5JuwjBnZDEro2bmZ
ni318C3MinyjzPbX99d9423pa0isHE2GeGL99xfHIPCaUIVCUKQmwMoQCJCRgIHiKOenTillfYaD
Qp6IUIyV6mnIOm4gRx8xo8tBWuoY4lCawxaqMtnLs1nz8wxaVDensjuEsX1ZtoV1adhL7mT2Ip3o
29Q1yo//CIoMW12pgxbEsMMHzuwZHKlj5j3oauDCulT9jMLDseS2AbOdk70yT/YZA4vpCTax+lmz
p+9NZyoUIMxDalWKrlLRFn5U19Y1nNNlctS8Nu+imQFNWDWSApuhmlS3nhMDgD6WBaMZ+RQB9Y2A
MeC74jgsZFLY8YtjUjjLldKTWRS9/2aEsbgNAIZ8ozOK28UKpEcF9sCHSQO5ez9k1td0tIMGKpYf
aAFRc1wtRLrcVTKjAjdn5S+jCOStDPH1ljJCvq1n+9Sn8cYXa1IUktYMeIOUpodvrIBKpMqRmrsZ
BMJbquz+ai507cRTvfEhWOynBvIjSNfH5wIZJk4UG25RwYu9kwut5sQK4yuRVsrV+xuovBGD5BON
l0cvA5H6KAanztA5YZrcbTolchUtz0DY5v5cGSTIGV0IG2WUFcbVMt9KrFbbZsw/KnFwARoVnKtD
feLweb3DlsKRAwD0o1fU17/3xSFQZXWY9kOeu7qkJFu9pcysIC+e+PRexw01A1RM2l6OAcqVw1Vs
NZwzjW/IDbMpfiwagMqhscddAU33siwYCby/za/fKOsZlHhQTiGeq0dHqi6lMtUm6+lqEW9anQk7
M+ZgE5Wt/NvBw1KYVpHvVItQPXq0mGFfVk9V5lp93+yNtT5aUjHtjVgkJ5Z6412tJTJ0+rVJo1g/
2sUUroaVETFDFpcbIzf1bTQo0olV3nxXSJ0IU4o8SD2HqwglktNp5IECqDO8JqM5L5h0uN2kQzwx
0+FEAfTmu3qx3lEasqZajkVT81RNv9zVphgc2OTJJpryUyDCW0tp5DoSLb7Elnl0nDR2G4ySwqNx
VgtH19GhtF3WnEt9qJ9orN5aikRngJShKFJWJ8+X31WojtWkDFA1kqrT90OXBo425cplKXeS936w
K6/fGBx4kGNhYJEGMLcW7i++4dwo4ER1sOUKRVW+1GZJn64n4rpCz5ZsyrIx3T7X+4dUXSBwtc28
WWHdazOqAzcxqjp3ijoQXgfBnKl/V9UeagrlxCf5OnjXP5KgUqBlo6A6Omjkjrqx6jlkzSmtvEkJ
gk3I8HTz/l683nYuV0DxgESWohpPssOtYBwNdDRYmavCMNxGQZ7t69pcPD016hNLvW6HULtwmQMF
NTUvQPDhUmXcmxnyAyRH8VKkHmQB6+MkINbMSjcVjpxZSugOYj5Vxb7xtgGmeEQD1yA6vqN1Axsm
rU4x7Q7zaAZOEYYtk2ul2w1KcM7Gl7e8/PaMUF8u1UEfzufUKrdR1IZ+ZQFZuYk1xA+Tkl7L0Abu
lXpcTrzq1y8BKMY0+SuBVJmlHv2Fod1NldxBqWtU0d9Jclh+6GVQpSiUTgF2rzcDlwGSF5oTDmC6
7MOXUOepzNAmTt1Msu3PqpoKZ4CSNXlNN5fX9RzNJz6212FsAy4SygoHpAwIfrhgUsE/qCugkrLW
2wcxavOtaBazOXEIr3/3YaFFYachCpYxXlPRDR8uUxmBUYp0AoRjkHi2TDnk7J55HqxpMa0sbPgx
wyjGvcT80bEzyF/vf0hvPCe9PpUyXgAyDfD67y/OlLRdFFvNmTFQRtu+XfaJn0ZTePf+Km9ECoiu
BfhENcmNNeu/v1iFM7KBbdclDHS14babhxuQ2fyTkZFq3l/preexEZ8o6HZI0ubRGTnXoRSP0gCR
UbaDTVDlwxdLtqv791d5owMGuQJABT8E81Gto/BYygpBTtYn7iQ1vZ+oHbyAtBOTZ81B4sWpHfpm
m82ernbQKLK59ydzfO6MVmwruLsbyF8Q4ZO5cxVw7r8RVITV2oChWKV5ONxtaJoBRVcLNSmO2qsW
PrBbpMzrl3aCOMLXTCtuBsWmMrPa7YFqT6z/6h2wL0QNpzK6Jt7E0bnA4dgEvaEFTpIM6QPa1vSD
1Qb5iVVet/mU1tRHoBArkkzBefiYqTRmLQk5cmU4ejPAUBRtkzGAgV5kzKzNNBU7OxFQQBXI134e
LU+6Eg3bFJ65L8V95zdSZj1EsAu8H+Hxl1z6+s8P+E+9708x6NH//v8P/7w77FAk+kP++POH/q+q
Sw9cAl6qS5lTaLSp/1pgCj315x1hb/zgT3k26UIwWVz7IzSn67v9S2iKvQXqbNwtVKaOBqIuzop/
Ck1xxqB9WSv9P+/pIUvAq/pLno0GldxgKGi97RXO/w2hKUI/YufwXNbBIkluYHUWY7bjYyQXQZ/R
w7iMuCbTj0Y7csJ41ZbVkvlQhQwsHbiXZeNUoxZeKEOdVs6UFVbnl5ayxB7DtNSgQ9BhsupJZcHe
sNIEBnbQJSEHOdI4h6pD5R64TC86RBPmaCGkEtFtFauXi6ZWvWt2i6ZQ4jRy5zYLGjoOtAF6CINh
O3NbVZVkRxlNWLxookN/KXOp4xiyhhRWzqpkSdRZuxps0UDPrBCxesuqMe8iTdrY0RTrzrSKpkNl
1U8PWW8PwBirrjpbMj1ztVVuPUPEmR3oZ6iwobTbDN6RZgerSBvWIHrtaZVuS2KUIy/prMqHjZ9X
2x5NUQMxS4oqJ+jypnTG1Fw0XxjLeJWpk5E6VSAPH7TEtIVjJROULGMqMsOJOgkllSI3m0QfP5QD
KjhkXbmb1lZzawSWCLxqKEFBUldtpzja1KA0HtTBMHOKxshStDSN4bX0gaXTDQN6p7Ju6k9WG0qf
NdpF2DyDnEGHFUZyVinMO51cm7XC66e2HvdyKpexK/oo9MyymXjqrNW+Nf1gP5rTlPyRpGoa0boU
2lNiT8o2WyAaSxJ03Rk06AwebgCNRm9Ur6kM4MRUmeV7a9K11B+ilc+b6smwy0RIb7xIqf2fo1l/
71RZm9yTp8rFn7eU/dKucxytP/jzVIFYgoBWVqGf6UCdHB0/TxWg4PXyIHyqeMfk7penigpkuWqM
//wX/umfp4r6D8oeUswKm5u6jh/Eb5wqfzJtfp0qnE90RnSka2HCEAeE7TBjzWYt8fkOMQBQQYRG
ovbt2H4Q6mh6RmAKtzXsyWuXxh0De5NmVuTmY3qrj/NjpMU3ozx97xfzcwvXzjWT6FOkluPGirgc
MUYE7pht48fVPDhLPW86o7yYa+g+auw1uuqVXXy51umcOk3nLlnzIIdmvZmmynJola+YxMG6G3vF
WcKVC2RJ+6zic2RqgSINY4k+pN0cCwQaamo6lT7KfsKs+LrQ88it5jJ2YHfKm3zQLo25gGqsLem2
DAoIn4t1BV0m8yat+kNFQSRUBH+BFW/iJX3Q4RHL5XgZxshmshwZjBr0X025f5jq6WEQ1n2VlpWj
iegPde5ubVPazVq40tAcw0j/MNL+vB26zVwCcMfVFz5Cl2PwFqL9pYzgt8w0PxsCBx6jk0gmtdni
svN+r6RQCr/Pbe8GkI1MZdj18ydTy8+mTFnJfbJrFpbmBJnpFU1yHQzS7ZRXka+nseKV9IOh1HuV
VpR3S9QU5yZs3Q/1YO+tWvpgm/W5GhQfwWdzB/aM2KOkeoqEqL08XLZqaX1Hk/dZk6vOFXn4fYkX
NswMnUoO7iVpOp+jYBuN4TYP+skZFtkpw3ajQ/bphues62Q3Uu4hSnmZQOG75JZvml+JuStzzATK
CfOsHNWvmjXGTpoN11ovXaaITAO9cLvMvC+ypPQMI98ERqJ5QZF57DA5I5nCi2FMCw+u9tZezHSN
ssatRltBiKvdlX3MISYbyLeQybmGtGpTs2ZTTjvRsFc5RGbXSlTSZmMzpVRsBAR9jbtHlWxR3jQX
tjTOO0srr3SV4SXUb+Qsjyj5NlZfbKdA5LtIzpZNl/VkJdqFpt/PMdYLse4jCt5WUGQdZWi9VBiQ
xGLC/ToNDIfj90JXRq+r4vtabndWFgIKaN+LJf0qOg3ofyC7WvrwRVcz2enCLHYlZkeb0NQ9YUTz
JvvBva/ibznU2qhYPk7TKEEEEPe1nnhhnl/ZeX9jggM47aLd1dPwMZvFY4Se8q5DAOdkkvKtiotr
S00u42m6i9hjOFz5vQG/gySQpU6WWZ62dM+ZNm7EUu6R1CH5DMqFnRrLq7AcVqOIh6IxEW7G9V7u
8gAfnKzwUrvtMAaovKpXYGBWiemB333Pp+gZaPSzEUV+F7Y7u5QjP9eEp09K7YHaO3NUkGiN8Gtb
zfFGsytfsgNo/134KFe96gb69JwEioXqqt1nvfQJibZbaeM2s5JNryoQX60LqY0/w3w+mwG0AZIE
cro0cRJ7uZesTvMMmyheqNE9DZqsaxeG0w/BbdFNzxBm75tAxh5mss+trveYw/hJLt/2tfyUN2jI
IPx8kyP4NXQy+7xtDV/CTcNt4uqhg2sLNVmlkrclJ9SlehOpCZiSHhlONcN8HRtjoxrT41KoX5ZY
3ZUhGlpjKYqdKum3SA9qp0sHX6mTb3WUGk4hOpUorxAOGoW80YrqRsqbwWnaZicT0t5k69e9rF/K
mbEtF6Q7mXS+hKlXl+03w2g7D1J0z2O2N5Vq65SFxQVUZFQ2DZ422BNcjk373OhlsOsNMfqxnPtW
GuUfR/jXrpQSwUMZPWhQfh05MG4nzMI8CX1Orce5IwQn2aydgz7v5RiqrmRHrV/k3flkJKheUeYk
U3XWT/q5Iimpl2Xahz6ob8vpOrYmNNv9HLmp0VzriLHcdhwi4i9pnwItYKjZGJBsZMVR2zJSnNGW
s01X6cmFCkzkRmbrJ82qf5QnxUtgGtzlFUOvFnFgqKkdURpuymIUkH2H8yiZn8E3oStl8eBnNmhi
YsKMqvTsQ14V15Nh5leSML5HUvrUd1Xnj13wB6fFJ0P6xnjjykhqax/rgbSJ+8naF+CRt4Ws6F6P
jvBuyq1baFuRiyuGAk+/73FFMgdv5oJjuCLB5wLlGyYI5eiGCbz0wCzv7ABlkFFAku5Ntd22MdCg
JpmU65X+wYzsfgNlXd5AleOUSvOZrYhrNEdlvw3zyFN6WCJLZ+4WCjyl73V/CvoFNQ0MnXikvIRT
zkLFOHhlksx4PeiXJB8VqMvQfXOZjHPjxk79WQ7QyulRd55k9teIxuKCzb9LivrWbpbSF2VGAqZr
du0emgEisb/oNb/Vev4ftSz6l+Ufn/ZqxPXfKAB/3rf4qwT8+cM/i8C19MOyB+TDAP1f3XB+FoGy
wmQa5xpu1mK0otLV/bO1pNJbmQyMkPTV70enIf1VBGJ4JPAiXofJaxn5O0XgK8AP1AhUCsxp9cX9
0fi+RMK0yK4UkojkRGWNDUTrdNp4JyfCa+3PgWg3VtWi0JuuX2zWX3jEgd/YcTt7tOoR/mY0C+os
g1VHtUZG9y2tzAupQaliNdv3V1ob418lLsZmKyZmUYAzEsE37HhmjQAr6NRFwqdiepBXiwIVxRg2
Z9M9Slj/99ei3ddAEKjcNfsI5xJmxKwhUAMnHuadjR0AmygKN6tJ+OYk3ebL9/cXfM1e/4FsmWgH
TKYOKHYOC/hfyFYYxM96MflqNfkGiJOmhXdGF7idEn4xStPV5O6TZearsVv6octoqSVs3dpuRFVS
bJriOyrwE3jYayccmhuaHiBJhp4E+BFmMba2vRBCkvMbfiP1SnjRAku/+e+ajnTt0jXOiCD+Rs71
BY8fa3Rf249A/el8lDeoSacI2slJD5JsAeBw1L58+OFDMgeLPjjMY5XFRQIwyJ6gXwnQS71jTBJR
Oi61MV62utTcmlJVjH7dZ9WHGdum0VmkaUFB1FQ17hS1jQmAjbLataaCTWvyYNXBt/ZWAWjBrStM
l3NDC/Xe0StQxZ3vdWXUfVelCRLInMbfVSMMlBUFUhrmThFSqFKNNX0botljYMt01S2lubNcW45l
DBQsKK1w61BdGtrQ7fpAnj4wwsSEKI50AJgqA2RAQiWS83HoQDzQAaC6eWUn835MvyKZQFXHTW39
YhE6MOo4DGn8dYoCiVHgELWS/aRYl1r1XCVeN0OT/wud/0/PTugw2JaT8AQuqi9vtV7d+MhCf/7w
z+ykw+MEp4QkYTBVWgc+P7OTgqE99moAmNCExTr+/Wd20v4Bg2S109LIXPIPRtOv7ERiYsitkk0g
u/4e8AkL++D8XiGKlc26Ht+M9iAfkJVf5qes0+y0wKzH1VqK/0h+SoPgW55qe2S71RQ9diFuSu1n
e9iORmljWwQSAcIWqZ4STGdyGm4yww5vcyOOHL5+Xx9qv6+bDal6jy+AJ0O6sTvlGW298GpzOg+N
/Ew0gUoiVDxNbr5BPRA3I3aWQ9ec1UZ+1zfFRi+twgNtvCqmXEeZL7ZBAVVrHC36onQiqWnB5yBd
7qwEd4iiCD2y7D2mVx9p7FFZFzKmSwaiyaH6INvjxZKg7IWK9jFozL0kCVJH00Qb2tPczXFrUcwg
29jp98AI0z3C6I5GAtJXbGoea36spflbFbWBKxc6jhFmtjHrMfaWNK3AMpBlwi26z5maOsnQA0tK
1rayhtaJJTrwuZb4bVl0EcvdBaNaxYlLXD7MQbtv4W47Sp5c47Kzl+xJ9zq8fLwuSZ4Cau0LQySf
a9DHyNQHDz0QbZ18USvRDcQ1lMq83PM6y0f6u9rXZuCMyjL9Kom3KC2wDGjisy4vvlvmE0LQDSDV
udlqSOIhnqPAvuFHP8HNvi+T5Qsn1/liYdrSaaiQmiY4t1TpzqqKR71ZaFr6O2FknrSAsRZTsGkE
XgH9eGFa8s4c4/N5SP7gvm8B2pR+0kbJs1ptaxftl7AyvWUR90Mff68GWffDrnwEqpX8LPxiSQLr
sg4JhCaPzL0tvAfsHD68wGtnwQ2mkECWbTn4kJbK56TtfA1pMRprgTw59ZZIoBdUGtcQ+eCIMr5F
u0iVD6PXBUtGmW8NH7Xla56V1jd7WVRf1nEIKe12m2janlnRAzZemLaMGwOvniIarlAQSk49BBdT
l3mNkHxDHrAeEmuQVSijFsmVg+xci9N9EzUtvNc5cI002dtjN++WPv2eVeEHYPG9PmX3jWBiKI36
7UBjJy3tvBmscbs0wbjLh6rfW1N+H8S5N5kzar1R/4DUcjNho7GYyU0Z0xcbjeJP/UTjXeQrSQcC
OBYykmHeLcyLda37KDWSO0eST+fMn7TsDGWMUKmWZJlY33NFqiu3yi4smsXNqFg8s9L0/Zih18f2
7Dw1kmRtrS6SGRulYAQTKLe69s2Mnjt5rv2ySZAt9ntDTv1iTdgGn8aYabovMEsLWkHvb0sfSIqA
NlWzk+aRXh3eKVi96s1xjbNeQIcpxc+yLhWrG8PolqH5GOnzbjbEPZPFiRceLWd52JheLhon7b1S
WOz+fGb34QWj5Ftj+TwU50H5ORxb1xwM5doyb2zjs6Jv1dn0y14j8Y8+RThDBWO7WOmXJTDwbcCq
Ypvn+vlif+lTs3esBbysi5B9Rsbgqz0/ICKtYuygfZ7qVkEISds9Zjkwx4Tmt+sGkB706lFyiZpT
ctDz587QYGDR28tV3+nn83hWlM+hGK4XsfReXQ07abErXIBC/JPU+yQlMkqcbFB/KhcMUD/CP/GT
OtiXQ3gvLVK1iZjgbs2qv0WYwcS28xTrhpI61e/Q89e48Y7TmVqYF+XIfodBPjlaPch7Jaw+LmAK
zgjvMFWkfQTHx0F+/2zn7Xk+TOdLNt9imfRUzAB1OL98qVRxZjZ4FvRB82hBBgAbzZcN1hHEspba
mz7GzknkOgCd+GNW062a5aGL9+m5XMq33SDpl2MRLH6sdjcCebVf6AUB0zR72UwUKPXW4zC1l4Ha
JHzZ5kB0FVW4w4fi+1DWS4VZAm4KetF7aa3ne2wvjQ3qGb/W5cbVAqHgmqjETin6CxOSRxOpBISq
LrfxaGn+Yqnz7Zzlm06L6PU17aotom7T9/WHVMQeF+JdVJXU+l07zZ6I1clRrPDLZBeONCiYHnSJ
0+sVBNth7DeMDb6IQL8PCkZdK6ZlKQMmVrjMdlhh9eHHJG32AJDXhlZfWWnsMcqanARY6D4sssVt
yCPQK9t7Rp+A3m1g8YeowklCdTdi8udibvAsrELybWVQXRFFV/lQ4G9RJ/cmzpme0qnqXZMEjdvP
s+F3FBf7BWwM8jZZMZ/cQJuepHi+zUHRUCx4Eqhau8JrLc4SJXgbVO9bAf4GqKi6Uj2j4ZqwFwhW
mC4Gr4tX4E6KrItphfL0qTkLwPaCybjoSDzMGDYl2N8ITTsFC6R43ccrOGiDEi4rXKjGwcdgBRAX
Ufq4zCBDTYJnsDVkY7UM8w3YEX6oZ8x9xAyv3ukgk22rf85AKtMh/V7qNtp1jrYV4fPaidOjWAFO
VBM2bgn1vjF5SaZoHqRiOMNhprxijLfwgoBKLTDTFOw0qUZunGXm9wNUNTBeScFZUXCXbqwud5KI
LjEQu05BZKewGp3OasY7IwgeZ2v6SPa6M1YYV4DnYu56BQjmMfq5H38AviC/zDt9qYy/MbtFILCC
w6EFSr7Cxe0KHJe4/zgk4C+D3OLcCe/bycGZQ/BmbhJ7HKXLvGSmon8sR+msbDUHaWvPcKRz4zjY
WtgVhlN8nQ7MaDQMs/oBG3BsSYurMjH/Inn+RxfcKzObGdzJctvNnppvhxyDHz/4V6kt/gGDlkIW
8hbsTOrtX6W2/Q8Ap5XPhwqNu4c4hF6W2j/KcFoh5iXon5jR/Sq1DapvBPwQnNf7Fu3fAYJWyOUA
KIEkrYFdYIyBKwBQ1WGhHcxtGsLCzt2uvEfCpeRfg+nixa68gfqcWuKotZt7KUnR9WKD1VKb9hs+
fi673b6/CF3Ju8+x/vsLaldscRxU9pwDny6bosnPR5FcaPanYRpOABzrn/vejh3hG4jsqMoldiyd
VE+P0ktkEH/rYaAXIn7gfoAftJAXD6MZdWPZiZzjb/1ktQwGmuisSXfqSd7f+rcePwsNNzIwOIZC
HNPupqAR8BxoNpL4QpEvNfhKar3PYXvMsvf+C3pj2xhuayshjKuAkN0eviAOSqnXRyXHBk2DbF3X
Dm5Ut++v8QrVXD8IMDiU70wnfnB2XgaB2VYBVA/0GxrVkNTfUOynMGZ6Zm0x0+k8wyoy/pPo8Dz9
v7fd4N+I7oM1jwIP5fsQrtxFNzY2onqIw0tJ3rz/WG8vwRmw6txo3Nd/fxEONTLdeEGlxA0J2FF0
51F7EfUnPtI3IsF8KX054gQYdivGtOcxBq11ZKQMhW7utNi1o/O+OhEKrx3t1/dkQA7+oSNFaH/4
QL90NlWB12NjQkUyyul+GqenMUh3SmGTsOwHXIC2Vtc989uow6MMu1npSU/0TUlfpQfG2ah3/t/Y
agAHACgEcrSeh39ZhW1jbZV8efls77EjdooofFxM48QOvPVG8beDIrbyEnmph8vgcT0uUydyNzAK
b15n2Mu8wyL2xDmy/pqjzxtaNCkHGrzMckc4sTTWUshFF0AlWJ4Nse3oujgRm2t4v1oCjS5kN1hy
TC4On8TscnnBoYjDvcbGCBvN+UuIDwgWhM7vvxkLeJ1rF9gw81i0XsiBldeCjyAee5xr9y2CtCj+
+ncWAYDEb0HAkTn6mMd8juc5snIXjyuCL5FvjL8u8/iX58UbGwZtcM37K0cIj8PDDdP6th+1jERl
2rh4F8r5WAl0zKMrxv7h/ad54/WzlMUlXVi4cDfs0btRrcHqgwoNRFiGfoM/KzjECZeRNwKZ3Vrp
mCyCJOkokBNtFm2jk0D0Yd6a4UZbxGZKTkiyX1NsITeDNoLa2KtNxXE+bMtEo73kQWy7IlFl8Sfm
D5/q3vwkj39gt4c/+toyN73KGdynvdMW+QeG8L2DVB2KwnxCVvfmxjI5s0iZ8OWPjSu0ptXmMKlz
WPmY3yydm5+6S+P1Chb4KoogHAqYoWhHx3E2wo6qMeRwtYKmRuZOHke1qxPf7ivMXbDI+t2uHhAq
6x2GogUJJMbNjJoJkk65QxUtZcs2NjScsd3Cak58wa9TzLrcWrnaK8Bvr7H0Io2tMk+6QOrANr2r
Yr/p6VPWE3BbgWa8H/mvw3KdbAok6BhrKJxNh0vF+jJSnbFUL99Mgel16ZlC4/r+Im+9I4anTC0E
3zP10+EiSomRf77mimz1d562Wv382wsciCXVwwX+pljyjddyIJY8ei2/xJKtrFeenCnV/n9CMXnY
dhwtKveWQGbOC+rUC1nZCHNXG9v3d++tU4PW5lcVfbx93MeTlRprDJAdCme6mrfYeG4DaWulDv9x
C0PxrT8/qftef+9RSmSm8quoPnq2UomkEtNZUqLf+/I221d7JrOb+GbaVbv5SrtRzur996/YeTvI
BUJH27//4K9f6FoF/yoXj87kasIU3MxIyekTMwdD2wbcvQCYc8rX5K1q+2V1sf4dL77nECi7HSSS
ZeO1Z6M/7frEwUh/d0qc9MbzHKSxo6S8zFo/91jPu7pfJ17+Sf2k4Ip8yjPg7cPw1+l0tEqJ0Wdo
69QXSbaheJnX8fjO0r1Ycq0TNIi3lnp5cBxtHB6jtmSla62t+8lX9ZrWRA09mctQtN8/B18Kk48F
9P+bwuQjIOHfESa/cbofCJOPCBf2oTB5zEXoSaragdcr/646+egM+V9XJx/t4v+0OnkdsP5TMnwU
heG/Ixn+Ua8cnokWtHWY7ejVcNVZb3R7eVYsseBqQZUh2r/vDMw1Vf0m7cwic37THjhF8/KA+2RO
MXXsEbyY2eQsYx9evzIKbkZV83qzN91TbsGpGRkPYxMPsi+JxeXXpSWk4BEvL6gX6DGodBhycn/A
dMd+4YQv1KnaGXJj+FySBPHcwGQO30nBAe7BHq7ujaTLPkoYwnBXzDis7tKLqNtdJFmzje+HLD4N
Wk8TiXgS/mNRKuWuq8x1CKfI6jlgGAO2SU+sCzhJ6UUbFKXGXI9JCZa2cbIddU36HCiFUXl2JtTr
collWsUlEQyPCZ6PShRYtTOKeCBbQUu0fGVZ/BKuyhZ/Ne5k0MKW8QVedfKXF7bW8IZ5XHw+1e27
3tbzonxJApPhzv+av/VirzB/0vDcxybXRVAtN1m4PI5/1+j6R+b+z4bJEYdzKp6EybdP2fg0H+Dk
f/7kXzi59Q8Ip4h7TZRuso7ojvPoL0oKlz7S9uN6YSBD/yG5e4mTQ6VEgS+4KQ+p3qoK/IWTAxOs
XEmbBpU+wPwdnPxVzub3oDmk0cXBFp3yUXkAWcKEuGFXSBHEJloeQ632ItvtuVnG+JoU3osduv7z
YHyXKLmuhjsvt/9Ryv3Y4JfHZTQq7WJxy5trzZdBet1ZaCY4HILd+8u8SqRHyxxlGxHa3PPUVvDi
u6dmcLWB6y66m/fXeFW9Ha1xVI32Wr0oQYV97dx1uEPfde2FYV2sVBZZOtWRnXqe4yzTqw3mVuu2
qaHTG8MGxfcWycApPGItMA6y2dEzHQWDoiCwtFcr40L7VtvfluWCKe/UXejlWSy2RvaHyE8s+Wb4
vQiIo2SdNRlqQJ03BelFVu7C6nZQz4T4www97qX83apxfbwVNNSYDPE5HhU9pZWh9YwDrLEn40pJ
TAz4Y1hIp4x91fX3vNrGF+schd/C1R7mMLKO2s+7rH5GsojhbtZ5Iu2uuCd3U+cd+qAapWmJgDGH
zMElWY4Zf25UbhoLi+s85qYE8dgUPT70y62ZlJuqtK4WpvzvR/GrXv9oS46iGKPwONUq3MJt+4vV
JmfW0J+YI7z5nbzYjKPYTS0xyMqMEj7M78bsWrWhH4XMLuQL/dRAbg3P9/b9KHwxgJXrXGGpuv7Y
rzc+9PdV/tFGu/Hbm4aaERof5qY0pMeQrd4Jq66wYXGzJNo143yOKnbz7y1x9F6WSa7VFhAaH9fW
YUziTKH7/gpvnCkHD3H0XswOTplktqwQfkwlbNYqdMl6eWL88kZ8Haxy9H0jWQma1XHYlcMYEeA3
u/ptN4QVQX1hI3700jtuC9C5dKpyqzq6GMr4kyLF27+zVb+cyo8eIjetsGlz3reYed2PfY5K8tP7
S/zwpzyKXXI6QwCNiGIacITsWZnUhaaEPXEkOre0Rp87Hzdt/YTC0Y17rqvTpPMs0jZD2KFwwapG
GU6E3LpR7/0FR6ejki3VYGYkmXH+bFbbxH62WEeIz+8/6Ztx9+JBjw5HkVWFPSp4kfdt7KuzjLpw
qLeSqZ3Iz69QnDUuXqxz9AUVXJnZzpVc4fl/PsJ2La5E/FzU446bn3ZV9q1ZEu/9J3t7A7limMk2
7F79KBJb2WDS2HP8TEbsjUPvqp28LcLamfL2xGd1aqmjiJzk1AiXfCEiQ3ixDZOBGdSem+K5lhr5
8fvP9doY68dW/nqwNYm/AMSKnrsbo5CtzJf8TM/ajRnJl+msPsK5xdjgv0g7r+XIjWVrPxEi4M0t
TFs2PWc4c4PgOHjv8fTnw5x//yLBju7QPjdSSApNdhWqMrMyV64lZMwDjpsySzaJKO5k5S2oRMco
ZzsetRNcyMDn1Cv35UzeQM6qwVjE3SdzXV2Xzsjz3q/IG9DFAR/l1cbRmG6U1B3SO3O0ru3AmYj+
wdzqbgzw3cEPxe1srV3AZJ4wLtKV6A7fIz3Hg3I/USpvYNy28q3GNMrlD3D2ytBUhSlSZKnqqi7U
92C4MgbqnIopcbx0vjXJaC/bWE7Mp9v/zsZqQysUkDphwEY9yd+tSr1FLdBJ02Snopk3D9K3y+Y+
M5kuZ4qHD00m/gI1+8cz1QtNb46hSQxF4bK2XFyrPG2rZIcK8hxpBzlo3bp5vGz13CJ5nNEUsgzq
5+v+FsKaScscObT0OTx5aHgPabSlGwXBByQVSK9dNveZKZVFQn4PtRa2dLLOj4v8R+JBj8rBLaz+
oLbJj6g1vgp999BqzLQMBRIdwfirFwZ3FP3akzNl24cC2Ore66Y/fWRskpFyC1y7RpQjRyB2TmPp
y2A7laLCUp4v/+hzfhP/tTSymFPQ1xNm4dDAoN4RBsJmckrLZzj6LZ63KsMqQ/Uw996ohd5lk2c/
yzuTK8epRlVjNBmOU4u/q+Hvot5VAnin1FanH5ctnXMb7xe38pvogYaKL2IpD4pNmkVv0lAdjDx5
g4jkT5aZO+CsVy7WOVct89YFlQoTGG3Jj2cgha5lngfOHFmvK5Y++nmWjRrEzoCL4PLqzvkJAE+6
SE1BXBolH01ZAuLgrYb4S9Gkt9AuHQwQljpH5bKZc5u4iG8sY5tUDtYcYDofC3wrr0SVEYVU3Y+C
p0fkwhWj+4w8XunEQ0/Oz167pvf2Vrcob4D1y+iROyIk4lFUepb4VZ+Z8xoCad+Mo2PMtJIH7WFI
wRH1jIJPgbVtJ+mOgZ/7PI4pWjJg0vq8zJGjjhNYcea7IPO9MGpUp0TeplMQQZfRfRZlKpodEVX+
ri4ckOFxzMyNkgy2hZp32iXfsknZjeNrYIXfUFCyp8y4s2pz2xXWjZH/6NGaNit5n4fNt3gQkCnP
tr2m7BfRNwOAf2/8qcTydapaSHGihj6+yL2S1V3f6Ft0sxCIbd7y+JeltQ+cJVQzSttAla5SJBTU
NOYuVfThxld9Uk/hDJBe1I9NIO7TdGGojHg8Tju/UzytT9yuag6qGqNl9zXH0/SJ7rW97wbDbzQG
D1X1VSnCR5RaX0tZpZprvhUp4+gZmH4l2YzBtIG5gekPdMonBfG/EYyW5p8qP/H04qGv62MpPSPy
qWwG31QBVEV/EHB/QNvXRSLQtxvN8Cwh+9GW026YpC8wQwBwRlkIZoEuSfah/gsuIAvJRtUWk+ap
T+H5mQ2nLDrYlMYr1/DsIbIAGqvUzURIkD/ejagTtDwpiTcZ41TIhlKycWo/v+LJzjnPRfHkP1ZW
SaeB7mWiDlhZKPgklMiaXZDcNv3XwES7U/W0Kr0C2Ti/LqBQ8GhBaruMY7/PzSQ/roNKwmLeWNw/
wauKuyGpruze554zkQwu+v9vZuU4wyBTgkDATJEAILdQ8UR09ynutdQWGkiXNARytbTaxZbFv9BP
8KZsOCIAtHI4UswrbvyvhNgnl/Du56xcAsxcmRr1uAQjNGEMf0McDZCWxnQPY1gQbdld0YH4a3/p
JYriOpOuguTBBOoJVGXCmNOPiqoAJE+JZKcb0CQtUW7VgyvH4Vxgg6aVgeYlC4Dw7OPHMZVoRoGX
xLnsGRxQBW9ilK2A4GCq6kOnD0+XHfPZr0TgJnQvwCVG8D/agzkmSJSOZ4HQChvkReGs8B9U1N3h
Q/OYAvuJRqbTtp1jpAh+6bln6d2pVbRTJapfL/+Wc+fy/U9Z3bcMfEJuWBOSU751gl3nkATBSUmV
7WUzy4VaHwQwegqKDMQ95sY/rliQp0hNUVtxRn/eqfPUuBEw5isB7+wDaCmPL0SskB6v+TUlCTW+
YVyqZEK3MfGIeq39nubGHctlPip4yuTvdRXBVskEzIBs4ZQLD4iC3gt1qSDiy6iMfC2vOLty3gTE
SxJoSVm5miQKQVgn3EhqIz+NQN3oanUtST8X6QHxQ+oOAg4e2tXuSmqv5qmMUGQm0e+bborJUY0v
c7dtGujYkvs+DWw/OOXWvaC6ViU7irQfIcZs0hs0HhgIu/yx/7b111/7/e9ZeSFdaLLJCPgOrX+K
W/hR/jRIGIaqLRvbNL5hEJOvgBgChOibQODmS/ty3Ej1T81qbUXcoVp++RedS+7e/6CVH+LCQa6U
8xHMxjzW4oPF/F/XHplzv+KAz3mSJeXipQR14ydmBE3uLWlMkTqbg/olZyqY8Uava/Jjq05OW12j
eb1mbolz7178AMvFNi8wZ84QDiJkVd53AjaPk/h2eQfP+Yl3C1uTqcZxXbUw0hBYynALr4A7Blyx
dtpfNnNlQWvNikCFKmoc+VC9ID0Bp/QK00LWNOFpK9qCP1xx/NdWtXLEWa4Hc1Sxqqh6QxHh2InV
jZI9Xl7TOQ9gMgygqwq8KhS3P36kOGB2OdTQ2xtiiWd6csq6a5XusxGFMR8cAIg9aP9WB1zXY7UT
yiWiNMX3zmuz41J+HJyKmcY4S76ZXbeb+tGzYs/Sfiiyk1CL+i+WyQQ+tH4gsaU1dhntuBBdch6k
XctApG9XJONXLJzpe9FrpZYPPIKixFpw5x8pShLXE7R0DiizTTbVkNtLwlGUGhsgl+mWzfBVNr90
crcXreym03NGNef4qVFGpEKedUm+ka1iF/rVTWtGXgEbRjRoTqHqngFXVsjsJWdwW0A02pSWHcKI
FRaZDbH3JilyL1Dkuzqtv/skxPKY7aJpYIxPzpGMS3o7TtzLqz7ru94tehWhFbGowtZsKZAyqxhA
uGdU8TFFEDkdtCsn9VxaTONN+3/6k+u6y1CbfiIyeYs2gXkaBcvVE/lQZeUducxzWPeemMdelxj/
vrnIbMA/ZlfvYbNrg16WclocYbnz83KTDNKNDEUPr+evSKPuavX58p6evffvLMofr6SsBp2QdFgs
A5PR141Vfe2Ca1IZZz/cO53N1Z2Uxbn3gYVzJwNtW8NzJObDJumSu6i8Zuqs2/zH1LryiDYitRmf
5ooIM/rImsxR9CRtA1+LaFwbn7lmbPW5BOgQkIRdsuV2C/E0fAulYwQ7eb4VzWuZzXK4P2USENBD
b73kyuuwMy9ctJLRk9HFjzlEvTCIRRWke/EdHX1GcW1o91u9tAuKhEr4KLdP//6gWCLofyYYqA1a
q8yqgIlDWLyaY1reUNy34V2bXimcnNtOeFXBv/P+AGy/Cg/6AFlTkqmoo84UrSfDbtVfijxsezE7
MB25vbygs9YYGoARTPwLv/948vsZSXe4QskYavlLWAubvhvsHo68EO3lTLJeLps7dwfgb/6PufX3
E/w+MpkkpMVe2Yby1hoyTbNT041XAvm5DPi9ndWZ7AbEIWSTZ0wl94hwQ29oVl/QRH+pg54Bdlih
fXou/7e1rZxIoTTzVMfY7MbOrjQIUL4X1q6/1q46m01DuMWohwo/CXxiHz9ZbfhiDPcyEp0zk1oI
drq5GKR0/Ao7rGBRzfztTKYZwUtjm7BcyEnj1Sqk+41x0ovoEPJ/NVJ7nJPILg1zm2npw3+xE1RT
YOwjAaB8+vEXhlpYwxTBTrRC+CeyXnVR3sAu57XdsLls6Ww/AmQIzQgQWYg1rC6klVmV30XL+Y13
Unaahq2cuLK+r4eTnL+Y9dNIceyKzXPRYiliUK2FaAsxq4/L+0cwGabOTSiQVfntndw+o673jcbe
TZ2QQUih+lxUZeYJYe0ygOKRxyb/S88odtM1TPrZnwTjkcWQ2IIvW675u8S/nPtKCcK6dGJ4b5U7
03xZNDMur/tMNsC4EzEWBA7jW3+nKN/Z0HDy0Pmw1VZnQcqwKAI6lnqqlUM4OFLz6KvXdvqMt/hg
cRUx1T5mJLnG28sZnCrG9EeCPyhVxkc9DK7U4z47DDJJqKRg/KI8juzIxw2sYagU8kWhT2jzvTX3
bki5RVa+5PVR6U+Nub+8l59xA4y24wZlsMeL+uVauDRLy3nuIxxhrDabcr6pO8qaHJb2zZCPbbQN
Os0eYsho0Foxrs0If3Yhf63DpkV1gCCzRi00lJpzRc7gBhWB9NCLVXwdCdOnJP/GRJTjFws7TWvH
yBDngekEI7w+WXAsRP+bPuuvQ/GslIlLvZbM8F+/YfltyFMuk2aECVzIxy/B64sWvzmWTo2OTQpX
VI34yqQOj2ZJ0+9q8e3TGVuZW9VjWlhnK54MOBD4m324IIWSvLZ6EP34SvP/s69amVr5jbHKQh6X
UKr6UmK4/tR+q/zmWWfC15lG8WgEJo2AvPRUYBxm6185cp9cBNapQeAioFlDPGm1r4CwE6ttEsZj
4pcOcv9QPwqtecVHfHrbroysdlPQ4cNpxJolUqrX4OMxwunx8tW5to7VLvLUy2Ac5GkbqcVt3Ge7
fJ6edX10L5v5ywv5IdX8u5Rllt5a4oq+tiO2eq923FD6dnZbPc/1XRm8GMbzqN9UppfLbjn0zmge
muhnFd376o9ROxD+EZB2xdjp8k03bqXQzWALGyp3aI4IeIvqznxdHm9V+C2loUXbsg8Lr6sf8TIa
ty77AWziylI+10FXS1kFSTG30NOuGjIG2OHnRLwrpP5JDxJPRPyKGcvIjpTWFfIvgTb/L89brLpJ
FORQiKr7xvhp0Ca4vL3nrh1pPJKoC+oGfuGPtzynqi0X0OU4lEIZnqpvlVbf4+Yd0ex/XzZ19sAs
JKCEbFL2NWRhFgVDTWFyZ4T096TPD4KVw0ekXcFLnrGyEBeCLaS1ClOh/HFBSTX0QiVUxCrxoMBY
7u+k/ooDuWZitWcWVANhJ5FWGcZdbxivOZ3ptki+XN6uT2F+YWAkCsKaiCQDHfCPCwn0URpkHyuj
CtncvIF1ShduEE+B71+hMII6+fx62eSnR8hfk4uAGXV6CCVWe6dITRykYDOh2+vR300hSnKH5KVR
6YCU19KYMyePTgvCjkzVy8jOr54GauWrxTTgPywrOJqjI4eoZ/cytfGvl1d1diPfGVqtqq/oKLYh
t05Mt7klbXXlCzxnXbaXl5YH03WDaF+2+Lm/tmzkO5OrEzJlnWQi6IR7SbbxGHpSG9lZdVP0D9N0
OxSuKN92cKlozhRRntJ2cXQf64T2R8lyGvFlKH8VzUn617D+1a9aBQUjV+YU7orCgQGWrNGanagH
3JtLT5eXf/YYgTgwF/4HFZG6jyd3TINp8lE+dMS4OeXT7OQ1OPH+zdJvmmuY5YUL6WMlYlnUMqou
EVVJV1bGIlG2OkHAWCajuWCm7ix5QbLrgl0bi16aPzc9SIdxq+dwu3UUDBs3D2+RRXOk+lSF9wwB
ZVIA17Xg5cm2DWp7imiko8egZb9b5ZtfXKkrnPUeOuJNXDHCmb6611o86A0DR1TsZ/+1b1WYA9Mj
ZAX/3rEz4omSNz4dSc6/R/TdK8HPK2WUO9K3UAXylqKLAuJk8HNC27XngfYpaecbQK0Do/nyBdCc
+/jB0T8QhKjRC8bqEX4qU+k5q5WnOp8c9BYlSFbnUxP0v4LBmm0ttwDjlsdSmfdyOu6n3GodVZRu
YrV2pZLec2AqG0UNdkhF8i2mO9gL7ys94d/VrtEWhxokSTPkv6dm+DFF9bOcSHTTY4gzovuuQQ2j
9N1JeylJW5NOOuGkVX/ewBNhx93PNlhGCKLjLCJpkqP6NoQmHDI93DbWphokKo/FaclwE8C7ShTd
wuH90/DDYyz9qhPtO8TYt5dvyzk/yPQSj0b+KHi9VpuH0FKiTSqbF5Ll8/DJEncQFDsXvf/Cjkkm
v+ifw+z+yQ22qhjGiwwNk8xN3uzMEdCpGO4kqCgvm/r7blnlbEzi8vwlaZP/ctJ/eAZPEgIxYw7a
rpAHJsyD4JggtoLQhRNNOqF56KDcHsNNEnwrGwWAvuxc/gXnLhlQLrDES8ZI3+/jiSytYeyqKsHV
1TszOnXJpr2mob14y/UaaZsrSxa/CN4uP+HdBaOzAGnr4uMRDfaEpN9kSfx8eRXXTCxH550JUW39
ZFCJXPRId4rs/4zFf41/4eoyf4saIqxGiN2tvFHWtqWUlaiiGiLvX2JDkZj7UbsSgs8wO2EGxBvc
mECOQRp8XAksUqjFB3yPAtYhqdtI6qMIBqZ7iONHwzpJ0Ceq+s/RPybl9zZ/0uJbUXHV+tT2u8tb
eu5gvP8hy5a/21KrgqUxMzmZctW+9FBfFvCBFQi4XDZzziMSkmA0A1YBIcwStd6ZMUI/7QcrKGCz
jZw8QgtKIIcS0h1a4cjVAYMoqI9dtnl2ae9srhxJ3iidnC4SR2k92JKc7oYx9moKCv83M0u69W5p
Q26ppZmwg1lTbhQ59cRkuhWF7oqZc690RBM0OIr+SiisE3kEwcQ0iWieJxDaNoSQNpD3shH/yCeL
iWmpfAuj1k3F6s5XrxH5nEsq3tteHddBMbM2XPyXrgqAoqIbPV9AjhMPt8Qxkp+Xd/S8taWBSsEL
KPfKkwi6GOZxJBc8RpHmOs3IT/XwIM+/mvhKQficpaWuplM6RJ50/ZYeq95At4BrWOs7Uz22/UEQ
X4r8W5NdMXT26723tHJdvVE0QgkGwun7o9bsre7ZmO/jykNDZGju5Ely5/bKZMzZqKNKyw3AzeDX
Viez0szCn/KMu20O96HR7vWwvJGp6w2j6DRVfqx82anz7DUoxhtByK8E8nN3HtgYkZxDC/3PynzY
lxybBvNiDzuu2rr6IG0jszBR8zG+azC6N3B+Xz46594272yuhX6NNldTNUi5jJG0GaYJOq/7Mbtv
2lslQTPiSU+v9ITPnaD3Blevthw50VqfMOijnKKRWiqa4MjJbPPE8hrhWhHybxRdR9n39laBHALF
UqqWBVoWbALUe+JOPNRh6umZ5dSyD6t0otg9P8ZoDW+qtP3UxPtC9d20TVB5Ua+4pc8hWVd09F8p
vFMyATzy0fvRt5EK8F7ES+0UmG9ipV+JHJ83eDEA+QaZNEyIa6QNXNagUXPcnmZRughvTMTVC+v3
lPVOm//rQga2gEEjLskkPDY/LkYTAPLmWkjeDlWDpjZ7Pxw8+PT2//aQYmaRjhCxQfRf7RkT+hDO
RaS2VXtT655u3EgxAGLBbYx0M6uHer7GxXp2E024dHQaCRSCVqcm7FtUIlU2UQLBT41XDv4oWg/T
slfVVxKK5cd/PKDL4v4x9SlU+OIgpxyISMjApka7Vgxmu2wsx+rH9r85HO+MrbKXPo7amZIRpy+K
DsL4pex/WSnyjL8rf7pi6szN+7iwVVRCcTFtmgwPThPAA2Ri+1PCSbTsqZR2PSh1hCoAxcaockZE
ktTtoFYvNc0zhp/wmVx5NZ/bZuNv9oj4CG26VXITTbIxNj5+oJ3vNTgPrOKQ55ZTXqNh/OxQ0bR5
Z2flxFs9qnRd4EoIVvYQz8jimeWvoDLe9KpxxIk8dRwCIAfX8PVnWkEYNtD9opyBgLSyOkcNH2Nu
lIGAKYinRIjv1UllRm7Yt1Pgddm8nUVtp2SS24bVXa4Z34e4OIyKsckrxhqEyC3LbPkEzixN2zoQ
rp2Hz9klvw8lK8OQZX7lOrqZXRbIcL8yhpHfyeNrbrpWd+UqnXklwEcpyswjwwUIMcfKH1lx2UW9
5JP76Oq9qQ03KVNTZTjYKAA9inpwKiTpRpDkQ+xPjpkKOzUOvcEqvBmF2iDIbsNAAslzjezpb7a+
vuPLj4JiEhAvd/2jnxzbKJGLkLSpgpAgFn8mfr81lWknirFb14i9Fs1OkfJnZRLvzMK47TvtMZlm
O6J3lU6I+/l17YrqgJxA/8tkVqMrq8eA2bDORIema34hifWYUPrXCnOHXoJXRSq1ueBRKQOvmDK7
RGzS1tE8Govo2SjIgYt002nGvptQJpGFR6T/jrmVHYsuuSUY7pJljkWd/lB/2icpDKw94P1hsFw1
z//M/RJd0tdM/MJb6I4Z4m+GFG36CAQpBaI07hFu7ZVNNRYPKXIupkQdfUD5t84cLVD3FrTTQa/c
VehcjNOwQ6YQcmMa0UOh31UdeoWQhqtlpjk50uGXY8k5P0BhH2Ug0VI1WpMfP4XZh52AKjj3M4xe
NDWEmaRs912ufaFR/OeyrTNJLOfxH2Nr+FYXhmMua/D2d77GXcwdTdFtMxaei6FGMMPYKgNFJSs6
dP41ZPSZxjS2eakuiTqjKX9rbu+eWc08Wq0S05jpqErZkj7s9DrYB7XvpYP/IBjid9+Q76csuJOl
8kkQertgKOjyBpwLoya9eNQNFuDoWm0pUjMtqVpesarZb+UcpXJIboTG9NCEea3pXV42d87F0Amn
cA4GQKKauPq2TS8hh0bEgevqqOkzsuUyRFfT9v9mZjli73a2RxtBG0eOkJSauyBun8uyOZamecWb
nd+8f1az/Pd3ZkZBnGu5qXAa0kGm3q6oO9//M4un0myuvPzPm6KGyKvHEtX1dwpFa9StjtJeU8Ol
E3zL60e12oLHG+SXy3t3zdIqARk4rImJQBEaQ29arD4Pi26KAESCQTQRTcPL1s5edlqFSwlANgk8
H7ew0VoxnzQFa6X8VJrVTsnfwqTdmal0ZQfPW1KV5QlOeXTRU3v/sSiADb0BpNdZfJ0qNj/EUXEz
aigdwIzLi9KWP+tTNKHaSy5MdZ4R4Y+2Wt2sYnUkHRb78FYKLU+KkCWqJK/pJm+SchvJAk+apDex
1rdGKDMYL6EiFtoRM93jIuZlvMml+a2eemY1JsWrM45Wy/NSSA5BtujhDL+mqn+cA3jaUSdre5AU
fbOlo7iJJ+FFbzsUxcMfkUErgM1HYrtI4SEI9xl603VX8hOUFNY41Ee0V78Qf/ZCDlyNcvzUo1ls
RdtIpltsdqkjl/WWE8dQ8NHMlcDFWV15cZ39NGC/F1TZoqK5uq5KEJHLyyMvwAJ5Eto3BlryYxxs
GvUawdF5UzC8Ux5hSsRanYI4soDzTURHVMbpCin7vNedqE3vosa/ks+ePQSUB+m889CjMLo6BEhm
pxVz6VST8q0glr9Q275SjzhTDyGEvLOx8kAR/YayHACB6PI3WT3FDPq0shdZtzIypHH/mKvbUQxc
pbpWiFnu5acTDskyaSIyJvJ63mvUpEae4TF0xOpXlJ50vJJcPCQAe2bJsFPTZ9r5WBkvjXWsuysA
snMJ/ELw/B/bq42tBY1CABgyZ2x3BgLa8SbvvgRo48i7WbgnN758m89gOtjkd/ZWmyyneZDkIUGr
GePtiOJ2NtI6VMXdkis2qfzMY/RHOgLHjuttMUEDNslugAK2XjBYHYgPIYH+ypX5C6W49AFWLqaU
I0NQRA4yc5X7SQvow+Su1fTPlsGcaay4qUXm0qfVg162T1am2UY0HiUwstGUf7HE6mCp/SkW4oMW
G67lh5Kd60D/rLx9CebgS1NTYxHyJ4jsTxVD402iPvdT/Bo34a/YtF5bK9nM5uTAmfkzTMtDotTu
5X0/e1XfbfsqD8yHsaXXR2qm5pD6sKKCQ+Z3iJSMwRWHfcXUGis9+FFpSkNLXX2uvZGufOkPD5EA
NUBqepdXdTYD+mdV64KMaBlBiwYcN5ad9+08fgrDK47ns0gww9sUroDNLk1ARp4/ep4klc3I6hhk
1SbhZDH6T7fOrXHbAh3S5e+8MzaLfxcH1VWjZjt1+HpZvs9Tg/7kuBmb3O5BZc7qNea3cztNy45Y
v/CmI+jw8afRBi00NeenhaJuJ7p2F0/GzphhIkVt7fJO/82J1lfEWsq0KoktjIqrt2Yi9nU3jEuy
GWvHpVgcUhQmktqDCXB57G+o8yKQPOQ/CLmAt4PMThmW9rXiyi85l1K9/yGrRZegQrMBsTvIFhvE
wBrdMWLz1tTHp8GIN3VyrQN2dpOBE5FOAdAw1zRLQjyoiaywyXnUhNiLD8sbb/mwhvGvCWOWsyZb
TPTzJ/KAXgVUTR2bUtXkHP+j2qhF2sqbqNzW8jb519wdK0urUx0mmZ/pw5w7QsqQZ6HeWFXrMupz
5facu6AM0i3s8XSWIcj6eELHYbLIesjd1PHOnO70/qSi1Hf5aC6K62cCKGNDCu9bil3636Dz7u0w
z2pkxcGYOnEAMnkmeoi0MCq9ezNy8S6n8tKl6sFPeg96wPuQqhUNPwXRxQgU8eSKE3mi46tbSXoy
E2M7h8YeouFjrMkug7BPUtfZWWo0mzFJba1PcQUayomnEskZfHx555vDSRHG1ypvvvMDj5aVu/OQ
m3bTSTAkiO4wJp5ZTwetNnejZpwgBLL1YcQ8on92zLzaEToXCGnA0ch691uxqkddh/g+iXyYBqzh
OAjdD71OEVNJi4NZWttp8HtXaZ+72WTwOH/UlCm3GUCD25EcPJmExpW7/BAM31V0DDXNkcpxYdM4
dW37haKSbaWNDJ+I/5Une+b5daGe1CRJfspMezEQKD3ngy5t0AIfN5k63sdSdOin29i4rwz5Tsxz
u80RqNGh/xeCcTdb4SFulW1a+C+IRmxSsWF8oH3J9MQ1Om1TB4O+bZV2MzXKbRWG3/vSF+1qmVcv
jlIGMNAqHqWaGdbu7+MoVuXNpFbpDgrXHNKOJloEIaEIMioXfd9qKGUnU6wnkCCjB1MRmrHiTNYA
raDMf08T/iFv9a+TCBfmPB1zyUIHczKdOdRKuxw0E3BVIrz1ZsWUpdYN1AVkfadCSXeSQkN/jaUB
xhZTfhWKOnJJSQ/xKG9mVCYPU66NR0REkcNKF41tag1V8FWQyq1eqZJdidOXPNae68yMt2bXUFlq
0EssrBFQW6+Bvw26/VhHA2Q5xaNuFic9UCgVmRpttqkotr5RDK5uMHRuCugaZYgtjFN871uj4fWx
D/a+Bn8TICzeQlzSVs3v2NAgCwMi4kGnWh9JY8Bk5aDotCCVtmbdbvxyiiEUNO7HtPHtaFKeVH+I
Nkbue6o2b+FW2MV+9yiYWgd8IlGcUh22UVdtJAn9l3oIkaZJwj9dVx2RjLynskEZtU1OKlVtvRXd
JA9elaIb9ibiyPm8bdIAhcuo/WFN2o9Z7tii4uiPKc+tIAqcuo8eYj+C3an/xmQE1CVa5Eg+g+Zi
zuLklMOuw6DNOe38UWHoisqfBIX2NNI8s+pmk046GtSILZqNJdvq3PzomJeVIulWLNIHVYbtRtWK
rRGjuToXYrIbFzxUFMv8WQj0RtOXoJaRfm/RpDVF/0CnypEmMWIMqnkwkuIJSAIUqoP+PEnS9zZp
j6lSvdQG5AN+e9sWBWkUSsgVAaFNGAezRCcshYdoghW9QQx76rw0nDy1kiPbb8WW2VrLZdRP87Sx
fyjb5rs8Nhn/4O+0KU3QoWxRSG1D5hmCuzCM+Xai9VWt8sG1WnljaeTAMWO8fh6Ldp7492be2EBE
EErtALfmo+AENVw2HE4vHJcZqlT9ZuTlUzMGz2rXCweU41I4N0UIxUvR9SXZG2U+NLpile1nvWqj
l+flUfjNmIaKR5AOjjoUbmFo8xJrMm2jSXynzKH4UQtufasW8A7GyW0B8rWFQGhuk73UyaitmmF/
6A2kf0e9dSHlTN0qrVKg+w0UYnDDBxajnVL8Mszy7zxtT5DCPonU53uVZ7Gkfs/CqbWrKjgU43Bb
IGucz/lbBJenVL4mg8JzPmjAiiZfcnX2QDR+B0LZ0ijvvqrJZDEHKHq5Ie/DNHSFqKYiUKkyNIly
i0j4y1xSA4DuC+6MLNvEYv/cZrXbttyWovMPZdLdzcL0yEI3egrqrZthxuyl2B3Q/cyb7FlplduC
2zTl44BTsmTXbKpNbPyClxXV5M58QDbHNav2gUa6q3XN91BncqqvdMdEB80G/pLt0ki5K2d4mZIq
R2c7HWwgX7uEzoUr5ZVbq7zaFdp+UBMNblbFLdM9TfFa8vDfj1m7bYc+2QmNgLJ0X/uwyYl/rEZc
kHzJz2kI/JvSKm96DaGPPrPsrGGSvcit0mVe6CTEzb4M5Ufe7jMkVVFni1G7r6dagUBHsdUs0ey2
7Li+SuhOMXMAtM2fCBDSqU3CwFFr4TmHm6ooZd82QsZXFWDk/NyZye4Udog6QVQW7e63pDUfI6M2
XUUc99LQvTVD9lMOwugwR/o9OnkPraVtsrnzkX8tttIw2RmfgeDCO/+JtozTTjAeWkZFDMiTx5IB
qsDvdkYbwTsl32YtmtZB/E2mzgLV77AZrIMUKXDYQgpU1gxz1IAI3GlOt4XY3xDVAk8HX7TNdMCu
aOlaoUWd6KuvOUkR3gRmbIuTtSnGQEGPOxZdI1kUZOuF6UMs7TSJ3SIJf/TMEmnL+EHa36Rx5HVW
vu9aw9XLwdxIXf6DCoUrxwxGaPlwo7VveZ8dNOE+QPy6m+VNFXhhbuzyUfGyeHBVk5rGJO2HRPN4
RO7h2zvGaEy3OrXkqrlrxq+mkdpgeSYh8wr0zl2C59YvOmkXidMTkmJOJVLR0oZmrwnmVpkkJGoZ
yCj0LnBrSb41NP/RF2QfDxg5vh7iQu0h/JalL4ug9Ri/6ExVQfGde9pcvvj1Kfdvm/I5qnITDcua
hD61fqOlNQO7lN2crkpubtrMnpSvbTJ7aYMEMskz9DCePt4GBv1xNhh2crkT3KnPT4Dc7EjYIwxI
yTXH8dIhOlaIJMyhUwdhYleq9Zj64Lu1ob1p1IjxxAFfzVGVu9cwVJ1xQn8grXy75q0NCnLuoltk
Mgo7HevMNqfG8QM46NrwcU7Kr4pUSY5YqJsxhwtr9r+qfujIafMy+u0uM3vDVkyB3uyb30Jk5Y9P
bU11sUo3/8PZeexYqmxp+F16joQPGPQEt13u9H6C0hXee56+P67UfevkTVVJPTx1VMUGgoi1/vUb
4tB2cVV5mmRcz2Y5nXtlyA9L3lqpG4WmtElyn+pk/JjgZ8/2+2zdx7Vqu6nxvmghynX7lCT3vVlF
0PPJTzbZCxaTUAksWk+ygUOXkfh5owbECt6EOs6aBKY3jrwOF133osf8sGx8U8P5upFopCqTsQkc
B3cxKyKTewLC25VYbtWJVHGtxvZViuWRsy7cXixmPSi5v1nU5ylhAOI2rObOGOcgbLBdMJWKXPdB
dHvU57eqRFM+N8NmAndhdKsHtVjzbKTw9YDRllAaF3TgJdLkqzF7i4wiPyaqujf0XV/ty3pf9S9Z
3/lJ8oXz3MiYw2D7s4f+PM9Ly9HNf5nqTlZYyMNykQliwFVzJ0/do1KgNA17BlFLVO6xtQbpwU0O
nusdFb5xSNbhlNehfh1PCJmI/OAwHkonHWfse9viulTU01ILvCz0NcDy61RNTRDmws/WhGBDccL/
zHIbWg+ntKONN31KmxpHzJmxDCFzldrogTwN9r4d8xSwptf8xLRdoVaZAxfCdMaFZFXNnlKvl1Rx
itsyOtSJPO2sopoPkRq7yrice6Y9HJ0Z7la8LPwj36xG+ZJaC+G2vYa7uvsU8oyJR3ob9RU+tdZV
3jbBoEj5oUDni3mD28vh7RTDqKTkL9UpGPqbIh0aJ1Gjl1Xq3cGUrlo9daUkMr0pWhrCvEtHGfjo
zA354LAlxNNm+BNTcOe/yGzdNRLpKGv1MLelUyxY62UYjEy9sTcnFs5q3qitdqWaMerefDpKbWq4
U0Wd0q/2XZVWF71MzZdUE+YrdZs7aYPHFTgEz6asP8yl4aDsa5LQew7h+BE6+32sIFa3h1cGjm6H
fMCa8BXJj0DnnS9GgUImqfZaNPukc7YuFtf9SdCGXWmi3TNTVBy5mG5rO9oZFD5No/urnpVbi3Sc
u3xHaXyWq/JimsHo2DWPZV5eZBw0ZhLdRtPoQ5Bz1RLPlmbKHC2+lin6CsEHIwTD8cppS40jZeGM
SlafmehBWFmQxJQ5K0Be05RXrVUHBjA5pBeeWY+VnBSr3kbQZ2xtNUHOzRpDiOzMityxNz6YfnzI
4bA48/hKxa9T0BDAlpvJKS9XDOq6eyFNTD/VG+J1TguKPydqWOgxJlaikQ4YQyaeLIW+aKnvOc/q
ssf7cIx3YzN7zJsD3MawVFvjfNc11BV9Q6Z82b/wDxQk8dHeYOUqQE3NOb/qVRtqUP5mcsLEmEhU
Y0lRVxJ7bzSRNw/0has+O5X2q0gjX8GbjVi8qyaKXG1eT6Q+X/T2lxIru7J8LKx1F5rTjuYV1nn1
NI7tLwOW2AhC2ayyP9rknAvmQn4V6VkA96HeZApnkQ1+ltI3Vkm/H5AoFd37HJXPXUYavdIJ1mlv
B0T1+HIRvlg15b3OjWECQE3EXCeRYOUs1XDk2GOTz57lUKHtIEtR7uIgBUaLFqY2WNVEQr+JZslT
0OTMsXoclPUVge95yT+1IfNytfdHpb6st6igZnaSEl37IG5jW8SeVk67xiqv+3y5nVC4ICqjCLNW
J2RPNs3pOSx1XlDCPeVQ5cJecSdtuUqW6LAU9Ue0qA4NM/orTXWM2bwWpEmjw2VR0MFeFIrpKxLx
z+viVpLlycnyVVrVvVhqvGbfJUnxRvTnU/NeYLxO53UwZDx56uJhTuZDHgJXTGWyl9SR892m1Erw
J266z6jge29nJ0uGFz1tbG8VyVudA9tX0o2I012MMffCzHQe1B1WcRhIbB6p2IxqCwd585hKoUdh
FNglBGs1D9QR++jBto9Tw2UsC7LIZB6LaLT2fa9e9qriTaK8G6V3hjHOnBv1MQynN7ABDBbr9lA2
z51IVRDz5bqj0GmwjIPCtVl6TjhxxAAOtLGuxteiV/bLrCaWl2ty7wwGVUjSFYU/LF+9rVqvmRHv
1Na4kLD9dlXFvChi/booQ5o9GxKB0n5Jy3yYBMN9C5xGDrvKk+TBT0hCadeG9pPpQKRcUhoHgtTU
euGJqg1Wn4XlN6vk5nYcSHoj9lGdJxdrbn1hW6vtW6oP6onoYFQjOSfleooj8WCAHC1TfJHQwyTi
1TKax1hQ7a+a6Q1sAElF0sOKs6secyKtmLZElRWscfKVMtS1SLIxs+g0YtNhjRgqpeVumjHViPX9
oGaXiYItadjWH3NF0Z5GoOK1fZwJ8NyiftXRcOR0gg6X0w9ON2TlXGRyHKj5cm2xc8vycoh4HWus
n8WU7lTiwF7qur1v5W52JbW5bAvVk+PaHyNazyG7RSpd8dPF5hHYBuZgpA4fzlUih3dNr++wd8Nl
tnJgkCEotP3ewhVVTvEBUfQnkaAYNsOZMIX2vsZfMKCZcjPmmkSFfjWlcdPDtVHL8lVRw+tE0jwt
Zk/uxa8pmV9LIq81OVKdspEcCwfXNHqWpqtQ0oh7lw2ivIrBbWrlKy3Q5GP3+cB7vS+Q8esgLp7c
VVfL9qKj0Ncacz+v45lgB6/k1KGwmgMpDW+SUVzN1hgsZXUVDqiSbD08GLVwVks4OIze2FNyrurJ
aUdxF0XvVtJfz3XtxUOz2+6jkVcMI9egs3AX7rpA6zO/KXI+JjOg9XOFrrgV33lRamcbTF2W+kBP
1YPFnLNbuouBGVaVmo8wvVwJfMEp4utBy8CGLCdl6K6GDR2zaV/rsXaZydId/f9DP8heUSyoh3mh
Sezp+noFEypQpeUmzVPyTw2cKdRTBCNKZHVgo4Co++KYyY+44j6onb4TheZQ41/1zURkX+QpSYRQ
W73TkG56jdw8RUprsKm9qHVH1xLhcmsT/WJH1EAJf2KR46lvnw2n7Kk3lj2iL3uWnD5Z7xB5XU7x
Qo2cXIV9uHhKdltWVIpZFpMIHI338Wyk7qzp3iitB2UBHWr7tw18i8CPwRj8OpF2wxDjSrwca/4p
WPS3OKPerPN0B1WNmUG6OGNo/1pky+/y+GmIlRtd5IuTxeUeJqVfpZ9arb6llX6soVllOejLItzW
7vZDaAWM2fNeP5fs2nOCSzMWxTBVu+uqqL+qUfGrFk+PWFo92VwO9gK5L9omqZMmTooRneXiFczj
vq/Ke/QtRz1eH9dK41ybHuvuOm6Z7/AB1gT5VhmZ4nxaoZKe5UxcCwRFdlS6nT3764BbPf9/BgVj
3TkKcG6uWdAUBP407WVYaS4fCc2zOMcRYGcbgvdsFlc0uPmDoeQHuUXAqoadC6/Y1ewRuFlrncic
DCfO5et5bO/mNjzo0vxczfotDng5cN9wOc18sorkxpN1lRm3JM7ul1INwrS8UDU2galyTJH17mqa
x6mtW28ubE+1068FVxKn18bAGvvbcpGJLOaexWfVSg81LuzbR3Ov1O213VQH9GLkMKVeN8JZEIpf
p9GuK4mzr+7TCDiUrc8EZYs4Kht984CmEkUH8jyH0o3Rt8c2T4EFU9c22yPXBBkkxmCYsxtLCwPY
eHhl0yDGTXsmmP6SXObNkb16yG31vY0lWvP1eWzhdKSbp/gY4m9StJ8ynktFtzoVy7UbrZ1CmSgW
5XlNYgaOndfoW6/asjbbg6JGb1uqnl1XZExnraNqz3wZ2wlFH9+ivVxmrOaHkNIVzdFWnrZVEaxp
cqCGp6aJaVtJl2dDpz4WdwR7+cSnHRJ8EVIdWeVop1daWTOqGQ+N0mKNIO8SxTyiZaIK0wJCbnit
61uud6zx4gZj70t7Cj+S6km0uicI27RAl4yi2FWqfFljGLrkvZ/A2mBqgAYv9nXBL6yVh2jIFl9q
NpI+3USdWBowbRTgmvlSNcbg9K1YAjXi5WfJrgB/cFOgJExk+TyBKJzUsI8lFa3QI6+gpJLGRHeq
WPVtrbwcRUepd0Mcl0MvfS2LnNkH62M/iOwuHMlTtfZqc28mQE9barzsavSGJxfQZzp2/a8VXG9Z
gihm5pLvhPiUtPitq/OnLP2ISv19tKyLsmNbFjApBDAg8yAyLBXzMFgw8Xph/Fo5BNJu9LqBZdvi
dG7xgje3ubE28v08r081Gy11Ggbq+B6q9BS2XvFRSc3kxkZ6k+qjo1s5xqwZNWF20PTks13y27AQ
QbN8RdF0ZXPvI0WzKloOxpJzf/qoRH+jrzXUgnlvYjyezq1flwLP6cKL1fwUrzjcIOPw8jmO3QyT
xD0mf6oXFvZDucR3Yrpa07om61F3lGTE7QUB7yxmbw7z57jMn1KSdOqUxElMLLaBQn0IDUJaiHLD
AGvsL0a4kvR7z4OxJI40mbqrccoUZbrH0obxjQ7WKFY/ycQJp53LNRF7De9t+J7AtwbEMsOnC4bO
mNArYWHltHH6GbWl4tRjina01q6WWnoPk/nLXvRLDApv9YGJRYa6v5B/tRbg8ULyFySM4rGEsNxl
rAUrfsyH3lOs/Kqcm5PKjKMVlLdtfFtVdKhTeBhb42RFizvmTBc2tmPSLkEvAw8bAGZBOk4PViJK
t4yrc6mFbyb7mt9oy4kkT0CEcr9WplegJ5eyfmfh6x7SVZub0BzzYiBMd5uz6mLwqsba2017mG3r
nFF+1tPyrGBWyc5xGNrhOBtxYMWVM2SRI2MWaiNVKvi7cyE5s967PUAYJlAnyZIvmPLusqjhbZq4
m8gwVJVDrhtBLrKjiMJXAeKph3KQaCAg7Kc3prLi6fCCJcNFiaG+qOydyKubCtP7aDbeqWjkVHzJ
2/SOYdBhSrIDvZ4TF8Bq6urkk/41bkBH92rp3Q0oFbb+qSS7elP4RfaV62LrRtzRLoPUFK8w7sDl
KsDWxpEy4XeDvrfHrRFIzbd++8NI9yTQk3ohYACAwpdl280ZBZDT9yrU1cXraq8NDZisUewKe6Df
aL+msTogyvUzHae8uj12qXlRxwbuZqND3IvTRnT5ocVPlnWn6eVDOTXnNppvZ2G+J1oS9D34BtMW
J9MY6udUGdoS6AvEOD35JbZPFeveUI1EIBLpxZLl0B20FrVyCobUHUP8z+Xe+qWEq+ouvJeN7i1R
UW3pKAxagAPRJ6Vp7eWT8rHWMkOp+FNvtMCoy5fBWo4Jt7kZeBmxsevna7M0r7ZnJCub2XV5P2vl
xdI+g2r7VjTsenjZScvpOVkHoSeuJXNKMLNojU8yk7wqbn5ttRx4ywPN7DMIxjmU4OqGAj2PQU80
eoS37scIDnrci8cwX/wIR4SuSa/z1XDXEpupCkASLD+BTh3fDmhjLZoYCvzTQimpsscyI3NjbXrO
7cqdjOyOnBW3Xu3dmlHpUH5mLMKNPaLW0rVEL5UrLynkc5nm223yVjub5MQ2DBlWLQ9EoVyRnQd/
3xY7m7kplK7LMpxvy5SBdK8+JErxVmjjI7HpPtPf27W0HhULo9yso0+KtJe4Gv0O8pTGtIVIXV8z
4j1JDUFqN05argOD0x4YSVCaYfkW6+2XBZdUt5vXrrT91EQbJCSGCVGUevUq7UPOyyG3SNYaPXav
wMxulyQdiQZ4nEToLqLwEkN1baCiYlWdoUj20apdmPMzbix+DxHczRTGaFQ7dmmdujjfJoAneEpA
lBBlU4luUebuKW30+LOh3ljSyIub/GNz225s46jrkC+XzLrrrPVzGhkQjckT26KXGunFkFc+Q6Nz
k7B+M9tHqfICmePWauunPjSvbTM55jn2BYkcNMn6pCVwWWeB3lrf1Zn5xLK+zheOGKybnCJC31Lw
5TAEUscULIgNNh922jwfW53ONJH2a7jcVpYZDFjOSkUVNGBKo5LcYJYMM0HyrdLeDVpxTmp2VnbG
ytSeBkWDo4t/l9IVXxG7Fn7DbtSNm/pR3pZJ49Mw4MtIu6iVLsB5eK13+7FugrZRfi3sa0YpbgUz
e07At9FmJygDzTr1MvP2nI8KDn5HwdKrXwnFWJ+Jmy6nZdLqlsUZ70et9mD33KjTp6rI92AvvrbN
+RZa73RiZr3GYZAznMGigO11YfvSQI3rO3utfBPDRl2ST/LCdLauD3Uf7VS2UGF1XyNwheA0xZnT
7ST9es3ho6qvtc2AtyrwNII+t+A3MNa0z1RlfbZc52bKkHNycH3a01uf6yTzo7B8Q8OBlCLe6Tng
TCyoqMrwPNo2KUeLdbso2hkLHl8g6SBwRT9Wg+XHxnKXlo+CVk0uQzfiSHSkRPiDWX3OPay3pb2a
5uYacu9ViV1bU8t3EQkzqWgmUL7qwJzpoZrr1pFwJuyQU3JWsE0V/dEMl4McMtugVV/7KUiWkLFf
us+62VO1X9HYHCP66EpuSU0FiV1C0hc+FFIb6xzf46FjFsky6vqC+KmaLT29iKunidN8SofzasZ+
yjBajayDXRI3U41fmvQ5FuKwYt0sJcpjr0973R5PFmSI0LKcttEvkgYiRjOe4tG4qyvpzlRmr7Hn
3NHkhyW+X5nSFS0fVG4ewnUJbHzUoLui9lvchG1vWut9kj5LYf40MQEpG7ri0XgpDLqtcHJSGM9m
Rh1PQZAqxYfWv41ivo8WJqxGu5OU4kILw8u5zYNlCDWqkXZvGnTBSrmtDFJq1dxd5RfmhH5cLU6Z
LEGHUKPpJTcknUiuf4msOOcDcXZjfDZiTpta34GQOAvphHalYJ37OpA+QnVRpRxBy3NcJMychnMB
hQa/AK8PjZ65b32RauGxaeaTOZm+RlncVPFhyRYPyf9+QgyXjipZqCMIlBmD3YFH8yvaUnpdNlin
ZCBVTYFQwWIS2WXTmNV8J9mzp1ALggMPbNrDPp+TvZ2lO2Uu/bQeZf6QzlKRLyepvZ+Zpre0lFA6
AiINDuvyYfHGbbk7KUgc6lVz8Y5y00zZZcpG9areFV71kLwt5nAkGtzpkc2INLnFbvA4QA+QDNkj
pAxKsqxdSCCxFgYsRh8FtfZlJM+4rrqrZARmpfoIlB4TSX8wYEokE1utZCtXTVwJv42UvYw9QFwZ
nhHV+xq6QZjoKfzW9iM1X0lvD4Dtqeqr9GA0pZvM61EopT9FrStxVHQWCzBrP5XsOSlCdtjQH4R+
VdJYMUCiqjXnYzoseK81PjfXs6uNQdP/6vBMscgUlUbJD3sYsGa7wFlomsAq3gcFP+kworHQofzi
64sjA+orGV/0yqRGkawbqDd0tMWxYOcVgK+lEYEQ8bbK9HXJajca84fYwEw2ZXRjqUGtGjttXbzU
gp6rLKd8vMO3+KSsjQJul94k9Ea8H0erw4t8koPCng60xh7uKAElhWMY4xERmdsqxTHuNKrogSlp
/FwU0odCzRS2CT0wAFHIxsUm95TkWUPUkHTRbcZISPIyXb0zq9eskugalPqgTtXODC2vzXld9mEe
TThM1T31EMEw5i7PoofKfIWLTbwC+/cSuYuKBYZQA+rvF6IHb6AOSbuozXYbiqYnZ6HPB9UynTAB
8lYgRChzeChD/VWuol9zmJnu1pDbyoh3zBQzYph2NVwIvUZ41lWhz0R232nk4mrdTThJsleNC1tI
+4ngErelgSlDnYDi1s2xtRlRaCx0fRWLg+7QyW1klFn5GOedfpDggLKlD1wkxrg3zmAwwqB5xszb
MbWo37WcyNDaUNhj0hnLDlTRqxD9YcogYdaG2R0Bv+tuYO6g63xZLX/fYFOAsexF4l1p5GFvYRGb
1MP9VCAOqmk1RqgnjV4c69bsruqR87hNwOuacH1SqrmDnimo+/pbwON3u6ptv5rACnSpf8/IiGQe
wxgEF6RJPiaRFMytcKdJuhpr5U1CGiTFw14f6nPZyFDtkktTXSde8LyPY7DFZUmeRwNMJ1dkt084
i6wYPomwfGoCh999KNrVyZgQY9C6+FRbwGfMOkrtuk3NyzmlSyrbmAFmJ24HlbnLKlZnMvTr3hTA
5+XLrCU8AypO0CjbILAPmMFeXyh8dnZS7xKOnmgWQZpVRxsv0zQt7nIaN4mPDEjuuGiYcUrWdMqA
ilsDI6mFygBC304uhmcd0ucQ6r41SjfjgA+AnV33dX1XF+LJkmCA8a2+GZTqqyTrRyXiYKLE0fjA
W7rWyhD7blUuB/4VK6w/rMFuA6KHHnrmLjh2sEsMvgjrg0Qqk2aYTsqpHm78orWOeAHVtTHGHyEF
rmf2ipeZ4OSd+SvPO5dG+E6N5TuZ2LVpntykNHdSn74nuEJAzaVkm5zElm97aX2DKrMf6LZHQlqg
FCh+YdWvtRXv0QQx/dTOGrt8qr8Ks1edMLNyxvw6XtNF+Ryb6nOWCG5rVFq3rARxxFBhJHWr2yUb
h2pGzzJ168CoVVeJ3RT9fhnax1rHhLpS3kFSNiqwl9aM6dbsOWqkyLVnVX+WCWiYxBIf5DweqYPM
JNCTyE2suXDKPPokKv4khspX5/puimod7lClBItdUVMb4w4KCE7wMlBDMU53GiNMKc4vp9HGl0x2
Jr7ftTXP2dy8tSuluJTOuseWyfhUUXerLfw8hMiRyJlnziMcAMMDYPEH4r6JW3gv6VhSc6h2W5r0
apkXfL2wexhlHkKzpWDNu/OkNc6QrGdV086itiSM4rCtaPO4g93d3jHcahFD2c2pb+bhLBC0N3pE
orgOZQYqGe67DeSTtUNAEQ54bMSOPA5RMOrRMY0KH2dkw5nD7qmYtSdraGJPDueDlcXPlWI/GtN6
hmjKM84mxLn5VVOtbiPp98KIZg9sbOPqietKqag7bfMYJfmxBu+Xo2kX4lZCT4REyyALrzhqS+JK
SvJZ9EMRwNDhE6j4tUq7SFQ8U4BK4VjosNIkMTgap5yjjIM31TJTUm03ifWKqZ6XVvGuZ6jXdQze
lHZP4q5bLv37ONNJzxrJGuDcVvUI2Zgk48brCMipNYkqOb2Yi3E78vLbkkFU2izsZdJ5CMUDpFpX
wb8x2YjIxXy/2vK+wL4tRyZg2MljPJZOHOL0YKtPK9ThJG8ejZkjuIp2iOuDhClv2xpeu+reAMUu
IntrBgDtZM0ZzK+hZPg6WSN1LY3IYh7Yb3kqFh10qniF+hKl68X2lpQmPAyR4mIscYwiaBRZcgGz
9th0E/WXNnmxJrmyOt2OaKlbiqSIen5B67As5uZxAN0u5BSwvuQUwinNJ1fVnrUYZ8FUbtxxVq81
bT4npuIJkXeeMoZup45oYBQQAOa5MIiMmG+sg/cbh/InO7M3WL9MWD+JBFMWkrZpIp+z83dgdM1r
t3avNZ9Cuex2RmI9pKL6sqX6ulZZw5bUUOPgZZe1fedw2IesoWhP434aGLZ0VsiGgKlaAQAZ9XQm
Ub7PC87JDEKglfs6eV7IRXcA4O/ZYL8Xoen0S7pf6tWjNTupXf5QxKDki8Wp3ifdIY0fl167EWnp
1gOAbRhycCintSw8yPV+Mp56CxorMR0vnZYfi4F2N7YPRjRSDFL/u4nSU/YxiLSjJzXWXI7fMrxY
GZBTkbctbPMmWKPyEzaISWmqPqhldlzMtyzNMi9R51/hgCt+1j9Y+vKA+/S9BWEHYgInXW4o91Kk
enmy7JuyfO4XSYJPZfjDv0gZ5fiqxgA51tprZNqVvRsZ4U23FMSMjf0uwyI9Wyp3CUFq47zYmQxn
7VBQGwGn9cZwElW+S1cQ8Xo8y4N9KkyeJCL8FD9bn8d3uwJrA414TbrcKHy+uWHcWgPVNWx20ezb
Qf/aDOGcBIth62DZ9zM6ZycL18dGAuQf1pduXCAaWYconxg09vZpUdTHuagOcdl1VM2GW0Sp/2c5
wY+SBZJGkcyjkcBRBq3Bb1qCeRWIpQxsiZrqI0eTZzZ2MJXKX/RYf7vKNz1WZw+iWetNj9WPmLhZ
O8Svft7LwZ9v5kdhxL9v5j8U+T116RSi7stUaddFX5GWwjmjx2r0vyg9NI3nUmFCV5WHz//+r02X
i3YFZ3gVMw44E+KbdoXItjnP4+25ZSTWZSWy4wgGWK2WLK+pvex6JSgL7Vbq0jNcjmfBDAsdP5sg
VgkGxLZE/qjhwxqQ4eBi+nUxnDZDdyn7SHrzLoTFs/2nFo/XtujO0VheL1ZzMWxRa4JgJEa4jAU3
CPHPj3B733+6r+0R/7YeYinpWxVyMp7zClhHjEjCCFaYl3HykUWh22bLX17aj2vjtyf5TTRTTlY+
JDrUT0n9iOPFnea7XH/6812pP9+WZZoEDALHfjfyp6JfdENAIKts5pbl+sAPOqh1HQzmsq+zEqqy
TkfRwsqTZNq45qnP+19Aab7S9neqWsGmGRhQ11RxYux8ZjhXy7R89MmXjPmomg0vsliOc4G0Q/sc
tN7d3Ez/fBM/SsEIIP7fe/j2EZVDGJYJzEF36srMKcF5W9jEfVTvdJP0co71P1/vh68Jr2zDoGYl
BFGXv72YTs5HvUh5ZiN8uJq+HRVaD8iZ/GUB/HBf/7jOty2oiOtKlky+2iRuOZwX9aLMpcuk7dnp
x2tsav+yxP92X9+eI0cJ1kXbLsH7Z2QHFmIBu4Y9hjFh9xe/8Z/0lL/f3L9MRH7/nhBxT8z08Sns
E18OpZ2NrI6MEXdaP7WIwUiCP5mkvFdUEwjKIJtQAkbYTWjNclq10Zda8TKB56fr259f70/+Jf/4
ad80jiB/sonvHdJCwyBLq3PxW02RXdhi8Af26GEWN5ulh5Kmf1lZ2+b4bZP5x5XVf24yON8lbbKw
nBoSk2fbAMQd/pqq+8O+gjHwFqHAEa0gZf3nRTiKW2NCX+ROgqSp7BH6FlSuv5wDPz9E3PGJczHI
mbG+L14S0pB5sV+uY9BOx6T6ipJfi7RT2TkycjmMu3h+/vOL+3H9/nbJb+t3Ubqs0+fNUyyP7xvI
QmMNTKEY+qmiLf3Lq/r5Kf7f/X13gK0jvczkfqUdBszoo4uVfUCSD3++ox/Xw7/vyP62ElfIIQSA
cwS02XA2mgzTovovOtqfFL2c09jyGVuci/rdhTpRoSlbCt4kmUldDMfBL9fpmMJaKUeZBiaKrhTL
/BrD7tIuwiCtUYgZwExWN/xlv1O32/mP5b95Ais6Nja6vT3z3/aExOySGcCFNRM21+pEWbwmpwzS
VdTk91OVcRA15y5lMrWUtxtvLIP8Is9vQwQqIuPVECrTfm7iQ7xgZl3JzJTb/GyNw8OfX8uP7/63
37ktxN9+p1WOqhpmbJRDaF8tVnSnx7anA2z9+TI/nM28GRoyoQtCx6xvlyFUYLFKhctg3bRPaVbM
PndauGo4LL1PjbLHxeIvr+DHBffbJb8dbcU0p/mEbYk79e+WEhTG459v6ecn9+9b+r4r5LDPCzgV
7owZ7aK0OGqvh/Zv8cx/u8q3jSCXagWOEHehyc1lk123Zh2YqH3+fC8/vh7N1AlYUaGrfY8J6+cx
VxImzFQbC4hYL733TQjwM7+pMaJIesAVRcafr/ljSSBwqDcI7sIH/9ve3QwWpC6bj3XLNkqX/nK1
b9UWipMpe0nZXP/5aupmY/0fHySEdWKzLBnY8tvrGgeyNWXmp4T59Z9TGd8bOiBjPbcXfaR8NhyK
zNKArSSLWQGu8DYzZ4Zt9sYUY4ZZiNFLU/XRjq4gRW90vWJEEvLnH/nTI8ELE39Di0hFso//+TEC
vJQknnOcFSBjXf8Yl5epaTk56L/x/yiQYA8TPyQIF6F//eelWjuEeDzS2xQ6FsAae1GNCBX+khND
hf7zbf20un671vfzRVEUiKIT40NzPaww6reRTYfv/qx4kGnX9vXPl/vpw9/cXyzV0DD//L7X4LRn
T+1m8C2jb1qzDqn1Xz6Xbbf6vpZ+v8L2Hn/bNE11yNZJ49OPpgcpLSBP01xIXl7/xZ31X+4If7rQ
t0Wr1dhflCuLlhl375YYGkTqCJ4AJdMyGKkUuzr97O1xNwJgG/3wOPXicyZnZGjD5n+4O4/m6LEr
Tf8VhfaogTcT3b0A0tIkPT+SGwTJj4T3Hr9+HlBqKQnmZHbV7EYLRVSxyIvrzz3nNScW56lOz1dM
JPdGWbJiSjjCPh4OeOf5vGUDuBjZ/fEpPHTqsc/ZCqphogQ567dbibkQTEIbwMVvQmQRxb59rJpT
RlwHu0RGBMU0jarjvBlfHNKmUyero4R3wSZDkjreZs2Ji+LgrjYUnOUUjAKUuW5manqqJ1YIPcld
Y0/Fexe7RwPMs0aiTEbx4/jYTfPwY838u7m5IHQnWF5sQU13+l48qy3JcUURYtubBbEeqAcYML97
hYpwIvg61Eu8VySF5yTY+nmSKVYqkV1OkFxQtW8t7Csyy0HWHMz2fdD/Pt7HU43N1qIedi7a5rCj
FO13L79WPI3rRdoHTjK8HW8JTseB8ZSZOFXSJYJKbVpEe5s9bBIljOSBtBlwbVLf28BXJj1O4Vrt
wocaHg+kyFtLy9ej2m3BzC9diwmOJbTavFqk5F5023QA7lGQexvTcrBlt8Xo3sQn2nitMkLhHnvq
pBh2earc9bX3GHe/GmEEiiRNukwvsDE3XQH3yhDvzKBZp1K+FDWdOK29lEcgdYqEbXi3k/3xmvfl
nSchRGyoFQdT++njJCYa4VmLlNlS86Gd+Ork2p4/A5uLmR71BUgDjMn8jNPjLq8UuEtud6fDKp9Q
Th9VKbxSD9uEgVssc781KO9aLdTMdON18s7y+7PI7d9KKu1jY6wjmtBbYN2SMZXmNDszpTsvjs9r
STrPQI9bHojHJlMXiSFsJUuvL3h5mSvZSHZqm98NQ7rNiwrzzPBMsZpLWX2L8oR6WmEpa2scrgN5
vHfLygnCPl1pHtwvDzF5CK4vbqduDVdbCS2kOpQkSPSQGRyMFhm7LD+HiHluBuXSjMv7yuSBUNe/
xxpY3cCc5IP1IRsN3MtkA1Bi6enBXQWitHEhcZMzqoFTS34AJEy5SAFeK2mzaQEpSqPnNBqoJe2t
tuKLDrWEheSCsji+Dg8dVfhzqLqmGFCA5dmKN40yhzfLihcScHtae1FMhWbhyXOL2+MtfekezQ8Q
RZV5FIhI8CrmtCH2FnxGeNKYFgd9AJ/NDOudiefciL0ftTeAVP5KzE3VVsUeN/DqCYRge+IEOxQv
IMGsyzjrTg7Ts+s1iaqhN6bnYZCX57n5ZlQdNWo4zUmGOhk83BY21PFOHzo0EVtlYKmha8Y8ROlL
2LBuT+SlD1dYnunKmRTeB3C+9fg2ES9MKfgr87nX4Ow5bKRqE8CIw2itSpdw/petClAHBJbixsvj
fTt0me73Tf4+nyFhkI/mAPePsPQTJxWf/VMynYea4NUAJljG68Scx/JxWSmFV+QYj1uqU7FMwoq3
N+iw4z1Rpk+dLU0SlQjRkuxRuLdnSzNxOQTdvME1sB7dd9+LdoYC+XkM5EXnQ9cH5Z8L44Psmtfe
WGBYKrshBX4wjQOVFUsY3yCdbAdQu7D6MtSR3dx8j8XJoaitUKcYzCtFHvS1BV668MArSKJyF9ST
vE7yHHXQkfr4SoENU5TAyo93Tj5wqeFThFkRQauOOtdsSQBGBV6UQpupm/JWM8tbXwRvmAVtvbSM
6DzlTKHgtSl0eVfwCQ0H+hJZD+zrAnmjkwCLZW1wdE19iKXohpRrYA++8OzVgutYmnBWUCoX0abG
OxZL86H/rCgWJnlwIvw+sHun6APZKkwlOT5m96VqhoMvTuK6ftItAiEAMwIY1wPZGkPiw6atCes/
v8INTguJh91kODePsLQKrZ8gIsJq9LvW+hVEDxF6hcen51C3MGxDMw8lKck0lO+7qPYHfUBNjP0T
i3akhesc+W+ljBwz65ZgSRaZeTKx/HWqz9a7gYAm+Syc0FFsm23dRunLFtoouFpVXFSpy4BSqo4B
Wve8BzxRBlLorr0cWrgLZo/rwWWC816/GWAQ5BTYSeUP2yaMbzu3WPS+esV7cCcl6O30E4+1mer6
HmBno7pQCE9BrN4MxW8xCiYQBBgfgxgVZ+gdHn8rf/yoxOxR9SPHayAECOO6TvJlgFRM75PPsVIF
eIsMzKX49JLwIQe5o4FoK+LwRaWKZSXxRsCDzq8EeIrhVWSCFegwKkkerTq9qiLxgYqZIXn3qf6A
itszhTKxy5dy2N5irg6kyl8DNX3okUI51xv3SpiSE8qr6/brDI6S39einYgU1Qtd2hbD+Jxgql5A
ckMX4U5IKX1HgK1r4UvTvPP92wIuPHwUFA8rPjWwztNavk1Bo0Wd6XQEzL0JWNqD5sNVOIXvWR6f
xUhXuDhyJk2LGsk7T+xN0adbBKtsoZU/crexYWVC1zbPxTZdyfA1ejSN8INEi6ZfUfpboLseC5zF
QgUeShuajdV5z1aBeUrkF28F6lBJ0O+U5g0HvDfoCH1k3vyF5WxNh6hmIgNpzOIJPA1wp2wp1+M2
Qhmy+l0pwp2chbdahPKKxktIOCXufyCEwRLnX03+UNHsEe5SkW3A/fWhAvHWw/GKszt1OPFqPpR7
NdDURT1vkof/YVRQ1IEPq6lheMviWWQEXcM4j6ymv4jCqeQabNQCRCYs2KBvwYCVS7/Qx6UM7XQQ
glUCSrdKCkI+bfLXqM21Pxl6qJ34hs28ecJO50Dksf+x8+camWpDsGDJO13DdaPHjifdex4iGg20
CXDlMnn/QTBOXDYHLuxvrc7uGixeCzB2feLUQos+yq0kCWuzvDu+xg42QlWGHLiMcPOXDPZeICn1
gDLjCRLSNw1F19BsFhYUXw0syInuHLg6qf/oyPBSsKdQP33JXkty5yI4nPG8UlHWs4KVNOGpCVRh
fZ+0gvgZgnxrana9NX0Xo26TJpO6kp1xvRnied2/oDQA/fH4+B3aMPu9msXBNdQcz+c9ghFEgtYF
xxdGGGmRr9zm9/GWprhpfs+Ql5dxClVxt9Bm90zX9XlY9DiSa6511zaCrdbS9i80YWpIK3DDSNpc
X93tO6nBkhQOQWnc66WIHWnlnUjyHtxLFpAakSliJcwGjHDJ1OH8klqMzvxwBWVAFbZuvXS986Ze
V8EJoemDq26vuVmWSgWubZQaXTKiYl0HoN8bYq6mjreCiqlmbf0FlX+Dp/C/+jc7tNsAkQmj4mAL
UGLuNG5taOAkHvPqZRROqa4fWhNYsZA/ZT8pP05RKUiUKLWgGaNFX3i/2+z1+II4NHp7f39+8Jla
XchDCwFIVxvSCjEwNwFiFJT9/FE8tWsPdoYjSKJUDJ95LqdaD2abJDnuJXFxb6DbJwxPx3tz6GkC
uoq3I8U5ivjW7Fzoa00dtYYWmqDjVdLdSvCbNFXbuIO71pPhFSrhLlJNdChwq1HKdCu1IGz9GsEM
y0L8SzfM320rnyvlm9F+DUNH0UdcKqVwSxnfLlKjdVwA2lkaPHW8GKXAvVBRPJA6pFok4DsEY2jG
tcWv4107FPnu92y2q8LQzxPQMYzd2NshYoQmrNFGitaeryLPCozS+guC22Q5psKErupgr2aDmaON
H+oeGxnVhDE960Eym8KZFTYnHg6H1uB+O7MdjPCmkFvDlLSEMgQsHO0Y4yLzb03zFIZgulC/nbDk
FdC0pqxj8FQBrfD9hpqiDx0Rt8JBPOkmvxvP9Wt9Ed6aK/XcPxFR/KwazNqa9yrORCuf2uK1UmpL
E87dA4nE8NV9IqCoLlTDhrRzWbwdXyfyj/uKLpL/JZyk/o5+92zWqiYWNQaUrKyt2ZV94zovCIU6
1qJc3APsdugxYHlbt+/fmxWkSgdo6eL4N/z0LJt9w6zvlYkKIZoBhYNEqh05b+MCk8Lla+i8vuJz
wNccb+/HjTNrbnYiQ9TAD3Dqsma/kV5f9c6N6YQnGjnVqXl2SshTLQtgrTg1XUDUes37j4GEorlQ
7dTuFqnjrY537Ge99HvP5niNfgyR2jRp84VXjw2Ie5HRtLtQF8/5klqpEzg73zYWrycNH3+c1V8t
k+OBEKOThpxNYZbnptJptFw+9dfSne70G2OpLaMtSu1r805xtBNhw/QHZ3uTdfvvBmeTGA89zzB1
Gt4VaJGFtVQXsn0KD/V/2R3/amV+3/mi36M1SCugrpZYsSzGTbnpVsOVdGbtvMt8o1+bW/03XPht
9MvdZW/avXA/PkdvyQm82qE1S2qGgxVvKfzcZt1tOwp4ZB5R3VvKFPt/S7vyVT8Xkac9cSD8dLBi
JrFr+YqXLaBTs0OvAmA9RDidUZyw+63yTr2QgpB0NvxKWjs9S5H3/H182f5MXk9NYoMk4miNbPqX
rvreS6BWS2SWuAedxkBYyZafu3f9ybop7rXfSKL/2YVjahQNMXAB1yQRPE8rea8xt5RS1XC5Gb3X
8UIxV8iEXiP9e8rx7OdeBIi870I2e61VgBi7XIeCBochu0EPUF14rR3e5Uvps1x2rFYXJexluxpX
go0kwsJ/ODGsP/bk9AUK9UvdmpbN/CnHSEduiN+H0z/VW0yF0E/eIIWz5kPuZVv6TFDzuz3e5o9l
Omty9qaTXA3q8ORUjD7jmhrZL/XOWnebUy7TB5tRVUorxNXkrmdz6KmJIMWTW8y4CpblL2tJknI3
iTLYx7vzc2VO/fm3s8ccTW5RwGt8ZeIR3sG9WEa36jNkoniFrs7a/TjR2DQ43440GiPzoVFBoRYL
n+v7yhyCPM+iqeZcokVzp95bSKw/mrsQ0JWjbYVN+NCvw0v5hN/QwVb3YN6zKQusHt+FKqD0jGCv
umzcTXcKqXQgYvsGJJtNlx80XYOHJq+SS3UJ5WiNSuqp6/ZHHGPq39qYdWNo1ciPB2ZqcFB2s5yX
25dg7W3WL/CbJFhEoyMbdn/qgjiIXsQgY3L+BL1OIer7nMmCNJCWyQpHXFeDzR1BoO1Y58CkyaFn
sKqW6U1y6mz5eUYT2mMADAQIQjXZ7dltYLVqWrsyIbBxpT4ifbWcbvZoi4TzKrozTyyQQ5QKg00g
UuKQ8Vz5St3tnZhlmLSa4pGoGZzqUbmHe2M8jav64ry9QCNjt1vvWvvs+vUaHKptrfWLM+NzuIDP
6MDXd07cg9KBtfTtY+TvA16ZaawAe+U57WMtYHuv1sZ9iFeoBlxIZ/J2yCnu2ihfevfhraQsTmzR
6a/Ptui3N85supElCMxWYuDlbjEgQ35uQQW50Z/0q7Cyk/vwpn0+0aJyosXZVMtKiqO0QdIvlD+y
ondQGnFk7U3B1bdiqXUtor/WnYZYHVYDTgxpS+hPvIMO5mYxtSbLxHWpKV9oi70FIAZhJYUKvR5u
NJsXF0UBAvV0Ky+rj8hR73XbWCcLAV7xGvn95YP3j2H/X+/9//Y+sut/DHD1X//BP79n+VAGnl/P
/vG/rvKPFPHrj4/68jX/j+lX//Wf/tf3f+Q3//mXF6/167d/WOI1UQ83zUc53H7wtKm/2uQbpv/y
f/rDv318/ZX7If/4z7+//k6CFJ3Qugze67//80cTEwlH+8mj6X/tt/DPH+9eE34T6npaD3/79UEy
9eO19g/88geycP/5d0H/wwKMzP9kSDI63oOsuo5f40fGH5YhU7ezJIVdYSLA/fe/pXhm+VChlD8I
FEVyG2TvKLtO4J4KQeR//EgBTakRT1LtM0FR/f2/P/PbZPx7cv6WNsl1FqR1xR+eVbxMmWOBZz//
xwHBdfkVRe+tDzjLgaQZMVYE6Kd32hMptt0ohcg4EfVEnzV2v6WHPwe0S0MPkYogJVoGyZuPKg4O
GB4aM61wnftldh41pO5xc4GERlouC41PzA2lSzRZX3OjFlD5c1tgH51+2asapjRyhJSm7157YnBX
KNVWCsgeyrKvnwlyX2BZwRmBLhkl+sCFqSlfq+NwPyLsP3qJhw8G/HVJKx4kqK22Uhu9XSRyQbCE
oEgcDzHKifWzG5bxOc4eFf6KQvIcD9K7m2gI7Gqm6ERm/iBkBTxssX9hxd3ESKYbI2SSQGuuuq49
a3qkWvt03GS868W6vEM317WrsH7G5EW229L6QuStc/CiWdg/muxn1J8QTe/yYcHC65dpB6nYrAVv
m6IzjCyaa/GfiuWyBGcMdTIvtrrVfgrUHyBHQqZPDAkZzMxuQ2ogCkq/eD2FKJaNK7lTsKURyotc
TVdFqRTbbkjDZRRvfUjWuJRchMhZGkmL1tZ1WqH3XmyCdhxotHXyJL0MSvWmrX0UZnJkZQkYTCfB
b0EHVdlqT3kCGz8hiTooKaTxvtlRBUXP0XgAxrFLy2yt1FIHZ7JcDQHw3SpOPtLcum464SIPhucx
qMaNr3f5KpH7RZqWIH5CfZsK5pmLlEDSWh+QcPRNikURmhCfWYfyhd8VD0YDOkAsf7tD+oHh0MIb
4YFSooFMPl7kYnFfltSOqrJ9EUANrGK+vpOkX1GJeoaYXfrR+C4N5nWj9/eqqqLDE493JigwuO3u
k9D2F7kgIgqk9rcuunfLAliy7Y7tLsoRzNUmofrMkjC3yMJHN/fOfK+4icJ0p3rhZ4TPq+NixIEo
0PAWgsRsKm+hDYAgFF9dxqr1mCJtG9bYOJmusA3b4jUZzJvGT99x5wxXXYduVRaNSNCmxfmQqJE9
yrFpqyhx5Bbm5hFaIHEi8W+AZadJoVzFVXEzRoG3LdRqEZAMpOuw+KHNd4/hRJ2AN3OeuvhVaAG+
KXgzkGnJpGKhJZP4cXg1xtpjHKCGmCTyRT9415pYPnc6ChuCWV0lUbGNxvgZtRXHMJttV/cbocbC
yhuvgzhEXrRe9imG1qa8xrNoIViDA09nBckeRcr4Xup0akvReYMjuCR2N4qSnBWJv6hNZa2r/plM
mRytTb4deAgVokoiJYUrr111vLBr1HmrPPsMGvlGljJk9yKqr61mwgg3kbDS0g2CoYhuq9rTRLGP
BiTlKDbboGF2Ef5/K2odpj3o4Q4NhHqh4zXlSEjSLqOsVRz00HDcqZJPrZDPstzASEQcXNy2YkJJ
I8BtojY3uqQ4idtcW7GikBVGKGnotGdfrzUbsgtwQTVeVgJF/zR2/V9eIhnbuIZcPZUHRVNBZcNX
sElRlXhbtYGwCFiFTqy1T2WBZk0QXArARHBRbzd64D8WogukvENmJa46KtPtG+pGH6HSqXbSiily
QAOChHrS24ogr4IOnr+g/IqjXrWrlM2K2PWylOOXTO9+6xrKOq2GU0ab+Ma5hm/P0sjjzolbXXa6
QqaqrlvV2izGJzQrKKm2EYoraDEUkvTWUkB3Ow4wSfK2DboFRm2ejYJ/Xo2lHSjyKvKBietGiyaV
XF3rsf4g9VG4AiGPI47b4pGDKG7bFx8R+ipAo4diLYqev3R1xKQDoIZBjAsSnriRUJAyQ1BxwF1J
z4NiKwwCliGpnstn4oBcuhQW4v1YjCNl/3y4dAvowShmWtT99UFYyW4wYrnRBcDjURuP3Y+8D7bE
OEvDy8ZdmwtoHWCMgXduzPEQYC3U+eHCT6CMQ1N23TdZGbaGkl8PCvR72RwXo+QhYS0UO7rzNNb8
vlf7K9V0L70ab50SgGIjkR/2ZVh6I/qCk35jrJf1MskQTUjw+kUJQ5EWsYQbUaXmL9KIQkuGTlFl
huo2R/VJ8OtoHQztq6UVz35bhkRW6H+fy9jI5PWz6CLYCNteyrA5GQK/fw5Kvd3CPtv1FsgO0MwI
GUjyG/WIBin05pIKHraU8bMSTI4NGMgshEK7MwwgEp4V/1Jc+QlXkcu87S8rjWKlXK6RmVj2FQ4f
uh7tLEF6F1u/w5wof5LV5Coq4T6zisMz3WyuUIS1FYCwjpgHO0qtL6050fODvGKB1S+xIFO6qb2t
ko4fQhTtSh1JLu0sbKVnIy5BeCHKbo9jcSX3/aeAkkE8XtUSpm4l4ox5V4FnSZrfaRQFyxqBuhQr
B62ILxNJ+tAGcxGiIo+J1MK1UAh3m0d/KOS1FXv3XhNAXSJK4Ne6Kx+NACx2zGXN1QNAhoN7XDKD
aFHIO4IbxygnBTJ/o0kFEtJuqq/UOnuTAdpsSg0krhxft7531gH+EHvtLknAn0ZstrbXn2tBb1FM
z5cu8tN4sw3IywjoFkXjP95i/19HwiZBJlHh/yAWPv8oy2E/Dv7Xr/4zErb+IGOnWoDGCF7Jlkwp
kn9GwpL4B+GnLrF9RYP5ml7i/x0Jy3/AEzJgzcjULsmskH/470hY+oPSOeQiBE0p9fzJSFg/kEsR
RUryBP9TXXHOTQjcxPfQ8EJstkbGQxvtsF9lMZmjSUoWh4z6XeCBGoii7VcqcWmID+4HZxfWRJN2
EM/Z/NXQAjSGriuUKqrqoaJKEJ8N8Y7DDG2rM1d8kpX3SSm48DYR2h6xjzLjUBFakeCTAEFipSmh
tINajIdczqTLZdq+rKCxj8pzeqWp981wLwCCjqkMKJ91+ygV74m6zfJqoajp2msfXE4vDyB2pS8U
+bk3M1tsF2VxNUywkx1WOXtz/c8Hxf4DQjmQuxGBTioQyoCI4qr6/U2fIo3vaT1o/bbPl2G/GMVr
MwOfjhhL+SDUHSI0twryssYGQVQ0YhcEVvr4YuLWFiW4s2xiGQX1XwXOJIbu3XTQ3mo9uul01FOX
vXVWy88Dl8RooYuFrFXQvLYIugtA6C9P4j++MvGzFIEokSYhnlUnNPbswW41rZZLiMlwk3K+tggS
CvEqcftnZbjL0AsyypsmefcS32513AH6F40INsL+xlUdo/oVD1cl2tOwXJwWtzitexXy23x4kXCI
z+Vm2YpbYg0F4rkMgtAdxoUsOZgQXmqTOmi/C/qVCH3KE98lY2daN8en6msF/+gd+AKTejwyG/PM
k6eUKhK8rEoXzV8VTUB0WP1fMbbzSbYG+cLJyTOBRKw3nCXpp9qvm+Gqad9QtzWgB/DcKv3lGNxj
b9pE72o7LEv9rWrvS4Wqo3Kuj9IiVZZRjnmT0+aPiCnZMQXyxrwUUZNP65Ucnsf47CYopd35pez4
/aJDMTjGFIDoRRWvMLJDT+8S+JXteu0qZ8EStIougnHVWTgiGuotUFo1of2TKSnEXWCACzLv+hxV
nvZXJJbI86IMWXvYiSExI3lnNcAz/1LHhDI6k8tbrgEMhSnul3jwEkb6S8v89MR1Bwa5wSFilwlX
avIZTiasW8l9xYgbL8LazsXLpPwyWE38c889F3PzVL76wAFEkkA3TRUqyTRJ33eS7HcDZhEoJrq4
9cQbvb3powuJxdGFxCKPaAPlmHkRz0n6W85ADeLSiNbH14g0MR5nawRuqKwakCIpLVtTSms/HZA3
dZW2iOd11l2n3JnlZyXxHGZo0LjUDYBK+GcIHyda/VGsB8G+3yqH/H6rumdknqzTau11CwSYGp0c
YYyBkwniy4mMtyaajDMQqHr8f2x5mpS9/qpq4Idmx6Arcn3nSy+lUC/KcHDk/iXvZRTY+xs18S4J
ZxcSoqrHW//accdGezpc91p3wwIjKYUdWQr6e1enuEVyYBequ+hMYWl1yUfVD2scErZWn4TgeE3V
jjErMTDr8Fzp0xgtljEeWxqQEERQ63WmU7hFhRENDHOSfsIYUkCh0JXgwz+g6foilCJbTDuPqmAh
98nbMArOYEpvEQDRpoNbFX3IIb6yfW3dRTXKOJWLGxgx4GpEOocbHii7lGyCAKBMW51rfn1hqcJL
FpfXMcqaJwaI/s/Hh9qAQfYMyOwPhRkvc9FTzFgMcavtEqnmzXlKAObA/SWbIL65+4lJfkgY+HIQ
YoOhst4ww6lqUKm69NsKk7UcuSfga9Mq/tGbvaZmt0uQ9G4aaVrC45i3ZaCH6JueKq0TKR1ogzKp
PiUciae+r6gh19zBSijXFBHwCAU2Gw+qcHyo4snV78T0nGpsViZVLCNE6kYG/jcG2IWE0Y084JrQ
NNsq1bBGeD2+Gg5OFexUBPa5m2WNAHJ/tyiRXHtFTd9GnwsIbyrUU/EG67xTjM7pD/2YKEQkROBD
KnSo2aEA0FHKfZF+mR3uI0gbJVvRW0lwpwvuLqLA4/06sC4A8UCcVmDLIw43G0Zd8pps7GlOJxPS
Gclli47S8SamL571SJEIvSdkIXIDcwiCn5NpUWOQk6mxVb2ntn01mxNXx8EmQPtBl4MLrUiz1T2m
EyVkKu70xrjByVGSQR6Fp06E6a/86IgJ3gq4E/nqOa5QKxNUVkMgukbbPovYRojh89i60NXaTUOi
J9DilZieQjkdmiHyJiTJeRvIDOH3lQcmPc3LDP4A5WxScNp5kGer4zP0c3FPFCv4rgSeLG99tnGl
FJQkGmdQFgqJlM5dF0yWoxdicWKafg4g7XA4TME6ocb8meOZnST4/sRDyKn4aWeWZLcNwRG+dU6t
nef9w/F+mVPY8n3GsFuG6cnYibwS5mFNo0c5OFGQcWKbrQcNO+IEEE7cOAqiya2CISEebEncqCsl
Qr7FNUZ3UUTtjRCA2VFGygQZEEih6u+LxEgXaR5vexNj+kDn33bo347lQw3cYDXoVA6iqt3Cna0w
g3/uYummTjo8XEN8n2qgmphX5VhfF4UIgCwSrEsPkWu7NrtVLfSLMELXGPPnx64lLJel66qs3rW4
fqzMerIGickRhVvW5nLwywKrTqReexlQehjfheST12WgXeeFui6RC3XypoH1jbsdPga12D1VFdUN
USGQSdqlWiNcj/YZ6WAUcjq7dnn0NTJ2lSYkuio9k7P+NQ7CycjkQ4llJxzHNxANSzWUkF/FmM4P
tZUrQn2FgnZ8xg7EgMwYIahKoRpSBxWmb+csoj5J1iI2ix3mRyVz7hmrvt3x+kLLc4XZBNI5yOac
KA7/PD6+NzoLAbnn4xTzWcL5KrkQ21sP2VlvvDnetZ/7+Hsj00fsxVsaCuatHg+cURqvOeAhvNZJ
/B9v5FBPwD2Tm1BECfjO7JpqR8xmPCwm8SJZWcrLWN+6ZAb/Qhuw48iZ6JL+Q4drHLWkiuXptKB4
HLnRjSsE114pLo83c6BiD88M2ICpsRIkLsTvA1Z5RiW13bSax8BcDThZu3p1kWpasEAfe5OJ0Vrp
4Ezm6rnaFM+eoWOAW8HMiDZyUGCpnCTX2I9vLC07Udg+OMpYo8jEheJU4P7+ZUqip0LRcI4pxrY0
2efYXrS/j3f/VBvTz/eWSzO0IrrELeKlRbNpIObhgXZjIG7855tBFEOTeN5RjxVnR7/pFUWgpXTF
l/Fj6y8kHBDzU3IRB9AuoOSBypMs43JG9eZ7Z4ywjTPk7hNHmqR8SyqiqZfeeN0vMOFkWXEd7IJ1
j0AgW/EqIVcPInSL2P3yz3eWXB5ZCMJT1IimmHJvTIugjXulZQsm3IGkiZv3xhXvIy0/cZ/+jOHo
7lTY5i07SYnO1geoxLxoZOYukZ615kkijKvIz+vnuIrG0olL9dC5st/YLD4Y3bCSR5NtYiIunHG1
oX14fNh+ollN+qPrML4n8iAqLd/HDbWFDi15+hPnyQemuZQbLdSazf4WuXEbRUSU2X0cFyvErGNe
s7BxCn8pFqPtI1rRlW/4sG374qU03J2YicsSz3KR7JaMVUYnx8CaLVJZfnrZDONfOKyAiLLoRMIO
8JvfPz21whp9dcgFGC1FwlZLz33r8/jwHJqAvSbmz56Aoj/GrDQR4W4jYPOH2O/xFn7GTZMuDgch
B7vEs2C2ST1kAL1EDXgnZhM1FdebAjMZxc/wBubZ7On41iPAUiLvf7zhaUPM4ieY1tCsCdvJTf+g
+oeugdCKGxPF1Js+BH3ulmcIiy5qVKEb7dQ5IcuH2iMTP8XxvEnmGzQHrpz6VG4hweW34yjZaK7Z
puyuqOLZaoswLy5vN0KGWQRq2E5PMY/nOUK8DTYUY3wbDe+Gke0i7GBx/l7XuLVhR/ORB0CQrTzZ
Hh8d6cDMyyRqQcqasNG5b78vLssXEfmvoXFaI/kjpc7O4hZvM7nTb2sM3uTMvxhAqdRQ7wsxXalo
eyniZ5bXeC8Zf15iDRFEgN6THA8oHXl26NQoC8NP4w0kjy+lUjoW5W9qTmrzKHkfxzt+YD2C1OfB
QJghg9ufPRqbCjUntN2hr8JU5056jYketU7HK+tNyrtlHXTrgFfr8Vang2y+GFFp5vENR4hxnxbP
3umdipqHqYdC7KR7Hx2VEZ00bWOgWy8Wz8ebOjSx05OBYjzo8h8SeWXbJpTupdhJYrGngoEPQQTQ
53gjB6RkTZh2rPUvwSFxTsuOSuCYKWbWyNL7O+7NlWZ+GM1HFXVrgfgtwjdgII5JtPZWxtGsdWM8
CWJHpxYccUfH+A3KbX/G8+3X8S87NNIT/IuPQ5ZLM2fzS3G4zNFfYF2DzRrz9+mxAO2szk+oRxwa
ZvouymhyiTzUZjNq4jbdST1oqaRSloFU3LR9+xcWDe9aEg9A2WCkz45OrTHSQC1qmpjc/wQQO0PQ
OEkXL4e6XxwftgPXPmfWv9uaDVuYyi1wGAwWCoVtQUl/UBI8lK+wRa3H1zE80dwUNM33A0fkF/2B
MuQc9p1h96lEGk6/tYLFcoidJKI5PfbnxokxPNgQKE5yXyZ36JwdVDaRUfpyMa3T3hnalgwEArz+
cAIvfGg1mFTwLV1UdciV08/39ndOYFbHTcpl02XvmdfdVmV2YssdWtgkXNnZ8DhIUs5el0EsR4MR
0USO4gqkw2UuF0u5DnAVqv584DHldv/V1Kw3XpsD2hh56WmVgMk1QlS+uoi0/gT/79BRvN/MNHd7
g8YFjSv9VB4EwXWZhaTJo3hABsfN13JjPeQ0rnhV5FBYOXFIHFwVex2cxnqvZVEOIk/VE1Z7o1w0
uX6f1jhX6/n2L2yqvWamEGWvGavURD+QmLKizp4jL72sW3kb6hK2tSruUNpV2jUn0gEH2BvTGwEo
AOV/UAP6bJmQTkQFaKDNyFe0lTqIVCmm2pB4XupBsUgzNEGS6DyUAAbm5iZC5P54p3+SAClKTTh9
sADAAjgdv/daGzt3zKcC47Dur8Sb7qw7k8/ucY8THuFZrH65Jylrh7gB35qcnV6yzArqZeod+ZP5
kl7Ei/bMW1sPpu1tayc7EVgeyPOgesT0kJpjiJWvzN3etGKrleWmRRIht2wLnMAyv9Iv5AsL2qp/
imT481zWvyWgp5/vtRWXuGgOCgno+l1ZVJfqb/FqwLzoxNlysEt7ee75nCmhklhyRjPDTXtnXrjr
dqtQ8rL7h/H3ieUxLcDvRz+JVIQ2ROQVKFHNXzVxk3tS0U54uZsG3b5X7dbT7ew2e09NZ/zMd+Ym
ezve5Bef93uT35/ws/MMkR2ja3We8O1iXL0YNiatztXHiwZb9A0/bXuV2Zf21dPl7f3V4Dw+BbYH
1P92vQbGZm/e1/eX5WK1fbGvbz37bXv9/uv5+fq2sO3AaRap/XwXOxepXdqv+mIiuJ6RY7WDRejc
pMvzdhU7MlSmm+M9+ioK/OjR3it9dnTikjaGOIeyLFby2nXUblGhtAo42LGe/BW+gzwqIo6ApXrZ
f+I35Xwe/4Cv18zsAzhmANOD+aEAOJcNj8QRxIWIpWbjemvJx6ayGRqnL5WVMWDzHOkLyQu2cTSi
G1eth//D3Xks141s6fqJUAFvpgC2I7npKUqcICRSgkci4RLA0/eHqjp9JKqudE9EDzp6VIqSSPjM
tf71G7zCWzd9qHH4rDu1l4ZGnsK4WVC8Erb1QYeHRpEKC9W7obIitCTdqQy78zlUjfus5a+/Pv1/
Wv8Zh2Hoy+jA+ylNokopSfQ+JxZTVrtAno0gPcjfWYlvb9X7W/T9Qd59uh5+raM/kKzrEnCriexW
Cz7+p5cRmBhfUHFYXAuL0Y+LQ1N62iTBJ9DPk4w0wb8vG0SXQfa7WJSfd2oAITSVNqOcwON4Px6o
HPPeTDOXKF3GSPGQAdV4U0BHXQHWvlbpJyjcexq43+yfP9/BHw/7bv9EFGJLSzpl5I32t7rEgKKf
7cOv7+GfveWPjylAu+2yICE0BvZ6t2EKr5yq1uZdUC7JtFqt4a1YEKUsq/lUdYo4+tyLZ+idOwx3
C23+1C3ZZ83B6FN1HbStR7L5CIy1PgZCvx4s97Rqw4n4rchK5Jvdo5KQ5bfe+52V3M/l4HbaWPbT
HeAaZ71bASZrLDX88JEilc2DvuZv4xp8VeXkb+5mx1/fIwCzn95l9nLM3bZkJvoq+91NIrqisMlT
501rB3I+k8YkPdD20xyjYNBvFa+YUnqX5oxZrB2MfNpQup2nvraC/AJXVIOo8dQPkMrovrTisSX9
LmbiXtbxKrwAB6mMEMGi0j53PQ5X1gA5LF0L6HwDutcPzpIDCuTzcknWHRQz2foMyznZ7E7D/TA9
rma5Xma+1SFmsTtijILGgY42toPqCL/i0TN2SqC3jtBpwBVaODnFnOAnZvUeSB/T8XiUSpIp1Ev7
afQ7u4/GxiofSn1xIXPkg7ghGtUh8FeksL5Ho+4I0yuL5URcV1SqFeZjCrjgEI4p2zmCWV9UhyWx
4DwPPBfSD1c/93f0I9rlbPP7wACywor0fHIJIvbtfI1ZJ1/VOr2K1ZyxD6CRuLZWX7xUI4GGFoGP
eFYu2otuZf19M3M7K50FOrJnQSeeLTz5C0BxZB7BgCwn0lTbyYuSVNh0P1ZL+7lDQokitFsXM2oH
kQJWYV591XeGhe2h0egPTV54y27yFSO9HCDhbZh9uOtD0EAlEhakRPJqRAoUXHljWHZG8eQMyv7Y
u6U3n+pB2l+XXK33kokt6S0Via/c0g3lE4XhENzuJDB1UungYmkvlnlSRQPxZuPiiFL4T5jN18Eh
B8wVaDPIKAyzaoQO7RocMFL2MiH5tCb/KmhKSJ7dlGUnqwPmiWw7k344NKP1BcEVMaMmEt/mhBGO
Qxhk2xUXfdnw4NHjkLnRiIrcu9IoDEIKDUQ5DQ7Uwd5TeGCjUyqGw4g5NSY5ZDbWcVcTagDvK9Oi
yq4X5yCHtf+QeH13I3OLtBqdESix65Xb2PtaTp5AkWJ2b60x61CqG/WyEmxUEK7TmZdrbj3OvrrR
PSRkGIeX5Uc0bjkcWTUE1qlrggxeoCD/gOeQjOxM+vrZWqrqMOG3Np2XhSHZ3u7sAt+eHiVXBEic
Kz6q0h9uFH0UggVNvlF/QTyyPe24NPr2yVpXOLAP27zHbJ58Mg1+Jx3/p1ViA/H0zZqLzu7dem03
0tG0hfXaYDRhzWbIsyTyuaiOhln+tff9n2aFIyPeJoW/1Ufei/5V1LVovueF//3Df7PCvT+4vz7w
G6yUjfVoU138zQr3/4DhYTu6DheSER9V9r9Z4fZGJscZdHNQo0fcpn//YoVbf5BHY5n8SqjcG1Ho
P9FHMpT6YcdAH8kk19GxVYV6jmWB/q4lC7QZnd5IjnNaGIep00inNQmdNadoI6dHq43QIXWp+YKs
fWmxFQ2dObj0SFBNJBaxZjPed4iisswRkMdhGwijJD5yIZ6VmPVuZ7vFXZtZRNU3fmhYGC23mVeH
hYnApusd99CX7bUUxuXUG1feBDMPhVKz8xvto1+sz5aYUhyu5Mfc7a/1TeFSe3q8bpqXyeyIzlxO
JEp+0RHF5PU9Ic5F3G9qGYRHj6Y/xepPIY3F0AcFSrKTiGwEYpsc0Y2+qW+sTYfjIcgB+JUF6fCb
TGdKTAd5j2uKgSnBLM625qj9VGrnZGjbS1s1fizyGj56ZoqTsyS3Y+4dFjc42031PEhYFKZqPyeF
fo28hhJFt8eoM3pQev04SeJrfSIcQ8SVTewuOIqnKSJGoSXFMZ+RMg7DcmWa00vvDFqcQuEMewnR
OFnrfSsypiLNsq8qVGhizm4dY9UjzFcXUkfLY2khJSN1+NExcCpGtvokBTzsRggoIpu9KaguZH0P
2i/mre6e+Jf02M39x1FYn5aO54c48bEoxwN2pw+TRcJWZRtavCzzI3IgNDoBiZ8oydjr9C8z2cqh
L4sO8BGWWlAvGMgGQzxtNm+Zt7CZSvfNcZc8trP1slYij3K2HIiBFVIVwe7mFg8kFTXhmNl3gaE0
HAP1C1cvLrQ0jWYbgn0akHBmzcXXusy+1KqHG6KQXk5ar913pZ/F9eBdVGoFqsnlHJq59ZQ0eOiS
dxyb2z1fYlW8ZhYQXGCUX7JMg+uiGaE5ZvdBPl5Oo/HZmBasQ4enoirfzFzsSVO9aLz5bPmccNXj
hyJRipq9HmektFz4vTLCxM/u2dw+UN1ctX59K/3ssZxA4DI7f+oZT5QI8XmPvw2eFZqDFQ+aOpf2
uoXENPvR/DiUzVM3W1TM/VOrN1dGdt3N2NkLGQ4Cv9daXo8li3NuI5oqnFsVePu00E94ayZEzlr9
rjZIZdWXU+5mjw169zE/OyYBwGQ+u4jgMpzpgzVqs/xbP/RnInOcHUSy8j5wuwq9KqObDKuChrjn
xFnOeudvrQJPPJ1u2mJwERMin5309lSomRRnsi0o6Uwj7DpsQCgNEIAUmJszNdstDReYbBH264G6
ldg0zbm17dGI5xJ8uqtwM0xKrHQbBynjNH+xZXNI1ESopVwRSnGJg/E5T5a7rrFeG/0zaeKoWA3r
ok2rz4PO5l2kz9lkE628DA+O311XFjx80t9TUlNkUdBQeaQtjwiq53IxQtfhJUenXEQC31a4jjh7
oH4a7IHkk+Y1D9ZDlxnohPsLTV8Oht2ehI9fbRK8tWXKOqUPKeKSTYqVZGvkV/V1X3mXRuO+1FoX
9Vr6YJgZisnadyLA808NF6MV3idble6d5ugjJKbHYQ3Gk7BWZNapOisiQbT51BfQ/oemgHTdxVQ4
oSJV2GdD7uz2eWpGP070/GOKSZ9tjk+TVt/4mXlK1+ayFM1F0bb34F2PpGz1YRIYxOwuaBwq89lG
grbsGG+JWOVK24+ZvMsrC1GbPz1ZM9X0vAzPmmvGFNUFCenk1lvNHS1rEI7U8aFFLqU73zJYI24B
KZBWqSRsSeLNA6KMEmeHyXCcafbO6ufTquobexo8Yi6zBLVIcNhIVW6nYaAu6lMVWK+uXiWxb6ji
rKXyg1yoezXEj+JPgeQ330seFtJplY6lm9+/6Vl3W5RLd3ANwn1bnU2IkFR1mKwcVWjBl+8wJYhz
0ewVufGzbu4Kx7yBCxLnMrXhto140iOxIzx95hygkQWU5Idpbd+kIjgxMNZIJG55UGlAFEE2P3eZ
iNHZLhGW8+Itk+lOt2r/Pul85JO1n+xSVZ0W4d35eh/aXbavTHFoRPlkJ6wC9bmr8XN/zVwC7gpB
nPpiRa5AGGKL8hCU2su45VvXxDabxlDwUektHvLM1L0KC/NKXmWyvRLGnO0wiV4jx5oqWpZH0YwH
seZnIoOFShlL6+7FrNPptCWtbG3H1YrIhh95MV15R0b65vS/q+ucqO4uuB0YYnsaJtr49fR29ebp
862b6fdZ7xqEaCdi16/lyyxZRZ0xHS6W7qNNIPWUpGerSamiJ4QBTaQ7F1XN6vxAmEFcojsfso9l
538oK3bxAs/GvgMoNohtKJbrOa09PhmXfqc5LrbH9iar62DwnvM5v4ZLsBcgEbPW3S2z3PdSj6qC
GUlFgnfm39a6c5zKdV9Mw94b66squZ7n9pLx5NnTxrPmWxh+OW0sGvwq/VJcdHzlqWNFBR/ofkp5
SzNc6AlxNo54A1/XJFJLhbD9zVr7CNuRS9yS3mqfBPPFW8eoQK8Knfhe+q48KJm/uG53spKUZm9y
4iRjBlVSihBcfQEpE092Ux0bZKTLYt7Z+BDo+vrBHo7rFGvjF0vcWi2PwjdO+tTdJ6V1q0/pse2S
e6durwszeJ2CpMM+DMCxHi7doekR6eML1fUPLiIsXLh8ZjlIyftQacNOE8OFNg0fHMyjVWt+Xgfn
wkPHcZRd96Wfk2fSm65qszxta6yh8IplVkEhN0WLkTzU1f3Gv5/c4KGwtyBWrP2LnSuulvreozmp
z21zRAg8586xTxRs0/QwcD96OR9sxLu20933itFimQLF+iXOD66KOsxC27wrIi0g1LX3L6tGHdo+
geqpXyamuFty99ZIs/yiU/VrVswMI9cTA1Dis1VyLyvjsyyTOlTVUCKvX7uocFgUta39SIVLXTeW
n6xOe5xL4kQtmZtn1Zb1w1zgXZ6xy4/tGNkaGuw5s6DAKAu6zXAyNKCNqlrX0Cjt+24ZTlqrndOe
EUrVT0k4kvKCs23BF9NdzSrFg8YpiQx2k7hq9G/m1CUhwTAs52oqj0wHMX43zdMsXPGxksVwIuVI
xcVCJpe9zRAaGRPgs8b0wEciGVVYyYboFPwTytzCC9+rj/2QfBuli+0Eqmt77F/SlX8vefFVGQej
f2dXhD5b3Zs/d/sWC6V4bmakzQsWDi0ykL5+FBXADF4+sWkPe6da4eDSsC7acl9l6oZQ34t+oJxx
CvwT9Omxzav9RGxOqLeLtRvTp2Hg8+iNFV7t0HB/qywWHiMt5B8sLUFop/1ztvK7VzN4qe1NSp19
MFqSKwtlfdbbj7ifRF1WfabTjZU5XrcyvagyoiE8w35xPfdIOdDr7QWb+M2U63eid756YAwpRX4z
prep22NxUGGMO1hoIhWmBaNnQDBc5XShj2bBp1WeqG/vGhwepqK87m2RgyTMhJI2BmtzX1LjpMBk
1mTsZBVcwxGBPrwoGcGg/mjLbhfUE7SuHs9BZZaYixjmzmip0MwZUXdAFJE1TtpFN6ePU9E8gHF8
GnQosXPj7EQC9FXPGixmhjQs3cRKIXWsy+Q2aGBQ54yMHCfDbaAx9pZscK/Sg2ejSNHr28l1F7QZ
Gso+spcKZG9Ojsbc1zsx9C+BGu7ESKEl8wCLF33gXUZDnmlq1y4jySxenFEXV01wp5v3XdXv+6U9
oi0IvVFqsVM0+yQZrqUX3JaWfOrL4RJa6oun3MeR3xa7pXgY5v5OX/Q8EkKPjFSAwy3oOasV0aU1
fXAtFquBClfZXWyZfXl08U4J7bk5WBgx4WhT3Om5cT3ayzPL45eeVpS6Po3KxXVOftfv8y2f3PRk
COEpg7yNbmPddt8ObKSU4ovXlTibMLx0aiePMgf5vRw+5Um+k1N+56eJFgZzVYZAzZeaJOZ8cb4E
+fClq9KZ6NTSuSqa9KMz6FhoTDtnKM8NqgNqmfQuyfpLayqzb5LBAtkwlB5rtxe2OqQND7nosMPI
k/GeAf9f6On/caQChtT/B1IRj1+q/B1M8edP/g1TOH8EmyoYMrcFG8nYxkh/oxTuH3S8TJC22Dzs
DEGw/41SWH/gpbyJomE6bCDFDygFJk4YZm7m4ghK4HP8Jy5OP2EUfNycmq67OHxBJf5xrDEZsmf7
hh3UkYG9LKFnvSjr23e35favQcL3Qu934/ANCPnxIBto9t0E1+4UfkW1JMNEw3jBLUi4bmJJO2eU
U0TYMGKSaj9Y5dei+pJZ7R2+DuGog7mq4IvKx0+/Pp0fJ19/nw1aOmjpugFJbJv0fH821eyNs8zT
yDWI79X3lbsX2AH9+iA/4oB/HwSLLdtGDcu09919rdfW613FQQho3ne9f63X8iCwz8hF/xcM+INL
2ve39x+v57tDvYMcGY8Y2Z89YNk8k4c1icum/fzrq/ndIfguvr9lU2fUqb/SZtrpnqo8TQ+a+Tua
8p+v2r+nUD+/Je9GeTSMTmZ2vCX1YQ31i+DWfrH2MgQIjkkMDHavdXR7EUXQaMPHNSqODx/eopgY
kDDd+1G0HIO/Fq3/5321N/7a+xPybPKRTDIK+AjfsThSgPVsqTuM36kHHtRddqUd2eDPxSk/tJde
VMX2rogJujss+yBKd+t+2YnIDtV+3hlRc5xxZxx37oHQvzg92a/mMQsJSou7vfWbKSHBUD+fq6/b
MEhhRSEDfG/fiyvKSoggDvNa7r2WzVrcOXVn4kmktJ2VWC41FhxcU1Vu7Biiv01bq2Ww7GNt7FkL
SmBd7fK1uFp6DfVJr2n0g9kpWder3JyI3cswtMH5iQfSFuu+08S+D9qnWe808qrccjf3WhF7Kkzm
JA3L4jWX115unpwZY3wNv8Tc2+HTdlXkFsDBYMaypR0U9D+FS21lVzBygpvRX7ObMhfnJlDuDnem
XWCwu3oDsfT6SPZL0NnoqXsK5fWxZKe1kC03Kv0mHC8c+pacH8vGIWB9XNZmjNOU7w9bu31W24+J
TO7GxN0RI8OIpB0iuO4XeT5ftjYDFlY+1Ck7pzbw6ACaVkULM3nTrC9lnDbqFBigttJBLPgyFLLe
GUN520x81s34dSiSO31Sz5ZZibjJnMt5opCbMSKoKUC93Iq9IB2vbKvNrvSaWtQl0QuLBxCCrnsq
537eL2I4BlYqI1RtLMP9brRpPKslOw2DbkM3NtyXNmdQo5zbwFneqgBjbyZNO7KgD7o/O6fOQe4+
aaoAk8JyaYHoSONfl/FskTQ5N72OEEyPZTFHiWkBJRO0nkEEXGmYFq3dVfykjQq7lxNGk4qORAPq
VeYH3PD7q1RaD45dZHdTk8/nxGz6U5bqN5plBtdu7sForTzsq3oEr55QkVsn50Fq1hk+YL5rrdVG
lwjBwKLuLRZxu5b2ndbVh17V7Y0xNh96RVU9+QBNQ9udQfSuaSFEWNfFoRqTsMJenGC3DN5nb2Ha
DrBsDQ2NQ0YsuSy+gJkfbQ0osfVZy43LhRa+Hb1zp5S9G8T4UK3OawrMkOUceKovXJFdGBNc5KXc
m0N/FdDgtWuN3xWeeWpzEsUzBG1e43wuhxGHiAQ1iKMwsfXK6ob0GgZZQ/KCLtaPMgzXIl7Ws+sX
Q+SlZaysDtRvPsmJeOzVPrlLg0NJHs0Tnz+RnSrJojx9TQebOzLOoeGWWH6QHq08KtxhPeL++Wjj
QuYC5+sdTf80pRc6EYvhmPhINFT+XNpThOCDmn7NXaIQwWgWZcQK9uA6ggNa/npRWh7WGCwAhveE
R3x78Lz8QS/MC8Luy9CviIaY0unWEP5WeubICnFQqeGklMnWXRiPSdOUoWCky/Lhq90yw/hKt5Gd
5deffUK6VpCXOdV2KidvFWC0UDgi2vWz8ooEDs5L6nrlbqibFD1vcmnUXxiSO5HIXCYf3qOhpQe3
BMYUbh7quXMwsW4SgxOnOrHI63S2tzdqDZzuOIzU/Ni3PWLgH87JeoP1fIMr2gp2rxkXqiFFL+W9
t8v5xmBIexyLWuzmfGXa6cO+1mr5TaZmAC4KddRMALRUKNHRm0BWToIxn72OXx26ThKpL0tCCjcR
d5rJji4AqNvVp89NzvfhCN/m3/YPJuIFUQCGBhMWLGpmtGNbw5dmoOEcui1TLx13iz4w1MxM6qr6
lKNyx6XiuRP6pdCcGGr5hV1Y+1rNeaja+qAcEk6ttXluEl7PZghd+c31SARGkuI2AUPMMp6yaYpS
LzkEuMENXl9EuczfVpLUQTuNW0xBD6M1hmj58QEq7Mios30w+6G+SMbyziXaP+CnvnPjhmSf2B/m
Q6CKG1kYgCRYVcbUMihclRd76fpkdB7Oa0F75xRVPOqYU5YGr2t/YagErA6Qq7buc3BAu8IEORMH
MeV0/+oysZcPVl4cia46AU1Hs4YXIVRkgllz+VQ47lczmK9lgKHwxOuF81pYetNrNeFvKGi/Mvdz
CzAfGdMYrYCks/3CbhUxwalsYAd2awBdBmGFNeJ60fp22DWKi53vq2CJl7W4THBJEsFyEmvPC/Mx
6xtMT2ictHEhQwSQN1waeXDd1QXAyO4x1rvxIR9Eut59lVJ9Yah0WvLliGKdTN70UqI/Ckr5tcYp
0dL5T3sdoO0z3ZmYeuN64hU8mWgVXTnukuzr6HWb8WYVOy44iG0UtwbMyIA5vsN1ILjahEAHPej3
gTRjyyi/1sOES402nROUdNpC1FtbIT3LA/nK9C8WtgC0d/UncI9Qh1mmp9ZBVE6A7Hu8XnPmUuLF
41iOOgTpqaxP87r6OzXKvVZ9bdOvzZxcacb4kgdpAhzgH1LC9IZB9LFDsGlouh/mhBjhKQBgM7J0
F1jQka0tddBMH1u5JLstmWE/udppmXhjO7ZErf1aNEPcAiToSxYSTsVXz0dkGel9udg7p7XB3apR
owXXrlu2stwq7ku7Zm8pprgqun2KgKzOcKA0cMMr5ZBE1DI4ps5ElLpDzrBqpJGvotkNvlSFeYkT
ycVMADGByd/6/Gm1hifdG2Khjwdz7i4Y79xPKgeeTrpLqAFHa+ivvd58NvQcodtMDkYWsNAYV7im
7qGVhavCE5RUYs3fZh6s1ItNCt0jXKBIGW/mCNxFS+6qS+XK2K8KOiJq0C459C50rNlsL4WeLaEb
jBj5VSKJiXReo555ZMlyRhLlafDwyrMNRemTsbhnxQnB/j6hdrKH7gPbd7jq9sPKrzdbflPhYG+1
jPMjs9Jd5mRwK5j0BtKPvQ4vFcs8DzzVaKyr2J3rx1pk42npEvz2PXXokmrZqwzTpcG8J1KZXb0r
HnuvpRbj+TfNN18Ny3HAbUMPcD3QOl4nyOAnvSsvNQvv+Rlk20fyHgiCm3vMZJahinPbv6K71XhU
081gy93iqn0r/b1f+E9T7ZwarCP1kl3cX1dzV1XC+2qub9M8fOh81e3qDmVV039wA/nRV86d1lre
Gas+UhSr9Tz0dh4TRho3NTbetSWevBKGzdgbZ+ng/DvUnnNOsP5l9TDLfWMB2C+1lb0NNrOWX/c6
P1fSm9Eczso2TTluV+86t852VW/XZEzm+XNVPGbVb9qKd77qW59DCCekBEdHjGminPmxmXIbbOka
yQG06XqmhHN6/LOMyUdiMJ46jHC3yeESTUGBmRwrP56C+K8Njy1u7Nwb72ODc4Fu4sqOjXA/SZah
5iB9uWcW/IQJGsOGDFJeF7VS7Tb3ytYdvlDE3KPOf+o084AY6AbKzosqrftf37uf+0QEE7bH7fPw
xv+JSEj9AE3OtlLM64DzrMAi0Mj5tEzqN9311tL+2JlxnE1HZuBNTmztu2eEIiKHk27TKloljkak
3gRT7FK9SP1BuL9hGv/jRX13sHfN76DWlIQmLqpjkcCgzdjCe3eNxSzuz7v3P4eS/eB+fs5fO9GL
b8OPNuj/K13RAak2K4jfsn4YMn1NP1ffc37+/tG/wTQ80bHR3TRTTFpdk6f/32ganJ/t1QNhYygJ
5W9zC/mXE6Tzh73ZNOkmcdRE89q8T//i/Nh/4JqySdg2cTs8Uuc/QdN+RH1A8+AicWIEQ2zMfnhE
P37aWd02IliJY2fGclmMaA9RuaiF6lYjUe67G/QPqNqPr+VfxwrI+kPYDWGT6/rxWNJxoRQ1kIXE
+KS388lpk/tyG3/8+jA/6yK4JtYpVI4YsXjOe51aPQlGR9BeIiGhKsF8MENV9x98vz0uBej1xLxp
Daa9pgdumDeV2v/mBP7ppgbcT9vYHjh/+PFCiaLUhlLQkKueqQG93926iqOZUCgQi4sFC07s3fis
lUxpmmVakQo7Z2FPO3+gVZyMa6s1jmXTT/FvTuzHneLvJwDND2YoJgH6ezmaHKVZpBolI9Qk5m4V
UwXrUBflbmrdQ8W8PtfcSKw+CYY9rKVp1wAolPgGelI8//pcflwQfz6V7VS/wzSD2pBdGXAqoiu6
cLHhxWb+fDPNy85osrBaficqNJ1/fP/+dfVAyO+WRYthop+UmJ4GskSR4/WoGKcWR7RorFy4+EAq
BYhJFU64QcKByXeZh81cPFep9Wyqzn9sl0QfDs5iji/BiofR5kWawyXf9JBNUtgfqy7V77yGRj4r
awhvtWmQGZtmozxju4zbcLP25deMgu7cBUX7AoFIvLqF2asYBo05hi2qF4okr54vs/RzIX2nv+Qj
zm6gYFflTncbMLIJF9K31dEYwOZaa76MmMOD+YFv3RSDpJeamnRpIkMz9LMx+rho6zSw3FSXUSyz
YKe3ImrG2f9mNa00r63EnQ7SxC+Cd6Fi9GK79hCXtc0dAaEz34qEeRJDSAgHs1N7T6Bt1cuaefoK
/wPX7Giu1KhfCIIf0McP2cYZ36aVRWHKw+Kv+qn1NWge0ludm7XpGNo2rVeLYzLlZGDn+gKywf/t
aduDbr6CFKtwUGgT59WZglM9tzWD+GVqoHVINzHjvDUnHyC+K8Pa3CzF66lOvRNePhC810IrYezp
iwaeIZY5VHLG7phoTIset9VwMUpgIF4V1E36DscfdATSy+AQT96arcy+G007mLA2bjCWS5ZYdjm2
E9SeyRNDMa+P5kaSAYwxGLlRtRrq2CVSbtdCYsiiYTEfat+snhw6gxI+icMNLUB06lGXZeSWfvp1
oFJfjKlN96Jt/BripPzg+AnWm0LH8CAzB+0CCzMK0iHpwQtKFU442eP4PtTU3Evj5ac6gXSP4zSG
kZbh959aZTJJ1QwG5dDupvGZK4XcZyoT5AKr3SvhAlZHfbVdaGpV3QeTeu3KWz0FZF15pKjlGYKA
KNCW6ZOWToPPnG9OAFn94GC5a6uFll3pNPaOZh2bvC0Ozmpr2Gnnrn7IZee8CiLs63DE3egTinq8
GGGH+K9ME7PsalVe+8LpQWDU5hpunxjaoobCnU8fGn/Jc+DTyXj1UD1+dTUIZN6itI9uIeD7TRKY
QWowQMcM1sbgm+NIb1cest4JHnLMEp99QyfDw8LtMVZMbq9yf7Tge6gB6t8qXupxcW6gcgQkA5cW
9o04Yp81MRcdjLXqk+dq862fa1lDUHtCK5HP+rALpqbc10WX70rY+/sSN/ZTLiBuBJ5AYy2tjeSV
Cm38Ktp8/cSM2H7UmE5eMi0FyJVmj4ds4439J9UvtRPJrB7jOoFVfratxu7hwTrqWZFAgkE6aP7Z
XBbMXZepTvZpMw5XtgGPxqyL+sYp8G9AzbPDXVwXp0yu5WMicEDfyLPwEpVeLbvErgZ5JR2v+NjV
A9jSmG08R9ng3YXLGAhZU1Z8K46nmaeyE/NN13pM0sTYmivACn8bZfRY35KRMIUQQmGLAdck6zUc
2JYeVoE0Ipb1sj5L4Woi7mdnuS6gVrkhed80CEugF/vOt50pmjDd/K1MlRLsuzL6X7sGXQiOvrhb
vZ+EycGfPdunhPBLJv0NcQQrvWjWjLeDTuiC6qwbx5EHjOnvTTMIt7/MJyPsA/Xw6+3rn4uM4L/P
xHs3ajHTAhhoYv9yzDcPI+AqlkkHQhJ17d5N30pxU0BI+M1Bt0Hfv7uIny7fe9eIIVDKrTyXLYmy
h9n50oyhnd/6dkROiJ+fS3UHUoohdb1cauC43lHNYm9Vl2rtd9lykeq/GbK9G5P+fD7vKjq9BOdL
bW5CB5eOKJpDrzVfreS185abIfhsuMkctqg6Mq+ZwnV5WgQctkKE8zwdvPT113fnH6uu757I9u58
V1GMwusVSzfCSe2R5ESoI4cmuBoNEf36OD+rtbf68rsDvStd+BTzde4F8TH9izCPU/WYTxsRiMX3
KbD2uDZGLE2D+btX7k+br3ePH3GAYfkYCzI4M9+9czZPvzE6Hn+PwYvTZRdKU6GnufHi2PiwB+1h
Et0tCOtHl5GTHCmp8DnKpfMVdCxCDXgylB5XpDqQ2bbTt3UtrXc12Lttza/Tcl6bdjd2yDkn594i
kacHtPSAdtoBXvK0A4g8eUl3CJr8qQDTrNkVBXTfQGi7NTOPQKx7VZuRsdjXg8NsDfjswqnz47JO
12kCWd0Ies5ngcpZjntXgoFq5rEs/ou789iNJEvW9KtczN4brsViNi5CUjOpcuNgkpmutfann8/Z
XbcZwbiMqcasBlUFZIHJOHG0HbNf8NNSWxWm6HSjCivV6IkD0MSTlX1pJs9+61P4Cq7NRLocAGsZ
vbJSjWKjkMYupI4ALX1MqH8YyUA1kcNbN68HERaDH1J9AWE2VgDMuMkswJ5kdbnNt7IqrTSlvo0U
nSfCbyo+NpVT1e6GmGzNdKVF0/WgVhe6NN43oNybWvV4K7lEMM+a8LMq8F0a/bspbjYA4IAGwxYV
1pPI8yLjBOjbnUI5qtSRO66kdWbVO6MEyiTG2DcJwW2jGk6OwY4qBKsasyEhpkLXgSADjwh9/Drk
+TJQHG2y9AafiJUY+M/ijMZemOsO/LfbzNf2HZklo8yxxhnGraX8i63zP5aTl3j4u+V2dNogFB0W
3IglyXtxU8o6miwTqyf4Iej1i5QANw7GM0/Ec00eHSh6bKRVqHAdBgrsjqZXbqP4bgw8Py1XYfAj
rZMzDZ54ER1sqaNDg6CqaZuEC4Vl+nOGeyUW7ZkmTp0XB20cnRcyt08UpLQh8uIyEdWBIghdPW5u
iL08bez2ZQPIGz8pvekezPScCMmJd89B+8vPPx2MamFiNaIxj1P6R29XKoJJCF+5Z07FZaS+rpbF
EZRr2YDhfNhKpCh+I7chxy+I/HQY3aJ7lWeuqjYMgUpCeJHK5g3zJ7dWJPwmQlCPeCWZ+ZnhPtnb
RViQzIkmAiw4/B6SHyJ+gkWpU/cj/jbCWhRmfFfSM7fAyZX672aOz2JkL2cKDUvgBhG00qARZNH8
nGiLKfor2dCYwONvqw5D/mNg/+qafLQh86ry435MSpwz8C2LhfWCqsZv2ft+Kk9cpDSjkVoC/wXQ
6mhPiEU3UzqCdWmZ0hXX9R5YJNyvn+RONt+3dCIJQE6Z5QJ9DOuVYwUL6kvphLhJgQ7qtCnaystE
BdcIqkmQ4aAQVZp5Zpme6hsXKKnWRfVfPc6AUJnNm2nGwUoEuV/Xtt8/5VSFonPKw1/PFXJ7KMoZ
MvKFZOuOUkCWJrToK2B41SIhYyP2HtpZc45O/nWpm9DIFRKOJBDJdB1v7Dlv62kJv8Q4gTsmbnQu
PQVCxvezdLIZIDqmvqg/EXwc7qgMz0GtWuIdPQxveBdRZ+2e+urcCfJ1MZgsAYOjQ5Ro6VjtOoSn
3HS4MTl13a96WdpHCuVDKtkNoUVMauD7Xn3dwIfNLV/n06moFwlmASEbuPWv/WGtKrdQ8CsFBhT6
M/779419DdxpTFO1JSUJtPLDG+FTY0ZLlouDonA6gCJoN69ETcQncXbE3LpL69eIh8oY6w/ft3py
RP/dqnYUL1pFANcw5UiW0zfgYjizbnLlRxj8hph9Zo2cbApU5odbp4lq5+FoRiXQIxUbPjApsUeq
az1Omdf0+Soef+rAor/v2NddzHCCQ0V/nUQ4OdbD1gps2pM4CDgIwSDPhu6atavx1qi77fcNnVr6
fP6yiyUNSeCjhtpZz3Qj12CG+2/WQo4EF8NdcuYddeqw+NTKx1vz0+qo07qClA89Qypjd260a6r+
Z07ak00Al11uRcyljlPSbVEirZeS/7Ii2ctr5cIY0zOOD6fWOCxgzlTEj7DSOjomUGGf4V32WJmV
pKjKd6QZYLjYU3qnNvuFayKeafDE5DAryPkp5HLBAy99/jRsnCSgDCr6JOrCRjETUEMTBE6QTt8v
ghOrbZGdxLZggUMr2tF9WI16YMllRe4QZKxc/C6lH2MLaKR5/L6dE3touXMpEtIKTO+j/vDykDnj
ed6hqGPX7dU8/CxKNwr2WXJOuxPrXQbnIFyjK4uCKChqRAlk7SiWEGTEK1QMrdA9B03XbEy9w48y
hNgcOwb2K41yXUm22lwkCrYQKpIMd9D4WtmrwUPGk+pAk5OKp755BtNiCWi4Z+5QgwriYenfSxZp
QPmd/GeBsVLq27iVjtNKJ3kdVPsEWVJJ3PfKtTFfx+HCbvXGxEVsPe5hig/PosK7dr400jcz4Iln
TnZGrjNtfNeX94ZCLf6iJLuhbtv8YfFYhJper8ZgF6nvGMxA29qb8d5osW9sd2YYuZWZ7tp41S25
ovbCV7Z9vl4UOpKrKTDI+18N+WWDOr9CvdqH/Zm6WXyJLbOttbNdSc9tnIMyAHiJ+0fhBGji1saP
aAYjYqwQT4mLt8xHdK++M5OLqsQVCpp3kHimtRsGV4x/JcmTKT+J83Um3Mnmvckbtw04ImN7CNZy
CXGlf51l0/aN6FoJJEgW9yUSJ4Yxupm0YZghDyeEKQjvAfbcwl61TY5zUXdV7Z5nf56tJk6O8gYh
CYytHoyY7l0GvVtZndeVEL3JFFdkJlZDjeaE/lz1uacK66U4UfeG2/jqRQHEr0VjH8qZIqJLhcZW
Aej1cRKvMeoNVD44vhJ44UPZgLNLShT6HFiZJsexvscVLsFqs0B4Gs8mRI1MuMQgyDowZ+QdQO17
iNz7UDyZ5TK+MyBJFSml719weGJAQ8ngw+UE4lnvI/zQlLDckkpepl6Yd3O+C2RuyAiboAfL39QL
LT+wU+NHIHtjusmGn6Z13WtOaKEDdG8Eq1zfmxH99u8iyeJeeNWq99xHuEDl/a0JL6k5XXBSbuPw
ruiHXcnv5lG9DZp4K1mbPI+5nd8r8Z3BGdHBGpSbMhDh0rdO0NIpOEWGW0OwxdHTCrgS3GzRE1nN
4eMwvguaXSr3qeAJOijXVQpmxMQiRvxNdixNVsrgysPPWPCqyZXNB3naZHNNHicA1Yv1Aisdf10r
gcqMJa09SzslWg/DHkqvoeCLPEPUyt0WfnbavaYkWebtoIpXMHvwoT1zrX85+pZTAjy+rJHwUhCA
OzxiO7GVel4B4O9kcRsUpE6GfrRbozcg4yZnLtsvEZnJp3DLooGIMQwchMPG2rbsKCAsCbxMWwMz
3JJFt80C3V0/IptZ7/xBPiMI++UKWZpE4xfkx/LYOUa2zF2VaH63+CBSxIIyFqW9Uw9n+nViEA8a
ORrEIgTmqbYLvlLYQY1ypHjnY8fWDa37Ny8QeoMOPIE6Tw9UHJcB/nQhwh/p5qbjTAcXJpcp9mW5
ayoX2fhH9ZMzK0Nabr2jC4SnKHl48pAM4fFjNOz6yRRBQ6OeGnh602xC5W3OctsSF4/X8EVTqnUA
M06ekJ4acAUvcf9t5TOv/S93Jl2WF511Oo6oirpM8KcuUxmNw1ymy6V5HZfNCjicrZqKrRr3/TlL
plOL5XNbyzx/aqs3ShyfZZ7fkak4nZZtJD+nGNycmcWvWfWjPh3F0mMRZDq8WaLbRnHhxK50dX7V
gEAZ2pufYwg5lMhKpLdKh2RGp610o7vFufsK8WcsPjgXv19Vp5YvCDCeLx+GDcd2SrkmiAO+V6QD
MgqQIlsRx6Yclw/ylWe6fnqE/7upL/kAfSQCNhnhulW9STL22GDBlrTONPOBNPmydpewXkf1CHvW
o5msJaqDXO8lWxH2rBysk5bCYCX1ma0oo2tI/q8qEG8EgN1JrlFCwcxcvG009XdRtKskC9d50zrT
mL/3Vss9gnRGZtl6arymluDGAE4CLfC4yVfK2IGnbVcVd31dIKxo1beNCOW/CtYQstGLaL3YAs3O
+1ZavMdhpgDC/JlWEGB1oNgpRGMBAm5RFCs0ZBC0WXTaMMbJQPgaACrHotr1U7SJp4T4gedQhAca
pafJ0FpPkpGSkIxXBOCeRsvwfMO6l7XpXGHqRDApg1JaShLASni7Hu4M+GRqiglx6Rit4HTFY9y/
h+OMfJWyNk2Y95VE/sg/o5p7crF8avTouiiKsU2xCEB7SLOuI616k+T0ojX//AerX0HLm8vBQK3x
6IDJG61SE4OlEkO2mVeF5nSBJ4VnDF5O7rF/5nLAcWKNcjiAeY9uGVo5YDbaHRSMILqo8lU5rr/v
y8nDkoQbz2OuPASeDlvRmtYCXcE0iW27NuTypbfGF0kWPBMFEpzMbr9v7uMN8WWbaUu1jGQYj2f1
sL1YFoQAFw/gRkntwIzZ6iXA8kx7nhSC2K67Ume02RrJGZVnRSegxXgCPb7S7dMXU/7TdNalXjYX
MooFLVoUdqdorkhARV0HOP+wENW9iOI6yn1t57saEVQ3Peuk9dQyBSiPu1R1b2YDjJSlDjMpC4bA
E6CuFL3wwt2xxZv8thjYDylCOYOkrQhtVsXcbzJV8hr1LZh/heV9lc6P3w/NyQ3zaWSOVtUU6nJK
SZ4jXuuvzbK4FMKFB6TukknetHL+2MMLEmElfN+s/KXdZTIgYJClNxdg4dE6E7jRkzipKXfYxWZ+
zn90O3zrxV31Z4QaqHnBdrqW75ElsSXH35CXddTrftesSk9eUfe7mW++/0IfaqcHS4TvARhQWxLb
CP9DDT64U4Oqhag3Q9IBLLSVrhGu3/R2vlFt0355uwrOHPzKlx1Ac2SN/pkGWTKzh81ZLZMPVJNQ
DDj/E6JS0uw2qt1cQoqxtad4hQGru3u4mp270b4moeTdk4Z2r+Bawdf0r8JbUJLIYl2Hu/oBK4Qz
o/HlSPv4eqR0CUZ1HuZHy0JWlEiKUyrWpSs6OE05yfq63sDjYzomu9poW+XM5f4Rph1PwOeszdEe
Bf0vtTXeak5+IXqzC/bsxriqN7Asdw+58x64D6VzT9v7cP3+fW+/yhEvvf2UMDq6hZVeIJyK6G2/
mtb1qnYHz19Di3zWL5GTsRsndMVtsxp3wyq5mFaqPTrGenBfd+eWxdLHgzFYAq5Pu/Hoi4QahU4x
4yZpFAS7hH49CeesW04e8Ny03JFLHtE8mtlEF5XMaEjFjsYW2RBrfBOydUkt+vsx/UiSH3eF5U3C
khSchkTq0QIvkgllNN4aZZ0iU6XEv3QxuDKLntT2lag4UZxvu8rcYsq4ywFehlGE2DMaGXkWr0aJ
P0SR9nTmS305dRhfzm8dYUPLgEtw1HkjRZkU1UASW1aBfF0C0D7v3/USvEitQ7LQLCCHiTOYTxYh
UyxPntw1+EpYTtT9GoOSUjr5i46sjGARoMkX33+/L4cCX+/jCNIQrTVF8yi/l0GBmeWGa2qaEL4B
xVOXCiTFa0Heh2e9rb5s8aUxjae0opFgAwZ9OEFyjspKI5Mo1ydgtkm96YgG1TR8+L5Pp9bb52aO
tnXfBRF4P8KWyH/CrDGV5x2gSlcS3v6DdphYXFsWOevjBEGoYBATF8gv1zFWtXWyzf3pRfKFjTxX
Z5bRyWn61NTRyM01sTLCs2whlLeG2LBBtDmh36PmJtQAKeLI+b5vJ6dK53qCpYkxw3GJN2kDKtUJ
Y2iADTQhXaMK5szyOVOar1Ay6DMc+brE/Yew7XGRoQhKvGShaDvjql2RVXWjC/l6N7jnPBBO9Ack
KIauMqlxTqGj8C+vs041KOQ5ev/SCLuiXSvGeO4AOjFLNILIKTE/+PfjQkOjqzELjQUR48tNt9wC
ClZl3VWNuSOTRI6vXQXR6FX6vTRWXkzGMdPTX7kQ7yKft+tE/pQqpPv9VH4NfBhjmFGEPjiaoby0
HFGf3u7GUPdVhAgACljyb2V4nwVpVekDAj7gXiucrOAxAvy2ilt9RMZvUDr4eZo3F+3e15o/ltSu
u0JfTcCLsQrEPVV15KwjS4VlxtjFz8j0oDQYImQ16m4w/RQLcxt21hop+f/gPb5InqMTi04Gdd+j
GEYXi2jqu4KulD+a1KtiGKoYQvbtOfvhU+tlgZnBVlqoZccC8n0uzW07ULRM1TdhjMH9AuCanr+f
mZONyDq+myqq6OIXuIYMRFdGkdTJAsSOoCUEjeUit31uXZ5sh/IK8hhLax+B6KcF0AKCjT+Qo0FX
8rK2HCUwH6IwcSpxClxFROQgnARS2K2AcDieExY0Y7+BkoZ6iCE5aIOdU14+8ZVUdODQ64BUR/7x
6K6G8h+phUZyFWCH20RvEwajhVT//VPsoJVlw37qeCZIUWmOtKLVzxOZaKMnf1BrZ1r5sM46CjxU
dQH/wPAhJ3h8iKUW6bECGy+n6cOb2edGz9VfgvmSK7zptEhyG4Oi0hQ/RJ2xahQwEYa2DZTeDszA
bcLkph2jvRq+hDGvDV+zm9EgcY64WwFDM+8mN5qsdVP4e7+NLtkV2yblM/tqNYuUBBLRixGR/X5p
LufhN106LssaQSU0hK+5U8qBTcRl6+LenDcV9hNCdwEc/vvmTi0HWEuc0Fhe8e/RRNUmFaAkDwpn
KN/HDJ3Jl+qc6srHbvrSJTYA54ehyIQfh4sBEgsiuRIhd+0a1/FN5oX3/b7eRI7lMcp2bKebdp24
0Sq8FFb/Qfc+NX10fXcRLIGwpHvwTvbC0D1Ak7RLM3/8vpkT98+iXI0eNqVNkzv1sIdqU0ZRWmu5
Y6rPoQTnuN+2PUjW+DU/lwI/NWFQ2VSsMnlVf/ElzhE7NKt+zJ0BXbQ6tXaGii9mIJx5tJ94nahA
b7ASJaBfsD6HPeqUsYqFACgRikqeWvcveJxGZ9beRxrreGGAp6DuggUUj6GjYbPKCkJzRiFEXMuO
hYTRz8q98e7swr7Y2ttL93nrBfaFt3fW967jXGzWJiY7qn2/34zXZ17BJ14LGD3+91c5vt8wIo7j
KuWrBO1d5duFqjmzuQrnbQNvpX5uqzMr5tQ0fm7v6BhGGbaM9HzpekCJUX9hF9rJePf9slw+5Hh8
YQBzj4JVoMZ/tPFyNQuUUAMc0VQ3RrTyQ9xbQy8LpTMTeWr5Q11d4OE4v/DeOlwsZpXHlqZ9LH8k
pmdHRSnJ4uGEs1Z25tn0gWH70qf/buvLYVKb+mzGGOg5OZUgp5VfuE7X4H3a/ikF3233VPsFwbwa
FXOVJXLkGcN42QXvqHK4JN6uLC0IbBiRWyGNYVOVJDzG0pu5o9LYslM/9vqBOqOYElmJzZnC0YlZ
19i8+CEphMLUzA4HqjcraYS/BfFVpKQd1xstal0BId/v5/3EHaKhUcd5C9iCU+lo3oUFwliKzEeC
SXgBmQglil81Gi19+Kf5+xaAhISLSRcQEkKYY48zJLFUM0Ig3NHl1dC/6JIr5eduqROn0UEbR8f4
iD64BVgf1Rv/orfcbnr/fsBO7P6Dz1/a/xSu9HEU5lPE58/dVW9ssClZqf22Fm6mWkLmB3Ec4+/v
/4MWj46+MrG0flH7ReDoXtMGTxlRUvDPgbBPHAAHrRydMnUfo7WlMTcNDwK9vJmQsg2iu0l6+n78
zrVzFEXEchRB7qCdDhSCWj4G2ovKKy+bDff7hk5uoE+L7WgD5WqeBHVJQ6QP1zjrUN4CjKydM609
2QxpEmupQIIMPTrQFrgAwuU046Pt3ryxzYAnvX7flROHpgZDf8EFkxkGFny45iwE3GRraLhxJOtN
z7pffSZepjGuDEFs7NrgXGLh1Bx9bu9oxRmjbhRhtBycszsU61Zbp8EPeThzPp/sFUg86MGmhOvh
UVFuSHNVkXrwSroooEfSXvpaiOov8KgPhZvx5/eD+LVTTAXvfgTUwIyQpzkcRE0uhUStOhLJ1mvT
XYtaQmLvSh3P9OpEMx+ofpDCpFIJvA6bmSUEyRWImM6IocPgdMlOEp4F9f77znw9hZBEYCFAxcSF
/gt8O5KCKbEG0rW8dFbSmO1hw15ELRup8hNKrJrn66Pbasrt9+1+Xe2LFAMS+6TTyDkdQw2zWYeh
HlGfmMtbBAgTqbLhWZ6JEb7m/EFLLFEIeF00CgCpH45hmUStkCZLMhrVtFIgqDRsHXxjoGmeMrlS
vMKqqisfW+kqS6/QO9wasLV61ZulzhZaZ6xerfi3aj6p8pmvdqL/S8YBdzwZSI507CkOGwTpZF+g
WCdcpjg7+Tf6fPe3h5jek9RY0pUibNHDzpPmk2sBmJFTDSaaRdQmr4PqzPJZFuFhZEQA9qmNo0NL
qlGhGzPakBCrs5oWQmTsfd+Nr4HFQRPHJfdREfJ2XvImrFOvbS8b3U0GT+1vc0N0MrX+TybGAt5N
dexjTxyNmjWG3ZySRQC5GjrpQLKsrJHaG4TR+b5jp5YA7w+q7RQFKVUfBRjDhBIJZgqFM8VPcvFQ
pzvxHDnjhBE6kdC/nxjacsh8CjLSThGDsiDkR/XwQXvL1pbTrIbOFm+sV3HVepDG1wh23MqX+rnV
txyDh0vjsOmj5TfMqILhQ5g70+316lF0tq6/Xj3jTDrbvLBW8eqnTTxqIyC2usLHw0mpejm3rfdy
8eKI9mPseIn9mDv7Z2CnzmCbZ0b/ZIbg09Acn6+YG4eJWfP9UqRP7TKy062+1h2fAulltGv4RsGF
f98+ira48c/a9H4AHb4ZHv1oeLQY5g4+I2Sr7OxxdPPtz867dH9OzqW8u0uc3r4ZnU3lPrX2heFM
q6eHzt29I7bnubn959HZe7v375fjKZzb57VyzDVQEkvoKiwRqFCbOxyvUPC7mDwV0Oe96OYb7C03
Z1r8esVRu/v0Vjx68JftNE8F3HJn2sGdlt7m54HE6zpYa4uBkd09i6viFyCOq+TpTMvLJx+P/ueW
j/ZeqPmBUZu0rN4usFU78QwP8Ouz9nNcn0PufZRPjho7eBodNTbORmTFNZFdzxYY72ErI7iWojiC
p1Xrpn/UfY850x/zsn0pMDC4Fn+hE73+vsdf73leTJ+iy6PlZk5o3S6yDsjWex082tEzaqcqbR1/
yQLlhTOn6KnF9Lm945KS1OTS2BVL0Pw2LnIFtuzJu2xDYY4/qp56PV6e3dFfD9SDPh4DNf1EVyIE
4nLHuBf/1D+s52ijlvb00q3Gq+aHuWrXOLadGdcPvs/h5C4BFPkH8h06fKCjGxC1l6lMqgVWsB1X
8s6y+428Ra/T1bwnXBm83Am9cP2vvv6/0yNbPumtKKc6CsK2+afyWPC7cF/b14P/8ZAdaafb7nc9
3f0GCdj+JVi//M3/2x/+1++PT/kxlb//9/96fc+i3I2ato7e2s9yYSYpITSxPq3bpY1//e7Va8bv
IsCRt9N/7aM0+Z3n08nf/rfcGLIYC1qbawTlsQVo8C/xfuMfOvQzfgLgcfnpAv75S25M/gdnPv8s
5XlYLotk1l9yY/I/KE5gFagoIhoq6JT9HbkxisIHR8yiJbigz1Sk+1XYrHgCHF69WeknZbCIjgiV
eSEbwh4dKMPD5QphEYjvj0WfFlvADSVCrWN6q7dGa2eTqoIp5sjry9dALS8zEJd6Nm9EgUdGrF7k
YmcsgiO6HXTmn3mQs52PT80uyzLgBWZ2iT1al8yha2ZtupZIxDmWv9QlDPVxEKHsypn01IjcKGqg
uONouPHQ+Oi1lA8ZCEQXcstPDZHIugufTB/Cb5dqEr4zugas2YiwOm73aRM9pkoo2g3QzdBAgNsq
EncaEYP0kW6EsNFzruCj7gk5Ktxpha5PhP5sKkwdIuQVdjtWjdHT9Drk+aakzOdKGoleBZlfFAyy
FKUs6Y8U53vAwTWm0cZDh1S1MPmZ3WSoUao5SulQ79xsiB8rrcNHfKidVA7AEpL77tP0Sq6LbafJ
bi0GyDCTxUFKqtuJ0mJNV0hOgf6LwVe0KxMepFmaiMeU1uLpqkPnKas7MAXoacbBzOi3OyQYVJea
GaF0FOU2mhXr1Jj+SFKDL2Qd3tcaHjdCqmGusrAVjCB4I/hGDBkfNs8qcwuh5nzc9IKeejHTuqkA
8JVFA+BnBCxSFsk74k7orC5sHT24RSFyl1stEiuz9FoiOlxJzH88Uvjpe2CmQaA/a0VqOVbRYk4c
C7wi5rd0yjaq2i6a7dkunxG/GJJOtvHim+zO7C+VWk4cWYfsEg5x6OD68BBCjxzi6LcVIGkTxXJI
LKo9BIK4Y5Q8dKFRlZvwkg4q8zYrWItyZDabakrj23wY0LAiRxXk5Ysxo6OnxtE97DsEmXn4gZnu
Fc/oup2sk9YMZvlHZUaqLaeskGgeHrooyxwhbn43OLB5SWh6eKGpzgDm1i4RH/UiXbmvBkuyjZhq
sz/j7x1JAvyQJEcIOQ8u0gIBqA6PZkGL8e7UslUBQsNF4uyHTzIg7dCnrhCtT8Yb1UCHYMi1dyXV
d+iOmTaVveuq+i1m3PtCXnuB2rhS+JCh6U5h7y1QlRXGQKthFm2sBRHXgb80h/46CKY9idQfMt6/
YoRFkZUFf+ICugyWzT+7xQlcGdfIb1Zu2wavUyebW3FuMhsI/SMEm71eCZeTYGwnfRYusX7L96gr
FfcIxboq0CAtoYKIc1zoCb1wF7fhjYUvQDUoCr42s0gFRmLUIXlNzxESxxay7NNM48OfbIxXCSr6
FYZdqNu5ooGSNl5Qeap4TSJs5lC5wjn6DjKWI3bZr4lIr8Z4LB0RXtOSl4Hy+oiUpg/H0O/rO9UM
X6qkKBl//8dUjQ+G2D0ofvcezvJsF6CybbPtrrTZh46I4HcFUKUsy8fEMi5hmT4MSvkSEQM4MMTf
80iOvRy/Ml2M+LYTwnc+ysyFwrqZRXhhkkgUFitwqYS41m8qdRA9UU50dIuR/ZDzcB2F4h9Rgyw/
JWPv5sgr2sXQIXmUD6jkluk1NA3XorrcJ4m6AuBwNRiVxscFPbIu0VWuKC4oPHeG7ddhKy1W0you
p942mhpkOuhzv2vWEZS9GillvaKyW9aLd5EI6F3VEDSN1J+jOP6x5OBWGaandEjusmDwEgumADGV
qcxeoqp3vW+t4rxmkNURGxXZdCwZohdXxIOOLssU1BSezBCDMSw462oMt9wQu2wWtjhb+bvEmuet
oTMZhr+SK6Xcj/mAoGNiPhR5cjHG3bZcPODmTPEKk8K9VaMDnUeTZ3Wt7PQzojOVjOm4oL+HXV6g
Atm8ZIX4SwQShkxahQojdBY7KPMLVI0UNI1nrA/HKwPNKbdT/I0piC+yHjYrvdWe9BZztAxXVbOS
KWW3tsKtRoZf3ghy/nvS++2s9zcI5tlioNmmj0+NgGe3MTijmThWLl5oiexqgXAXltHGwK+D9/wF
lMKLvrUuMySuB3kkIEVYXGpD46Ga4xtRxlCrz5pNF9TbYY6v0BV5ESXOa0tO3XI0X9UYi7y6/hng
WhaJMzVx4wG/wV1Vm+yL8I819r8Xw4kg1S/TBAevhjqU1kzrUrC8xYhLL0bUtqufiGCLPDeKGk+2
4EpozbcugWXZxTEelvVzUtU7ffid+BwBqVo7CPdNl3U4umZZrRCo4voUrmKr2RUVFn2NwSoaqum2
ioppQ/blpQZu582juSZRhSyhEXHhilPh1TwzM1V9iqr+utB1m/rMlVH4ph1pHYo/w3Mlzy96fK0y
h3W68UuAYBD3qbq9oQ0ElgAuXFX3t1HZjeSwItcww8vIr+76COcz7Fp2QiRRTGpf6qpdCRbkjyRA
Hsu4VDI4feYM/StKGier9NVIQgwhwWfVBBwpqvvKAPg/hOoly3+Nr9z0Jg9wQAwB+eKa4731s8lt
KuHXYI2vIU73aSBfigXeaHJVIdTVKPW67sdgY8T6BdaP2MDOaA31ChxpTEfgvWbWO9Vf/FkEkrQf
8eL/74ExfgLEr2dFeJ+iN4QEh6O4+J+//MnTisCTGoKFzLPxOS7W/2EQKC+aNR+EIGOpzf4VF+Ov
DXMBmjS6zTqoDH7077hYxwULVgiBMRkxMhl/vRFu/vkQ4nnxP0otLX/989N7iYuRiweeBP4UFDz/
HMbFosQuCQrkVmEHCXY91vpF0CWPU4+sXaIVvzEplVYEJphWxBAginVdjiSAJAzayqLajlX1EijW
rw6vttKEpRIEC493xD3e8D1LTzdhMm4myjOTb3SL1DwGvO1DUfuGNyO2OI+Cq1O7LTPxB3rta7XC
KbkV0AycgipCL3beIet4rc/I2mMRCAYox3qz+ol9/AX/CSshsJAR69SLMje8tOv2eDgHHufvfTjh
wSpJv7Rau8wa3BnEsfiFoTNyjYSu5KGhQob4OUaFiGfKdGWosGHrPN3HeMPhjxn2VIub8LopJrhX
aSHjWJ1vQ838pZhjvK4leaV10svgq6+zatz0BQ6EbfTT6LSrsakf5TJ5MVrMRgJMWhDZQFdMLG58
gzuhuAXT54mt8lQo2i7UhG1Tzrdlws0vp5ukMm45w1wMOjZSFNwa5riDLOsm9bzGbnydCzXeG0bw
Q4XsXunKjMsxQUlEcFmo73n7SxcMJxMvKCOJyS0CN921ghP13Kj7Jbdg/Rh9vBJK/qpVrfLoIg4G
7F1U31hmddsbmCekWK0UmCwiWPZYBGir6hly4S24xTnM73slWIkCiTh/uBZ5Zih+4ZBP5UgRXDMq
LLif6b5IuArkaHFJCFRHaYNHXzIdHASvK8O/TNK8InoPVZy2m9+CP1xlanYfFUW8a7TgNhdehh7c
VqH6F346NbaljF6EizLxv/o0DUq2zgNh60tWBPgxIhAv/OJ2nIr7Kawm4szoth1gtfWBOF+QcA3c
EFxAYgxXAxGLGuu/+1xxUmx36+onHt6XQksIneFiU9c/EN7vvXGQ3qRQWWsVEv1StsEe+6atMgl+
K8+eUV/P87wu1dYLah49Rn9vharHl1sbUbhXR3nfz3/0NPedFC6spkzPBJL2WCLPh9W8N+TvCKT4
rowqtNHi05zKP7Uqu8nn6LlR8QpW9C1cgF9AuQuvDFkjoebIqmhPtfI+4FWCdcBznItIE+iryjT3
Je49ZYMdi6jfmbmy7dR5G0zpGt1rPFACfqjEbIAh2FtTeimO4iUCxKgMYGFjzfkqZAW0ifoqqkW5
kUbhZuDtp3Dv1Zm5SYpxJ0hyu2pHE1XmIAq3M7atXpDI7YMmdoCDjFJZ+y1w+g7eGrqs4bDW4tpy
1SZUt3MUvoZIBqMEzAbpN4X1MzKidTDzdFENivmJLTUzXuqGobmTVTyNBjx0KqOb1Jx/FEF+YSk8
dTP1cjQzV2zx86wb7nwVRwBRFf6UWY77ifkqTohKhBEBkIo0nrLPcwW4NjqDpXEt4ZvVT1D5JZy0
qlJwS5y18lTEZgyvLZ+SV9yw+xYPLkSDdeEyjoGeAgs2CXAbDLvGUErwqMGIosXNq8HVq17svURE
gVfxYvk1jQhAECtiloGlyGILBi0TI2orvNDibvAQxZ5242IjFi6GYvpiLYbnLhqKg1Da8mI8JnOL
IzRAxGAaeXwbt+pbt7g2EFqG73WsQUwZzGQljCr+s9GoXU4sPFICyiVmxATEffZQLK4QSTS73eIT
0TTjZbg4R9Rpa1w2vYL7a/Fca4/54jHRLG4TfYQmc2G2/4e7M1uO28rW9BOhAvNwCyAzyWSSFEVK
onSDoCQK8zzj6fsDT1U5CaITbZ+7NsN2hBXmwp73XusfeIBOxexkEX62Wp4emc4bfgzMqy7E1ivX
Ta5N6pxm2sXK+IP3lHcbKfkB9zDej53ZuPP7MZIm/UriKYqEYOnogmmiuPlSA8vfCXX+TSpadVdJ
wus4mejV6q6X1T/NWjkYaDB4cvwcCjJXriDAxNO/0RD/Q0boVOJoXKnC3pvARtRW7Hrto1JNitt5
s7qF8NjJ5k2tKNDJjAC7rmq4QVnhJ6jzp1KNntOofUhoSzlgRzyp6k1kQGzWX5Bq/TMZGMoaPCjy
KDwYhaFzce2fJfTAcEvt7aip9RuhzaFjScGDOY6nXvR/Y3rVuSnO3KhN/GgnvpDb6Yvmp9jV0euu
6TU49wafKjjz3GulpyDH71VKWf+hV500isinoRTsUQFaxwDW/Hb9gKIWyug+78pUKZ/qGmD1GLNT
hHUVuk1oTDwaI0eOUWKcdxWuga9qon0teZa7NcZQZVc3mEP6MXIPf5iVCaYphm0KyFlXFbwFTzBz
16r060gRvowRctx11p3arrgVVAR8J7IHJGtzOxLQwpC1miEgj4G+Y3QQMRJx/Ko75b7E8zvGnEew
yG3k6bNgoCoQCEiixHlw3WPmkovxlQrk1vZwLLJrQSs+Nfhn61z0nVrqNTts1JPams+TTA5AKJor
pfPuSiF99HDxHTWencqEJkLqJ8ZBMGOE6hmWuptOU5QfkzY+hGF7r8bKzk/F0Za1XyMis2WHzKvW
7fRy+myqHZKzEs71hYcwsG+5aCjvEpWxbJsWsk3SduhztJh4msmrMsWRq2fylYkEUoV5cN2Fn1Eq
vDIEE7UW3HH6gbXsx4HlZihmULqXDsoMO+nk2QtU5ZLC5lLsW1X7rvS54SiDdB1b6mGI+5cexg2F
0kG9qTXpPjfoaSP9LoCkh2U+om4smHtokRIu778NLfecseo+5wr+QKOF/U3YHIME7W5DEdE+w1y3
aQPHN0WkmhHlwBnbbq2odYRG7F194j3YWd+00t9LebwPlPBUJVgUBn18G3fpVVDln3hGko3Iu0Nf
o7ePz1XZk43P8S2Pqp+dpP0BaU0ZXuW34SNp4FXV/2mDUNrrhXrdgR5wU8u4mmQtdU1fOtWm9zC2
3U9Rp1CU69lRNMCzTYjZ8Jw4VJaWf8Ie/nNudBwPknmniHhUifm4M9Xd4E/4DDPNWyS1cV5SMfrT
fZ5hSnMFPfe33EHZCpUa8e8BtZMEZtG+Fm7kwDzI0ouaq9e4LwcUTPR7bxqfJTTxOeqr9t8vmP/r
DXnBkvnPBVm0RPNNi2tJLCk80WuCkgVbH0Fe3ARuhWXll9//Jj38f/1SArRr/r8UEMgQx+ePpH//
f/9+Ihn/ok4DbBDCB9DpmXv678KBJP4L7Sv8fiH1QL0xZ2z/fx5I8r8U/C2o8eCVwatlftb854Ek
8UegTKD+WfACcNr6Ww+kd88j0o5INsLa4et4huEbunge6UqUk+greX1wky/x2OMBjSHmDTydswfk
v19m5960H6Eb7wItcRVZ01qajNeCA5L8WyA0T7n65XKExUz+0BZtfgqeoQ/GovCwC30LAdUx7jDn
xqbtj4Icsj7f4f0E84WWFCDI77sxYW1e/gBGclHlNQGro9NggNKiM4338bEuznOto6BQm8b3IAk+
l8IR/e7/XZBFZVXwB3MIC4II1bAfhhvS0vvIv70cZP4l76uMtAQPHOBSYIa0paPHgF6SJkgEEWsk
8NGLktrvMpfJcXLD7ORHT5fDzZPsQ7hZCBOvKBy3liKH2J151aQniRN73+TogMo9zg53Tefb6pzo
N1/iKNiYjvNYXAq56EZLGuPaKmlha97lWADE1mcuaaQl03bLHWZt5iPnA8gH4VwoFOQ6zqdlg05u
3Gi0LusedaTWLKW7utx/qxPvLMKi4p80aZoUMhHq5sXIfAIddAg1l4OsNwNkGxx6C5LtIojZY60q
ilSyNE3Y87CVm3Yjwkd8BrPuDTVAXRT0+ALpWEdUOGoP05BKwNIECN3UkJT3bS349A+achZosVFI
RaGG2hzIItOADYu2BURdnV2z/BVu5yKzerGrqgGsV2UiQDLchckvK34lU5kNmLzt/0FLEC9UDdDp
82J9P7cGyWfvNgnU+8Ghn1+k5mEjwsqoKKgmwGrCHmtWhHwfIg9bPZFjHtCTLNzWibdr4oFqQBPd
hmZ5UKIY8iZqaaQqHD9M7iZ43tMwvPqC9lKJ0s9cqad9NgyPedf8QlqG92N/W0SiEyTjg6zGNwEy
5DWO4nZTlYGLl+4Lm6vTqWJjx60h2Rny9igLH6Ug/aRVFi5A1D06Yy4VNjL6PupeyvQfZugfjGl0
zbp/MlNqyIHJx/afG2xqqrTe2Ok/So9DbwCvh8oCfBp4hvOKPDtqVMULeRohfo3nDomCa007GBlJ
/fJo+N6uV38o3Man28L6+7s/qw8pUH0WPIDW/D6uXAphW8kkC+WgcTOv/VShNCNbXzbGnN+y2ByJ
wj4MAwsqx5KgKkdKmVcNQx4Xv7P8OIQbx8vKfsXdBd07icsN/1xsJUnfZanS4uSpBZFTedYx8dWr
Tss29viVHYudCigq4GmsuZbNUAWqT7JRJY5PVSSCZyh0yt9GTc+6J3+FWBz5tdSYfj2HqPSfBk6o
k4g5+vjHyjbirPbYWZzFIvSSuhxkkThRr9yYuHB6So88a7Mxr9fWOrOLseEqiGDqojm+ZLT9ZHGD
Gqn219lxDMlRdrP368PlGbZy4s/T+L+BFhukn3ZdWwkEavQr0/hmkqtOw0Ol7TiEtfikJBuspNWG
zXNgrgQgO7DsP6GT8imm/1IUNRX9WPcAQyUbDdbL7VqPQ8Ms5AIta8mSzAMembyWE8c0cElOX1rl
T1Q+NMK3y2Hmz10uUK4U/w0zf8bZ9pNUXdoNFWEEfNs1c2+ld2FzBVS5G3dDt/sHwVBX4VprAGFS
FpOiiUZcvsycwyz7HmePxURKM3Fj0Y38ly59vBxsdc2iIM/NE1YmkKv3LWtNsr04KNGBgQ5bcIcU
8cYWuhVh0ZyCi5+f5kTIxRI0ChVU49flNqxOAh7WJu2QIZguIvRFX6F+wXVsik56chOitRpOdz5b
w+U4Ky3hsQEtBIVNsoVvtjZns8ALsllClEktBu2TGFm3eVdt0OxW9h0es9zK5f+xqF00Rc0ycBCt
ETuJSCZsKu50KujJGGxQcVe2g3dhFttBK4L2MlsK+EZ+axXBTpOcrHiIOOea9lYVjDcB3MudN3/5
Ygmdh1y+R0kXGgpeO6iT9uJTqEh/fCs8tqrx3Or+Y4uw3uVwK3MC6VXsQgAKWmxCi7ttUieDlSPB
iKQzcuTWVRdgjT3dVtXL5Thrc+I8zuJqGxhJHlLuJKFJVSoQZ9+x68sRIHOsdd2Mc2T/RlN7SYcM
TWEELqbFwBYosvTFj1yMMGOsKZW1nWVPyaDbDeA7alY3eahb9ogbAD5C30b9FyhoN4AZWnvSUYy+
1lp3NYJxG9TuM7TWnaiRFGv+BJi5oBjnjv5w4/kuTmNeT/5X1JARQ91V6fxda4LeK5SQVCFVjDFw
VOBue38InchS+T9eFapcLB1jlyuvbYC6rji0V77XRjjLmYcqQ5Q2fzLL4BNLDB1nvkE2vrcYPgxT
ekhFPMCsWLHDODmSEYeFFwQ7LpP4LKveZ4zInWH6o+azYbVUPoL5sPU2MDADzz6JmD2NmI4WRuBm
Wvkscv0sjReJZxOi66PtQ74C4tJ9iqNhlzeBmychWqMAlcauufb88dROaeVGUfopl+NTQ+VkbEAk
NVi8sE5+62WBbRKXDU0fYVRbvqMgsjmk+o9K1A49hlHzS7MwMILVh6sccZGElHZi6CdL/pWL+m4u
Nqe5AA7TK1yPJxDm9o7pyZC0sT8x9atOjfee9U2xOgpzAAwZDfA5tzMYcRTU46QBaOOqq+b5sUYX
dsj8vaGkD+Sid3puPQx9h+yIyu0c0ZydqvyW0PuUQiBKHTq23Pk2ZuTaJoViLh7QHO1IIi4Od+rg
TauXSux4BpWm8GvaaZTY/z6FityOClfSmA9CwA7vTyYrMbNSmUbS6mBf6+l57oV4yxrqY1PwK5Ax
YUE1bUZ3L4Jg8Ym8T0ZKvDC+xOVvTX+SzS35jfUY3O1pA9RpZbEVKSPewHJIjED5LOtOpP4ex9y9
vEl83IbmdvwVY9EOOavrqZpT+70wC4lbD9h9PVwO8fHMeB9i8fSNCxEXYqNgFypIFe3HzjXzg1Hf
JICHpfEoFt8ux1tt0mwiQKp0RoIvmhSFVav5PU0a6iu//xb+fQIm7Tn7/Yv2tGpUaj6GFYC+AncM
fpX+rSg8NPmWzNHHg484s2gobMhZR2pu59mtoSwAxyWQCJwhwDFL+dxlf4xqZ0S8YTfOvK1I80Q8
izQUfdB0c4/53XhVsgW1PMEiyiKNsuMRf3l4VqfDWbMWF0cITrBkdZoFCN4uQX/ZcfVH7MRDM0VX
SY4knylX7OBbVkurq4mqGMV7MFAf6LmKN0ieGNNIIfUdqkj6ALUo3lhOK/kGBk2TEF8B4I+1xKJ1
ljh6cu7n3FasYacZNiRdNbjiVHC0JnSE/Idv3WM7unnYrw7hWdz5z8+G0KfG33XN3KsJSDxMGerT
2N5G9U+8Ci6P38cL0vsWLjbxstT92J+npaFGdqPigxiD3r1Ls6vLcd4UQd5f/AgE/hGdHgtLNXOx
/amjiT40WyDqUOkV4mQ/h/GnnkXXhSGiVBu7WpncT9P4o8w41CGQOFqHlqLe+U7X69cmHBhbjYPr
umlfGlN1s1x+zKTkqs5VqJu95hrGoxUK15Di8Qgt61e9QZZSmh6qduptQfxTQA52JTw05Mm0G95A
AJ861gT46Lprqp1SxcWVavi7AI6wGr8UZrfxbliZssqMy5NVXnOIwyrvB7VLpVbM0pCTLPmWYyZj
qECcfm90M79j0cvvYix2maaMdAHnKR4O0A4afTpJCGJeDrEyN9+FmJt5NjdzbCLVGPiGU6Y3mRo4
A48GDaGgep9oG+tvq8cWyy+nciHFFq3BkFmHnTsZ1XXY9ltTc6PPFotttGQzwSibKEL3B4Srkwb1
6+U+m7t9OSxIIZKWnlVMeaO+7zMJ4cBGGcA7JB5OM2rq+lv2Xyv7MEKI6EnwhMeQa6lXVo/M5Ema
mFyIjQXVvWp6Tm1gZs1VMxpu5PpVY2VfbtVaTDTnDXGuWcH7Wkw2PxQzTy/Zg81a/lI1rwpCS0W0
M+MvOhwTMfxmNhvv4rV+nLMU8LrQsQQ18L4fg9jHjUxOkXHmLRezY4n9VoVqbc6dh1jMhg4KZ1dU
hKjCGsuYo9XgWSR9udxza2uIWWDNOhYAZZccRp5MoZlZbIZS99iAaomjn7W0y6ybUvvbGUw0YGek
MJYHiAMtcbi1Ak9MkucNQZSvfHBdghVfIbqzMRXWBoa0OIpAPAdo1qLXxjw0kynJuBWazT4oMEKy
ri932cpBpaDEga4ij3lK1ovJlkaG6lkJ45LqYNHL1PWm6CDRYmwlsn+wXM9jLaZZ1SWkZGNiDVTl
24ayxpbazNrSOY+w2Nk8QQRpqzEBtFDeF0iSWxQtEGg8Vf4DNgxjd7jce2uz+jzeYnxQZJR9SYpj
JzJfivTJ63IXMsDGybAVZHGXGOW2iuSURlVpdlOIHcw0AHN5t5FUXgnDHKD4M2vowLpcnKPprIHl
Aw3B5OYuxuZQmInOG/N57eZHkQkZT3SnLDIu8wCenXLR0HVjYXIv6jHRSK0UUgTOitB2IBApxqEc
b0Zwg2KAZsC4sWRX5gYlACpc4Pe5KSwfipFKsiapGSvKynqNAXP8GKinQHqqsyu9eBKLp8tzY2Xt
ouDNulU5nQBQLIYtMKfI5JrAwxQo4GR1MHQ2nO1W1q5KXlYByQVOQ35TTj/rTF0rKVXKXkQNu3Nj
s6Z8Z0ftQVPyjamxOmznkRZt6Tt11KRSgPs2aDsjO0IFyDptFzWfJyzmkx9J5k75IY+eL3fh2pSE
ZwyYZ5Z9laTF+Q6zYSqawIyczutcmA2wZ9DZiQv3cpj56xfXCPU8zGLmT7WCUG5GmKYM9k2m2Qby
iVmq2RBgUbIJ8qtiq2a/gu6x3sVc7LtdZOgZiNvIUb3HNpTB1dm66WiR7mQBDM3ctqxn9H031t+K
GB9hWXZoLwGHIaX/fv2hmhbkk6WjsRpiJSMU8r4LA5ujFF6XbJft9FJ52XXRmUi4COZOqj7jvXBK
RvGpsuLiQPXfT/z03hzlT3KsSgcIvo89z4sKYnaohXaA9lEECVWE3iDkW/XitSV1/vWL7T0uZCnV
ApgGXhY6XYlKXryFC1ldU5B8ILHPyKfllbJStaJGii/CZYQkcJPYMMB8ko6aXmxs66uz7izSYtY1
EmztPpYjeMjD3pObwxiJXwxc5AaY4Xk+p4A3tLdWl9NZxMWcs2qjnNivIkcinzApr3VuOlmysZi2
OnAxw5p8UHpFJUidIgwzwQ4dv01jdmXl48ZkXp0NZ81ZzAa/j325MInkk6K19Zq0tpdvbLFvxfsP
e8NZkMUJj9R0mqoTo1QM6RfsyG/8NvgUpd1dO5Z/BPETFElPCgDu97Q4aOFi+zej+vPvb1A4l2ow
zLAvQzvt/aoVirBQxHweOFHCTdIvH2QRKnOMZ5qc/CHpvtOt8OpyzLlhy4ajN8+d0FJNsHOL3hVa
r6Msy0LQO+MP0vl39dAi8APLBLm4Gbe/MW/WJud5vEVHx31YlGpDG2Pxe5XaILWpzHn7y416Q5R8
aBUYQB0JOgrny/fcXMkc/GyInBQL9jGWnq1C/xaDPuks5T7J9KNSV8c2VU+SMe7T9A/uQDeG7H0p
YdnG6Stpf7vPm+8hThOap++1Wr6uTMMNeNqGJLJGX3wUJip+UG+0tr/2Sv02SPr7pMrgW1Nb6ETJ
7sI/JiqiyUzJVT3J8eETa9F0VWON6SONPXrKIYrNOwsvAVOeXLMUoXjXpbyvjfgKotFLGWinRnj1
+VdKngZm7K/Ey29H2FIdL7cM40euO7bQ4k+JHrmVUBZWfyX8PkNCuK0dKfd0j1Ov7Mex/I6fhatY
4y/qLsicam7i9z8ANLiyOu3b4hGdWID5Ru8qVH7aApRQrFhPvZDvIv6DGvp77LGvc1lzmlrZAbi4
UlvtaqxE2HloYZQViP4YyQALa7Ox3Jilq7MGwBjYYUrsAO7er4x6MoAgl8waGZ2Ogke59HWcNi6O
axs1yGS8g8GkYQa/SJXXcDDCrp24haTZtZFBZSInG6nPmUi3Spyaqfp9Y5qurL3ziIv1PvVJOnY6
EcnuOT5yFyMSveHPSX3wyoPp76wtacu1biThS2F8Npmg6PS+G1Mha/shY7EPyCEIGXVW1aVSeblV
K64zFuhbnMt4OQMkWAKl8q5FzS1isBLT/27EsBflCiEAkodNg+52kOKuEDphIBxqowmPlabAUBte
qzQ6iv0vXf01GcHu8jetnVbI4AAG5EFCemeRPqWoUFW6gKhDXEJGMh7DEdElJFeq68txVjv4LM5i
DrWC4UeDSpzIEJ/auHViVbjN4y25v7Uj8bw5i4kTox4QGxZhEhhmarGXxC3dva0OW8wUYNNma8wq
GPPNxSseguim134Hypag61pLdKYjbpTIIZMZfT8jM6hjVqeyUU81AicefNItdNjaAXceYXHg5HIm
jWZHhCGrD01hKzU1gdmD2txrfx/mzov3rDXzFnP2UpP6nIq4Qqwx/2ooJxPpm17emMpvaKzl2YZB
2uxUCY6BB+H7IDiah55Y4e+hhAMewv4vrf/dTSUUBe++TKTGRS/FUcbmukDuWccJx87DSt8bYizv
9AF51GpL32tt1qPOaGomvugzyeP9F3mlnAToLfGwou6OMkpuJXYrbGwrqzPlLMhiaaVVCzvagrHa
eS818i1UHu3Li3dtzp83Y/6Cs9GrOz9DLIpmZCG6hmAIQStiHr0Ji1yLMzsuks+mPST83sfJueKZ
ZU2Aonzq0ms1vyv03gWgstGe1ZlyFmipL1dWVV82KYHauLwX6p8G8PoaaIc/fSuBkIEnB0IyzapA
TplkNzTbVVPxZmwMJ4+M/eXeXRs/DgRYJhhrYb6z2FEkbcDziyPWkbEcifU7nU6+HOEtT7BcGech
FgOY18gBWCMhWvj1WviA4pFRv1YqZo9OhlG9511RumLj/62kny/HXh1TyFD6jJbS36QhzudOpFcq
y4790oRkEDRHsW3dNL/3rYfLcdYuKfCo/htn0Ys5bh1GPHBlKOIYJYRWvq5DTGIGspGBKX/vtcIu
cMm9HPTtNfyhY+eLNNcipq0ybwBnK2NIuiGvFKJWtXGP9wk0CjaULLqbgvoP/Ac3k8LHvjRvBzZW
xYABahdAqdL0NUZ33O9AC6HuIv3E2SYTdz0UZn2jtLHa/2dfOP/52RdGg5/3OSo4juI1dm8ddelY
1J+SceN8X82QoRuigECQ+Wt5kUDJcIiainGuIVLYgw+HdRqu0dviim9ZaMbchEL2PRjqO6tNTpK/
lVld22rP4y92wbyERh7NJ0wBRUAIxM9JpD5GEF//0Yj/1U75fX/6qO5nVclj16uEL5MQ3SVFemvO
ggGSru6NltygOWo7ET2SsW+BimV4JQ4qZq2yYMtig/0qMCyx3jcQsIwuRUCHp0YOShZARfNg4PF5
+YvXthfSXSYUFfAMvJ7ff3AXYNCm67yEDKAMY/hT0ze6ZP4FyzVwFkBfHHJJ1maZ6nfMsEqzCwsl
hhErM9kxyusRKUHlAGzxcpPW1vp5xMVYd70m5UVORG4CB6k4Aswdg9+ZWu9izacQ//lyuLWpdR5u
MeQcraYoIDPgmF26ixNprw2ZWyn64X8XZrGDab0/akFNqzJsmgRlJ6j3EPc2gnzsuvekxsV2UPOE
4xEKUU6RfLsT9o1xhaxKWV35SDpvvBvfzMLezwyC8bSYxYHwLFveYcFNBOLUgpxWYkSB28rWWBT3
7am76m7a59SV/oSBa21E/bjhzUFNZOFB6ILPXVw1Kx/oSdkTNKz2EtS2xyh+1DcAzh+vzu9jLNYU
+RIzhLYD7tJweWgkN9kdYjwUIi7PiJVN9SzOnJB9v3YjPRDGYo4Tf+0QAIPRiOAa+iPo0Dez+G5B
6vofsQ//03/EXC6uQcyGaZwHrXFCFCfH3bRFHl7pPugilNQlcgpgMOc/PzuTyrrrVXZR6FbPbBfW
zfi1RC5vK6G2UmKYjXP/CrOYCdz4iyyT4SUFlKfvp3v1Rxsh4oFEgxs9KMXf3gbnaH9xYBZ3LDlQ
zEry4MCQbGqeZx/7OXVh+4fAdJQtws16D/4VbHHv0I0MTYl2JsAYLhqXyDsEjnUkTb8xAT9ufe8b
tdgu9Kr/N9EmsWxotekLdbav2WOt20li/1ISVzxFtxJa39NG5I+HyvvAi7GLvF5ss5AGRske5Teq
Aqh9oLZafB7+IMh3uZmzbu/iCCPaGcVj0UyBujDHMLti4eL47fxUDy0ey4orH2erZ4T83dYtT9at
aefX2mHcvxSHfPcFfSO73/iUlS8BaQMkEDMNUA/LLTPUJEyedC6t/RFfh88jKvvFVxRxNxq8skme
0yWW7g6aMqECM5lgk754X4JTcDK/yA8Ik/DT7H9cZ1ck9m98tOOnB/F+vB+O8XW3c/Xd5c9AFPlD
v59/xpLiLwSGF4uz0qN6yEKU7EXnqSf9Zmdu8VycCle4b4/T/U3jFtfdVbFr3cdqZ2G/7e21W/kR
4aJTeS0dzUeq9fbwoDim7V9/KXdfCgd+rrMFG3ujRi3OsxnEPcNdcIuB6fh+3xIlDwvQ3gIceuN/
bXeNW9uTnR7GXXQyb5Nr8Vg78aneK7eNrdoMHD+TIx06jBKmw2vp9q6Id6DvmrvgZJy2evPN9ePj
5/1F5FhcIGCwdtz/ULrtj9lzdCgDR9oPbuROhg2VVnUx8XJNPmA6sjnt/bv6GNjZC2Cnq8vD+vZi
XX7IOYJ/cTyKCNaLeTxbVaOj60xucOqvGj6kP0726DyNrKrpSrBRT7H3n9q9fF264aHZ8Wxw2Fjs
yWn3Bwf/hm9fv3817ePLH/Px9RfClPyMNtac7uXv/bjXzAR4gJOzhCFCqot+66tGVfNMZFhF16/s
tsfiCgM6FwBI0zuxubH4Vi7kkFc52IFPmSgcLvbuborwRClrMDMAPZC33LibrNy6LORJ5oTQbNTN
+fd+lhZ1AY2tRjAIpIxwk13XNmqqJ8VFb/ZQIzTtNtU+26isrliFQIM6Q9AtdlA98cukmoA2tccK
htDRuGfmncwf037cSYeGq9+h3fsHvbWNh2gLnfFx0wSMphkymB0V3XZLft9ifdKaHOddMFzjDoW2
Z8/Nv6a2eW3dsolj3+Nou5qZjxPFr3HrQfhxJ30PhJu/7ewu09fSkKtvKM90h0JJ8anLbsLnvz1B
z5E7yyJP7zVGZci0T/xRfm0+KcJe/ATUBeM6SgaXQ71tue/XLnubCqYUGiLmPMuyJ+JbzM+SXJ91
n9pff/g2J2Ljfr038Lgc7F+c+gbzKbV/vsbOt90n+/Pp8JmOd16/fZpX7qOP/cpo//mftVq4N1tF
lDea94cPPEt3LgY7BjeqNCEfyBD/tOz9V59v6ezOvkbtxpn2nQsKYz/Y15OtYtH5dPg0m8bw2LEt
59uvxn5xHu8osvDzybTvUGfmpBjt6NDe9JzmL6PtOQqbzON8vmPv4nzdutW/EZgutWCx3wwJYHYz
oQUgap2b5x83ORshAHLntWO/vvfcJxw8OUG+f37V7dbV7bdN2zlRGbUL50/v7B+2YL5rm4ZKfpoM
GtIQAC4XW3Yq5krijWRE8SpyDDrSt58a9uLE/n764v39dw0vtL+SReYiGgV0j6IqySKxcNIX67ED
7nODUmUwor7gwCsJHi5P6/WM718RrUWfUzNqhCggInh/7UaFZk1TByfYI5BVsc270u/ilTcBSvLD
1m3rLW+9HPCzBIK22COswFP9zCSBoB7EQ3GS+Tt6QqidGak8+NfcsfaVI7sK5/I/gXadhV7Sgwoz
MrxqTipAorCj0vU415L8UJBjzrvSRv10o6NXTjfQfv9NN+mL0y3zCtQuNdra7Au32ctO4MKj5Kd0
O2dyLDe/uhzxDdR8oXeXuhABooFIahIx37W7J/EYufEOtf8D/gh7LrBOY08HUty79tjtk4O5cfi8
odE/hp/dW2a0+psg2PkB0CaAHFuDqpNoRMdyHLBEp8yEwuBeHsMbz+LyXmqeW6FGnxngOhuh/JUr
oRNMzXUdeSe2YtfglEqgxSbqdKyy9gjI6zCbKgjSq6r+KuX4Qchqp/Gbmz7/2mnpAdm862wI3KRT
D13/LWtooF7gw4iq4mTtC8tHwrL6OYsf6mlGfmc85nFd2jASd5WAsrGopSgoKjf9MCDHnnzVp/yH
Z3lumZrXE7UO1xijo8+rL5coiLfs/XHwLAr9Q5wmmp3VxS4uk0+1oDwYnEFaJpeHdEaTjs2hj5lX
1JDxN9BsIX2tgnonV8MByQsX1SiW3QS2Oroui8qRcu1hAHbRQFFNxL7aizKXFAGF/rG864rmu9cp
14Jf3AjFcxmKh4ysVdv3dgDtOkY1X1GCjem0Pn//Gs7FRWbKuj7UBmZTT4J+VO5U+fXyfJ0XwIf5
Mpv2iTCudbih7y8MsZrqvdCSqFbIHLVNtiM9asqb5/hqFDAhOmwASo+LS2Cc9twY5nWft+nOT3gE
SEevOFxuykqGxSKJ81eUxWKvGq/o+oIoNcL9ll3dFN4ule2E103qVvvL0VZH5izYYmTk0VCVqZ+D
6TXarRwZWxHeABgfx+av9iwSU8kkV0E0h5AesT6YHv2X4uR/1Q/hi+eaJ+uLFH273KaPD+D3Hbg4
GaTeBD80EHCIwYx212aEYnfq9NEJpefLoeZfdaltizM3CdRUDlpCmbcipo5ueofu9tS77dbhPk/g
C4GWlSAUC3DHmwikyK/pK/5dyBEf1ecivxv30iF3tzRG1mehrPGWYlVZ6NS+X1H4dLS937FkW9n7
bKi5YyrxdeTFbg3Qy/KpvOf1Qa1fimarELG6lueyCmhZgBpLYTDENqeyK4kMOs0d1Os675xNDszK
CwO1uf8GWUpbRKGAVc18vrUY2Eh1ckwpvGOgtZuS35enyFakZUf64IM8iUiR/nlocZmj3CF8j4zd
5TCrk/6sQYsdUOhVj/s9J2Yw6UD3T0o4ORMUFbpwS1BtFXJ13nmLe58iIOHpoW6Gx41wDKXpZILL
yyXtXpyqhzyUj30xupZYHGP5ZzBlrozgPSrcPwclco0WVZkptuzLzX+bFR8WiErmG3rE7AW8WPR1
G1lS3XP/H4X4qiefXzYdummq443Fg2WmttJEu7BI9kHcO3Kf7wapxV+l+15q2udBJuWlpddTgbxG
pB6lLDjVin8tQ5QUrIqSYvEkSyjIm9/9wEh3VTAepcK4zrH5SOTwkI5I8AW5Dv/DRx289RRIyJFb
lsh9Ix/qKmqbOtg8T8g/+w814tgTJbyhTHD3KnYUGb8J2Cvp6LLFXXxAxGqLzro6O856Z7FPBaan
WrFO8nwc9NumCXErab+FsfUcg4EL0/j68misznlY2JhmA/bF6/b95jH6PTDf+Tkpxfs8OxrJ81jc
dvE/YLdiYAdHBUCxBMtsMed7abDMNs2Z87nwUKffo9S7iYYYxGxBpQ87qMutWtmYZoWnGbeNCoG0
zFRO3oDzWpdy7U+mYzxWn/FI22c4JV0Os9J5WFLMarezKht8pvedZ5ij5Zl1wuryTlb9VOK8GZHz
q/eXw6y2Boq3hC6ipCtLBabOC6Q+6UJq7ga8KKm00/ZQJFt5s3liLZalhuAI/aaiwESO7H1jlL5M
B2NGH+m3GGiVO5BUjuc2NjpC++6YXaVULEUblO+hvqm2Ds2V0xl0uz4LcpkQppZVywFKGHdCgkeW
XX4dUMjBCKM+wYMOnkiPP6qlO94X0jF8Sp7DFp3wz+Pny528cr169wWLdacGhu4ZCV8gCPh/ePd1
vQVUW0sSnoXAI/l9D2tGa066P/ew7qoP4y48/Wxax0gc6Zl0lkop8EdkWwfuJZiBkAUI3ctNXDsN
YJKyzFXQX9DwFjtv6UlhXmtIW46JqzwFp+TU7+5n82D5SXpQqIO7R+PT1gN1ZWjfBV10rKFVcZ0Y
BBUeYyfe/er++JuP4JXBO4+xxGCIeN41PRwIx8/I7Se3gvZ8uetWliDVKAmdkVmskkLn+6GTinjK
xYIApc+bUmtz8kRYu+MHdnU50GpvQVBAHVGEjr1k/BaTVrV6b6JDjxypEH0vrOY+bVWnaL9oYYeq
6M/L8VaOGxqGZDYpeQUc/WIL62Rf7mFGhg5O4adKfIqCyR6i+ibTRnTCtY0Nc3WczqLNrT/LFmMw
oyheRTfWaoq92a8o2YB7rXffX81ZTDYvHyU8gwhgIT1hXGPoqSs7TThROvUfL/fc2r37rOuA971v
DNZuehoYdJ2Btlfl/xy044S/pCzjfNiDJDyqlLsgml4Ouz4T/9NCBDXeRx1RFemMhhbK4bdcczPz
0f8/5J3HcuTIsqZf5drs0QYtzGZmAZGKIpNabGAsFgtaazz9fGD37SaTNcw5dnZnFt3WosgAAhEe
Hu6/EE/Eid+cBAZ8CpQAQPUhlnt0EuSqIvRJh4wwlnpOoFy280HGsa2DuR+j5tMFpeMLlff9e/1m
IaIxTs1dlxkVCN3n9zJjs5V9tYgcU7yQnhNjIyJjLdr9qWrk78rPgMHoYXJwk3wukvgf1yCympiK
mhHxaNN5qkea6fhrYR9u+1W4Th2fsjQ8GI4+vCIxnW68H3j+eaPzotv1xrowrvpfY0qpPHA4Cx3w
pIfvJ+I3H/jPU1Amo0CE52hZAVEyfD+3QqfHfMOuq/gsi+r7AUek78f53YTzlRV4vbTa0Wr7PA9t
3wTRDCeIkne5XQtOcR6v/70Rjma6H/3QrwtGSClbiYkHDErVLmX0Jfr5VIH7N5EFkPk/b3MUx0ZZ
84u0YiztprovHvW1to9Xw3viou3ks3r18/t3W579KFv6NN5RJBsKecSCh/Es4bnHojG7qAQMWE/J
aL1Lb3w3zlFAs2CyJTMYYkecbOWmXKlXmWtgasHqO9SussrW8np0xYv81whE5VLJPOR0se6lh1A5
J9sIJ9bMu5bih/g9WD3uQcvT1I/4Oin71g1exJD2l3BR4h3mifth5a/U14Gt9P18I9R/POM0c6mr
myidL5fG45Nq1vRWqVKkAxrBaHZ+EBd4y1Vydxi7ESMXaVTcdMahZcYPJrebbgy2upIqjz0ifmep
UkSKjR9opG9QwfBvEE7qNTueY4AXqpmXvSMLerTD8FQnMTN0rDYrK5/elKzSHqtOFbJtoAbhRdhk
QUM1WFabdRnWyQ5Drj63jUHiIltPUn7f1XJLhVYzwxHsk2ki2Kxq2kWODmwDd76Vd6WCHEVMadzA
9FKPcge32MU+stKys6Ip+7U5FTEViLncl00vvlTmpA42zLsaHyKrjkY7mhrrup2pO3tKm0+zJxct
GrC9OGLJNKotWyCoBVcthWh01GB8poQSoGpeRP2qov+FE0tNZmHPmBRr8PVK4dXHouq+t+SSgpUs
VY9pOTeHpGs0YBM4b24MWIhXcywOsdcPgbhplgTzPMJx+qko2hJ1xEisfvhpbd6ptWXAHsBC0J16
Az+eVhoiqvvCMF+OHdVldxh88XVQKvlJzQYhPVTAx2BRTs2Ywa9MJryMOhEXwlRW/dnJkml+a9FY
wKkGyUI3z4prCE4zLm6LkBWa1dgZFnppgn/p8vlKz+rc1cu4VN1R7LVoF2lauO+MMgKKJvYVfVGp
9Dt3wpTkl5q0ugDwPJPvUPIYNberInTaI9HaKVrQ124exFO9nn2/7W2x6gz4jEjIB3Y8IfLeaXv5
HQ4NXKsUbamNBVYdfH6zXIoYQheyK0GBVzbMnAqTsBoF8oEO0XqgqIXhWBwk0bkQCoFbyhmsditS
h58dYq53Qa/GD2mQYJ46ycl8JuGig71p3Pc/y9LEOXQQqhLTqGicztQJPUotEIV7uGwEWyNph53Q
BaKXcaq+NPgBK3FmYVdF+pq5XZHVqluKZqW4SA1h6dYEHb1I0c/MaKe0lnoXKEYMUJ+EEUCSlRln
uSLDAR3kNuQ/z0ojuejsR7ptDYUFLiWLi7tWCYeQu1M3n9dqJKNwmnfxA9ruueXFs1obrp75iOtj
Ay0UtpEm4+3g9zgZSqz1X8MUm+czddoGYZAo+1Eb03jeSJkOiJr9SZ9aHLQQnbPYX1yPfCztcNzM
XbUtMstOAR/SaNNV/4AqBjKDQYw/y25KgvjMxwStsfHnVExbLUHuVY2KhpcY6zKqq2ierJEqzZA6
78umdUasjYpK1n7V2RTsWr0I57uxt6TkZqzVOF8NHYFe6g2cwBAzndxKMcnPAwUNXE+fZPyVerFr
VwiWhRdj4gfalroHVpT4XLOiIRAUmhcGOQCVGNjIHjG/8fH7WPm14UqohINgQbLEltg4DtOJMKQN
t22O9qDT7odhAnnShuFaGQNW8qzNP/KU59eTxMQE22xtE3urF6qwaDtnIf8khf06idrOQ6C/9TA+
AASRhek6rVGJCFtLOpFxfkX68sSkICgJ66jC0P//nIxIEyWqQCVLLyoM3DqMxmaMudQJ162My6oY
Buh7TuvZEjbpSKCThc2JOftyoB89wdFBO0AljluZBYbAHQai2iof7Au525Dk/TJZ4Ng2xG62lq5j
u9FOOAh8OVY/j/3le4ViVoY5Y1eKRoS6NJGJxmM4ly7GU9nl1x7P0VhH94dZ7tA5ThhrEqOflMa2
GiGdc+i1ygUc69pVM/iOwByPfYeDXn/VZrQhORVPlHy+XDJ4DiRdFnU1SMd8989fPIIKow0mX1xR
X7MGG0wHhY2yv5fHS626V83V99/3S1Z9NNxRfpiYVhhbI8MleUNcWgnwxeVT3f/fDrKIG+H0i1bD
8TsZVJBbzO/AAy/aIW5YIc58Yqf8Zgg0e41Fig5/lC+FMnhGZaxGqCRLi8lIF+gI8VTnSMadyLd+
sx006vNIj1na8nmO5ktH5DBocUd1hLRxIv8nDWlbGeQzuDQnotXv3ujjSEdbf4iyVmvjZSRVt2f/
Dqb9lYYP3fv3/w83bHs3UTtpbH0egSLA3Pqzadv7z/5l2mb+IWk6TQUkn1FSMsXFMeIv2zbrD2wk
EOOCiiBK1MuX0us/tm2GtrhNcyWnzo3+8T+2bfIf7FpNp0LFJRVa/79p27bUGUTsLMgZQQUcxSR8
0f1BkDCACMqaIxoJBkdWOjRd4KmuSGPU7ffBwPqyumGDYv2AEwBYHXQWj9ZclchS3Er0B9TWT0Y3
D6Pk3FSk9mY04knDPpZsUPkzMZwy9ddA8b1zWvOdt403JnXGtJVhvCgap4ScRsZ5q5fNj2jC/dqR
M6UePOwgzV9S3XZ3bY2EhM2bBYbX1db0M8lrTOKhjCW3qtmJ0kq1quEVgXXtOkW8675o1Sq3Z2tK
uIR0akRLYapExcF7EpFVUa66tz5WwNSMmo7jdwMhoGxC6SCg4fZDFfEdMeSx3Ch6The/NvXhBl4q
AJpYnLGhiukuAY0Os2YgfzU6pIAqqZQQuzL8FcdQvJ/SfLacaWrY+nmVh9u6jQrd1mNd/VVB54av
J2tCsBr0KIg2U66poyvIxTC5Y4DbI3eA5Kblmtg4VVOpd50hlr4TcH0j84QYatiaEY/wQbH3VIdY
k2HMoaWSwDJFab9sh9ptp1DZR5ZVdI4lW6TFMA1DDCiXZLl/T5wLtdDWQmQuou2aWl312EZVdhWl
eIA2YDi9qQWJIS75+PyemjMyoBNG30ck7vizkcLP7+n89J7aQ4cmzf//IOiAXCfYnww6+1+/XtLp
U8j58yf/Cjn6HwC8jXcBezpKiPP+HXHMP0T4oxz7EDwkVQFu8k/EUf7gjyJmJ9FJ5XMvonn/bRQp
YzxJ4Q6THRkthWXP/u//+ckXtDn694/+jfp7If2fwgpkF9TiiYdkyUs9geT/c/7BQocxja6qU4o6
QmjFvg6ezDA+F0X/EcWXnyPJgh2p0WsrYmKvq+O9Gul7EE2vqkS72cD7uR4TNIMGV6iz+87MkzNR
Sp6CnjzKUnFIM9JZs+kU3HGzcXRzwn9IPIyGv0nl8jXppCsKDDdTKb2UhsGVuK42YdCsl3uXU7Ux
Uj2N6CYweEMJN1uzV52mPg/wJmaLUEDLL6YiWHWmdCVq5k2oc4vJ+rRfo2bxUup+4SLsdtdXwqsQ
dk+KGs02anBoUSfaNo6757JVb6OMunXmB9soi1Zji3VxWYgXxSw0roZDuVqDkasUr6tSku720p91
d24WtlOXPwwxwAEtmLdaJqzDTLmJTWFXCMJlG6vrMsZIt9Ljm7gLzxPg+puhq3fh1F8aafcYVwHS
rH3Rrow4OTTK/JBCmXXaSLyrm/wQiz77VkxdQS9ugn6mSmEVgHIzmf9umJB4IcDaeIf1eA+K3arW
kcLCKnexdjSus1xUbgqseFxY39GWA0S2J045pOLa9jIV59htB3+vC29tOz0OVvAs1327+Hi/BJb2
a9L0bC/n5SEd8otE9/XLzOpTFJQiHDDEFgeNeHrV+vEsiBVzpfjBqojhIioNrpJ5OaLt1M43pYig
uSKjDS8ZrSfFRu+UiEefg0nD6FkwQ56Xggm+erJtKQg0JX3cvNQDJLagx6Y41urDOKD1i/k1tP3x
0PvVdemrF2VgJG6LP7EQ1jvDx8t4KDQny1pwlqAMxUHvnL40t2amneFAc4aQQ4Yvtr8ekHx3Z1+7
lhGIYU2Gdz4NrXWPurGjI7xzX82p12vm4FVq4W/6unlNAv0yqgWUICw9sYMhP0dDQfVmobsaJoon
qta0OJr0b9g+u1gXn+VzftX0+hoSzmVq6Yc5GkW3auqNnwGSqIv6qh86cRXEJcKKi/VIpSO1OJLb
lNngDYNMXzs2rlPKaZs80GBRRPKmn+cfKEQ89LW2aiUhdwcVVGWqF5CjFKFa8fCBMyiE+lKqd31V
38mtLN9EuQXjnNr5Lb/t0bSivVaJsmOmneBNWfJaGEMHy0XeZDW4YLxeDMxHsWxWhOZW0RLLCbRy
diJe8baFoWVLefKcxt0hQbSoa+9xE50ovEirPp4eqfQ4Wd6zpDPjFuf2HzXvuerVMnd8kCx2vSix
WxC0Cv8lmWDnd81I1aAUGk/ptXP8Dl05ay7qPGxXaGTsOyXM2Xf5KgcYdF1JIT0KGVJ3E5JxRPgw
D9NwngUR2b9S6s7EagFFJHqab2krSuDZFrCAK+YTgrGDOZd2b2a/5rwMNlOr85iCXMf0pbpLcA0P
kh5LjqbU9bZQ83WTJz3Wci1auf7sdb2gXpq1fF12+NakVeBQ2OxXPjv8oQuDK70vnV4rV3MSVS47
ltpUdmaaudv6EitAkNeh8dbJoeB0SpB5lOK2sdTcCHKWeYDGcAyKw8DFmJW70nBLweggR/5abIYW
orRJTXUEVZahO7Er517Y1kqzDYbgZgj9AynGoe3Ru0E0INMJWTr0BqMUbN/oX3ylky6CUv01gmxB
UQTbrSAz1y1Cnmdt0QsHP+sDJLW1CwTSfrQFRj+KHK203kdCpvMa0A+B9IbDPQaI0aYVjMsqUh5V
Ib/QBAEMhKXgekM+ZEbTShuUHs9x/SkW5JXMpNvSqN3gEmEPYbAzxPyglOlOSYN+U+jpj9DP9ZVk
ZLod+uEmp9KEspmjFeKl2DaOCX9Hb/HVRB4BFQkviOeIZdPtA02LvLCjUuynwW00VfJa8rt7wUJU
XSHUjMmqnXA8lyQU6vKLomu8LhXsIkkiT7GGn9XQJLaSiXYn5T6ORvNekavSzodm749yZJtprTlJ
Lz1B4N0gsSqLgN+K+EzN57faCLeZIKecR9WzHpWNM5gGd+ege5bK6HKW0slp8RYg3oCZiHbJeIn1
1b5ry0eJkphbVvMrpLzLqakpUzfRIRaua41atNxfKEl0YQziY2ilDwJGQtjQazdl1peuGmENng7x
k5BXu1Fhe2jEtlqSf6A0xP+JwpIqfXVZxVO/raJ5eCqFuUQ6oAOBiLKRrp8H6rVM9zDq6xjlo+KJ
P/kSRG2yTn26KYOhbAO99EL0UO1aLZ9LMUhdS2A6u1qnxlwUwTrT69ZLFS21+3FG0S+U171krigT
UgSb2Hamf2FW+drKhceOMqcnBAKuUY10XhbSWVLll4owEhHnLHcr0Gi2rBQZGzA2be4lJOjxlTUi
kZmNXOhLCZ3gysC+AJvJwqaXtfOT5trCFYZUuXDU0TqzYlWyxzF7LgbaO0raQyisRNHR5B5zYzog
ij9Eq3BSbqgA+rYxGQerJPsw6nalBqm09nMQZdyIMqeOq/qsMceQedQqZEPKN+SZRixIleisT1ES
Rr61k2vDE5D7Osxgjrig5xhC+BfdFA/uPITFOi1peVX6RCU7YX/oxbUoleeRKr1VicqtRLozlvQd
gd/ExTm4oPJOK0NHKFDqKeInL9mYqFyFeKpSZlkRhfZFAEl9aGTNJpiUm2RWimXhemOXv+HJihOV
gNBfOj7O0ngWMtGRMN3V3L/skI7KKBYPwqw+c0ESXOqKOwHTqmzoLoNx3oxQyZzEkjd1CsJCL/aJ
liKUZg6bYTK4vbTXah9fdTRjMpGKXxWKnmHREWnS+l4u5jtOlH0XEhmSTCDDoJDpwpadVj21Zp5x
3tDTuCgTfStH5brudYhVcnurzOyxLINv07fzeTfp1DeK0a3NRfU6NLe6lYZuk4pnpV74QEGbQ9DA
eyqrDKHbWnSMOajv2rhYm2H5nBsaRUk87u2QXYfY9pk0KSyKpLwIYv9BgNsTtFXmLcn0TtCp7XHh
Q9sojmXctKSnVB4h5yYzSk7VOk2NuwrDdNTVhnYttoPkclldU046UyQdOpCFDQEWg4YdJPLz1PZ7
ue8f+3EcMLgUECAV+fg1C0266fubThEzd/Sjkqym2XG/nIhe7WU3TiCDNRunHjBltBz67K1KW+Sk
ctBlUOcj8G127Ofef/7tawHEUqj5f7h/OS+0MYaP96+/f/bvGxg3ZgqFcCyo4SFvSEf1r6KP8Qfo
SDj/GqwdjfvBoorzT9FnEWZfkHjcjqR3ieh/rmCqDmoMexB0dIBzWv/KFUwVP3d0lysY6AaF8hFQ
OOpSx8KaVRvUUdclgeO3UbJWJolANho/Ibo8zIslsmhmntaN61Y0qfjrms3pd2dhfbtXa4J5JkvP
2qzUnlSYqq2novIGeQUTEGpJHMNkn0Sc+CrPgHJrFblj5Qf2IEUYqsgkKrr5IlTBuPPnXnawo4jd
uKyqjZiaD3RI3LTp9LU6KXjK5NMKgTIvGluczPr8tpPACDdDb+fWa1NBKIdVVKrXStlT2Qhpcv2c
we+WcHQEf14llkWbNHlB46hF7bt+Mpr5FzbX2K6VxbXZIVlXCPmhpd5mz9l5LBjRqlUw0lN7czfk
Yc3+53gw/fLcyuDO1RRMLPxK/bh9Cg31tlXT2Umr4tmqpFtV7DtoU+ZlafTKuqCM2lhacSitZN0u
xj9J3m5KPd9JS2CYu/5Ha/pXViCdi7KWubllbAbU5l0D66esMkSSIi1BkLreB7LuDpL2q+2LH5bv
2zU5bqHUq7HRMafo1zLdMiRnikOi55toSC7yJs6dSInO5SJZSV24knrrwZhlG6/0wfUrSjuNCNYs
lR8CpIvsocP1kBKZ3cuSSy0H66S52+mltMmVKbTnur/WNcKjkP6MklqyG1r9UyHPti8WkWcZ2VNu
TF5iznvq/OpZ0etcCJPhxcz0tUwvCSC5gU+g+STiaLtS9A7cltwS/DsSUDUSpHUdiZtAySy3H+lZ
zwldRVMwt1oJe7+PrhspvsO8wjVyeRPPLJfZTN9Snz6ePo8QcFvKWWEk62emEnlzYLlBRVE7lKJH
S+1hhFfztaJ0Xtn3tO9rzy9+hhwytpIoXpU2+6RL1sKU7ep+Po9VSnhNONp5kBprdR7h84FYIh/N
95GR3Ki9T+LVbUR5AB9uUbBo1XOa7CjXU510ygwJBkErDwi2Qf1tAdxA79+oDbq/SRFup0o3qF4U
mzxcCYktTzp/ys82cuLDwAwkGALhiMURxjr6MHIcRLgrylX1lAiFwroW7kK/vS3ywFWMsmIxzjea
4j8nKPF642C0nHVFSlKFL6UWkQVkbNgUTWI/y1aZkt7MZrkLQm6xemJezWbxRifCtWosG4ci3ZX6
CC0vMN1SnV4lBd0ROPuEpW1b1TRfS68KIy+zUMXNNCu4NgOBWisOVvMBIxN8twuL6khvB0hOFmP4
0MlvaaJsk9R8K5LovkxQ00BhxDGUNN/3PeiVDgE79uK4CsfoQAvbQ7cYUwPREawKT6s+vJ44jssG
6L8wbcI48Zoyug1EObRV6zUa4ltctFzEXDt0Y/N11YV0mOuCrnW0tSx/Wg2+mW2EDNqirHPrMR6H
NAQtY2R7LSunjYGSzfnYlfHaBGbncJfeNrWFNHs4RU6WpgUbRVHsfNwYKZpOUR24VTT07IRCdUxL
98wCrIFRl2+dGWawSoY7KVVUe0pAMguTfJtRlbAVq9lpJWh7bSmv56VFRzyObvpFCz7My6fJVO9r
E1OAyRriKykyG3zmdK6LpXkVRvUAGNCvEDWTPXWQd1Nj3OkJHWbAF1iJxdEbPihelVV3wRBTXdaV
wpVrFpAfdxdGLqAU01GJATiAQRgfWVHb0S7zdFMJ82vCtuYdFMrRAVfvSXnseoCU0ZjG4DDMxLby
9KGapZfMahUHn9udqfsHK8/WFHErtPKTn/1YlU5R4M5VsjCiQC03HXZAXt4wbVoDqnyohtLLmrmC
vWn98IfctLG8x95BrROXBP5aCyiCl+Hwq20lCMKLjavgI5hqFKqLTPAujYPZrgpk7HzwJ3GqILFQ
WgWx0iR5XTqZ3A4DO09SB1FqyZmlwa0FJj2RUXQhKFGkgvRcF9tZyC6RZvrLc+4/usVFzoJ0Bf2e
k/Xmh5f2rf5V1D+PUp4/f/zvlMdCYxNQCrdAlSxGJ6/5K+WhBYaFp2GZeLKQbABr/Zjy4KGiUw8W
AbsuKO9/qs7SHzwgZAiw2EupGgmfoyrzd1Vnfs9n0ODSK4P6v5SvLYRej6CdbZ0MxqROqKtk60E/
hBZLBowSuqf+ctsYRqeMXz/M1eHPgvbHQrfxdUxK5mRZCn8nGBwT0ie4PKKB16cTwGzbzKgeK4As
0LjwpDJEpTHH15IdamA1lpXGZKN1Tt7OVVAC/5sryeRN09Aglp9q5gVX13Gy5z4J0dSp8yFbhW0q
USkqsXKKtCSqPTX248nGa6K7GwhnlhOOoVDaXRupT+CQSHv6UpwajkpFMRyr183N1PT1cyZKIZ3m
oGjgqUXG6FhjiWtxHTTSU5iL5gbRmMxpW60mslVVw9BhQmaW6VatA9rqrWZLJyfJnarPqat0ae7k
wZJTqrlfSzvVz0OGwhs7AxEX15czK2kxm6Q4RHlT5AifW8Ns7DxNhee4Dqv0QhSDAqhcQtnGFtWM
/Z+og/ZgVqQZK8R62wsCZmPx1J1OXbqKKtWdQB+6QgsMLdcXRJrxjk7D/x2k2tg1840RZ9fl3ELP
fEe0YbY8v6EGPgq4KM9FYQdZhCVLqGN/7PSmqp/iRn1dEIjsLgJ3NFIQyTmmYmlyo8aDSNROEDZ5
PpT2ev3nxetTs+XjmvuqprHo+H4YgvvMR4h1R7YxxyND0Ivb3KsO+bWnugHqRigRuKeAzF/FLY6G
W+4ZH1Cp4zhORr28UbaoI9mavb9GjMVzHmz0Q06gpt85Xf/0jTS4SZ/f7ahvVMlgdISZwZ5XCaol
Z5W93Z6/Pni7h92psZYu9HdDLV3sD++lz2GKcgFDVZ7sFA5qKD6SLN/Hh6/ayEfvcwT0COrKyKdl
8tC/t1cXb9eH9QNai6eGWULbd+9y1HGf4mqyrIFhYM/YcLxswbvMeZ+bE6+zQAW+G2dZ/R/mLFf+
e3UPzh4RnMP5evfzlEjdV1D25zk7piRnSdhn87K+B6dzYGruTKTPRuRMTLR/OOydu8jZY+HpXLZe
5LzuUDg4NZ8LHeKb93zXMfrwnp1sSPWwPAJZk6uuKSS5iwiQ5Nz49tP3c/qVMbG8rgZpDIUcSVGO
OaJ6L2IwGzHW4556uv1rs7lv7BXTe2sH9vXFBXcQe/1wuNzcPNyk9uXlzdVV6txwkP996B/+fLWP
QeW3YevDQxztu7ZMe9o7PARtQzQKe/t1RA/o1Kf9DTzu87se77m4BBm8zGtybzqt6yOJGDpAJbfa
ReMW21NUm99vvw+vdbT95hhzFkqXgXPxuNpu1553dnn1703c0c7Tgd3EU7t8vdX1en2+OaXn9Bvs
5ucpO9pyggp22MwYgEaAi4ThA86l7IK7EwvgXebry5L/Z6qOVesVA8igkTBOtwvupb11w+7z6APa
JCpeb//obW61KO2ormq/ghe1HzDrWXXu7NxZm+/ndPkq3z3KEWApiIWqo0kaOPvt9e7mBBP3q6LP
5/12TIUauCMnQ8xvB5ftPRf282r7YJ+vn36dv63PD65/6rhets53b6N8jpmZPKP5uIwXbmXoJP1K
CdAyMa6b1bi7fArv8rV6QjXo1PwdndjT32tSs59fz89PrJT3PPq7FzqKFZNmNMDveSH0L+zb0B2R
80K51f75s3VRcvNZGz9Rt0H7TLGfwVjB7+Lv7yJNs9M7h9FpvWkVE10S/vCJpzsRyOSjCDP5YZAV
y37U7LPri7fcvjy1fk7N7lFMsYJJVWn5seOtPTWs9eyCqFpNTrBD29WE0j1603luTwd4S8jV3bn3
u1MsRXlZM999gqOoow3YmJXLJ8js/f3qen/2vL/eXj9cbjbO0867ORHjlsvbt8MdxaAROT8t/HNS
W7ewJfsaEbnrH4X9+COwBb7pA/O8++neOGc3j5vd7pdzuAxPnh4nPq1ydL+rYtUv+uUpVrcHj1Py
+6Bz6mxSjqKOpdVDbYb8+vvH2/3F9cO5c7k5MZGnguyxPBPKr1zZ38e4eH7cEWKRwHJ+bK+3iXP5
dP5wWdp3Z/yfX5fuiZc78QWVoyCk96VS4RUToL5Hq8i+R22ZD1d7rf10+erdnZLpObFHlKMIZOBj
1EtQINmFP/aGs+z171/o1Fo4ikFSW+nz3Cwf60KzV2/kRadSwBNh+31PfEgBm4Irv7+8wvKREA8g
jkF7sR8uH+5y++HkReHUCx1FFcGiFp8uK2NyLn687Qlcb2SAlHednz+vbm5OXX5OrvajCJIUQUJd
lfHOnu+ft1xSPdv79f03+g2n8FPqohyFjb5p83Resq+9u1897h/JwQ7n3vr8/NJz7u6vTmzgEzN4
XP5p6IYU2J8vMfH58Xr99HRi857KxNSjAJFaLeSOZQDDRr109bp+2J2KtF9Z75+Tk+PywVgE6PEt
+/T++Y2vr74fkieOyN+/yMIEohyHrO1xqkcPQonrDsSRusvW9Zm+pZzr1rbyVJwp2xNr4Lc3qQ9j
HU+aKPdS3jKWuVbXqELb01r3osvI1m/Fg7o1nNKztppTbVrPtytXtps/z+v/6LotTNwl3vx9gXNf
2pf/egM80k6XL9nb//ofCOvl7fRfFy9T8bFg+9fP/U1LwBlssXhAOlnEyJpP81e1VhL/gJiOpaMC
leZPfsHfDWr1D5Qm6VFT+9JZIR8xwsCHARaL4I4X1+2l4/0vVGu/xFfDAG6MuJlFmxrL5KMjorCw
GAizCmnShHJtAx3BDFF3/ouZ8n+vln05+RiHpidvuTTcxeNqQlQNfiHVNFeaqr23su5Ac8VNKBDO
XYYGmWHnGaq8Dd0xzEIn406GWSkZqWsG7UUBHBeY/urDpzr8maZ9vGv/7olMMNgAuFV0LcRly3w4
WdJUTChy1bVTT8a6R7BGSsQLvc7eQLo9fj/U1zDP27MIKEzD/9PBAn8eqzAjzNVQTcXgEj8uJDTB
n3bn05mYbQV8UMsbqb8dBlq4r5VU/MtH6DK4rqu6hOiExcL5PLgWmAm4w6J25lHeJIaxmnO6kErz
WCT+ZQ+RVs+an103eqFYXLRlA1Va2RVR6cnmC3qCyol5/xr33p8HNg7CIsuaOEoa6AaEwizwPP1i
HSQPAdQIeKlJ8CgPAH4a5FPHfNMb8ipJBXQt+1NmRsuh+ilt5wFg81DqWSYF8MjnCakF5FL1Waic
uQZvkbb5uvNjmP4DWZkqnUFl2cpNeOIz/G65sccAnPA7aAgdLTfNn6MS0dga4AJN3XG22+amNURM
SE8ckL/b0R8HOsoxmxkc5WRltYOf8mpqgBQbyS89PaV49JthZEk20NKS+Us8Fh8FfhJjagqoLuoB
r8uZLXKhVvFw/X7rvJ+CRx9Ls9g3Bqat6LcdfyxsftO2S1rmjV53Na7l0Nzl6XNZPpiYq8UHEcGg
BgSb+NLrZw2Y9HrBmpsbUfxRWdfZ7JY0auLD90+F/tnXNQTtw9KhVfBUGN99XkMS+EdxbtjRVS55
+nwlAGAPzsaw/jniY0K/yR4BzRpwJFXlMahps6p2Lv2YmytDFtCPNGyrg1NBM1aMV2NurrP4Zy/H
diYZXg4uPNUFr+9uo9FfjargxpPqyeVLiBRwUf5ofUfF9HQE+Bpei3EPQPgMy9J1qXMvFJ9j6b4v
ik0nChvJLO4CP1015q4FxBMqkbuA8cJgY4nrNNBWyrQ3xQo1pIeyHtyKkgCKE3q3ahQnC87rGW1h
zJezYNzGtY9r8rYyMINGxXFK7MkvXWOic2+tCt0/U1qFcVjX55Z60JrzpJXtJH4Y/Atw4LB+0aYW
ruPqEFgjjUH5ym8e1arYjCPI/jr1YMusAPnMYAEj3V9b8CeAE24ivqXJ8YQeTzg6SXjdVqk3dRan
w7jKGvS1VRowguRA64fn7U60+ttmbyQPVWZs80Z2emM6Udn5zV7+9PGPwnmcp6WmpESwpk28KNoY
ZrD2BYgKp8qOX91I4CVCGEcSRDFMCemqz8ssgnaX1UvsFv4Pd+fVHDfSpek/NJiAN7dAGRaLZBVF
J+oGIZIivPf49fNAu9MiwYrCfuq7jejuUARbPEh3MvPka2RllQrqo8nrWzZpTvfDwSij+7wrYcto
4FFCyVqxAawlZn6b6Jxa4xvw534ngXv5phrd3szkTZ1eBs11qO0bS83sAAHJlr62hpsMBoBpJTvF
TO7MMbhRPN3OdcUpo/YGZcVfmfIDvWtcJJX782vpRGdCJKZtkoQzhzxf4J4kmBm66WxPY3klmv1l
rbWoaceAUZZ8fb8WHenOj7Fmx2DJyDVPL5CRkLsGGQ1rLcnptQpiM3K1n/nobrXgzav8raR1WKt0
qwgFFxsn45UWQKwoXWewYG2W0UGDvI9p161psY1FebQ63yen9kg+1FQlCKPY0cy5m+7QiKlYAovL
Zf+n1tdgnlHeqIHaoSPh38iidlHKYOX8AUFLKCp1v/AFJ9L7pw+YTTy/T2QtFDzg3xGQHNmL7cHk
SUJZ8o87Pfr/NHQ++pWqCl7XEaesfuPUYrTDpZ9xPYnQRdvzvboUazb6quYqflUQq5drp0xRcx/8
vYIShOpt/vNI4E41YxIXE9nvPy9bw+uhR2kFp13psujwmAi/Z+a1JVT2+ThfZWaZ0BbsUKQwON3x
1P05EMz2QRD8tMDhFXThKCKtaLTPciceE8hXVferybMLQD/4uLvhWvJJC8IAy7aN+ttOBYgoa/Kl
VcursA3f1bgDZhVysx6Qlx+FbaKI62xQtq3gQhjAEyTqd4LPi72ROn43cXPlq6JBEkjE94dV0sXl
VTqUgC/DVcsWyPsdSimvYoBRH37rfVDem3r2C53SK7hWDlovV0LkXQq4pUIvXuibEzMYyO1vfK/C
TWruBlGE8tjoNV0TpHfs7+juQ51dUkc/MaU+BZkNtORBc8iFuICWF18HkvFUcp1pC3mvFEuKykvt
mZ04ZEPxAgiYBXtgvSoglgy9cfTaxUfX39prsxMXbeLaieA10+v3a96Hi5EnjF0PsTt1chPYiW12
+aXbd41qu0Blbng4zOSVbiTdpQvJZ7K1r6qXEmr+ZVvmIyIiUQNpr/Sy4XsNage/cbktdyo44MjJ
xC52172rXWVFnu3AsEiofKUZDBolHRvHAxh6bHJL3LWJoq2lVAZxFghyfSc2kfAjHlX/Nles6I6y
WdE6fV63zL5UzL4lYV0Eq7LQCw+L+y5+NpS+/dGhKYXLAkCg2M5Erb6zoEkXa3RYAJa2qtrCfNOA
u3Zy9h4FRpChrRlbYFc5L78UxuDnq7ztAaWmhkV6sjrI4dFv67asLN2nCGGrwOnL3uzAC3GpqmOY
jhu16tGhUqJeqLZs1WrlBzvI4Oj16ImQKw5wwN+iwLJ/Jfuigp4z8LkXVAPzBtpKGfBQYyXhS2Gi
HrKKETyX0PCC0ljompQ7QVLwOwexj9dlHFvfxKbQLXCvMr+ffYFbhcvfhoVRvEPr7K6lUQs5C7aA
r4ANJM9DpsnfuBtZbznQ3HvYm8O4AtzI/p+KQQSeLzfGAQEy0X12eY9m3MUa2rkSC7J3EUAiva2C
TERp2kDCyA5FWOyFX6kSKELj3bDa6S7QeR1399brHoJUx1mizLpWgflkCus6pOZF3gnUwsk0SziW
oQf7Ry/kdNdmXhZCUBSiNxUpaNCLNXLZg+RyXo4hU10malBeMYbB0QA+GdmhogXWFkEDRNnbpHOL
daTgSgPIOx8hYXGutIPKyN9Q5AGwmkkyU9MNqhGTHa+VdiZKHxd6FlfbPjIBfXpDGjmtNOgXWd3A
19Cbpj32GDZjvdFWeQrYtppIPnI1HKCdtK2D0rYl3KIsoQAvNkTOv5UvkCpzNJtxiPMmAwwkBcJL
ty26PbpX0cQ7zvzuIou6fq0liYFThiIVOz2Oy9wxmqJ5LpGFUrD2EulfN4mKXwWY8VULiruw8zBC
wtw0oKas+yoUXltlbN+yCN2JtRqEBRoHft7LjjSU+SpqlW7Ye1mtoaEFcxgtiMZsXnsEzHAmGpJ4
F0HbSZ3/0pJUEtNayB00GLRj3gLk7qi93PxX6oLd0pOucNQ4lVEpanwDZpHrJf/5nvkp7czurYlg
+LVgRQj66eu0PSJawSkNAq2nLWwM8smkLVF4EEXAjpTgPm+arMeuHAoi1UoqTKLqzqCJO89tN1kt
3pWstAonjcj3CyS40h9SLB0NiJGSik4TwGsZpwFL9VjtfX8ve6CwC2PVWLFjGVxRQz94C9Cbc4sC
3lPlJN1SLe3Lqw4VK5EKBmhOSWTJzzrKEOWxFGoR3U5xOJq1etmrL02fvld9tfOLXwsnDPriy2bA
QYaeEsGOqrPikQohNUUTrXAanQUt7Ip+6c3ly4MBzUEHQcQ6m1bBvfk8Gr3EosHJrnBiMhCCWACk
wX93dlDvCk22ZX/f1s/nG0WF80SzPgad7dsopidiWhEUBcNdotkKuqf6i1j4AlR09jTuwsqu4jT0
WCmQi2OQ6cXwoxB+qO2ILuwrC80WC47l8Ru+4Eh2JU4hoxgbvaoK6pDFL6PLL/SI4U/MTQw0FFHP
V5FUsHM94/GtXAni1fBkJnvLxEwocZ+xLty4DSUUzx24cg8PRaN/k2E9Q7F90vJ491szTDVeO9dj
J4jLahUh8ta5AEF8ttSoXjc972MyWVwY1rFROmYE2aRxBZjc6ipU9NtYKHcMhq0PpHMzEyhTjKy2
DDOEdlMHyNqZWfBsGK9yVB2ZDXaAHLsudGSUzm5RVdGNHqUy5OSy+ldUvYVw/GsrBiGeriq1ve3i
4VoJuCkkaJ4Y/U0r5xfCAL5fiUbY4frazcObCK01ER/W69Ed2Ffd6sKES5drvWe7jW97Sr2PECMw
wvhaCrS1miWb0FfWEJ+uLa334fhxDUnqjdn+AgXvlIb7IPTGXoU+YnBaccdmq0XSPsF2olAiNrb6
mHv6WhvgWlRL3rkAmk9NJJbGVMhHMnteXC2kROorNyA7FrD6hUPU+a9mDWc7afxrsPq5o1RjZreJ
kMCADZ/YSQ9s9BeF1G9LN37CeHwFxzTZUEi5T8J4nRVGCMtSPYIDu7DaaN8aCOtEo7QtQu/JEIWj
GcBCMoTsey9kD9rg2nLYcFWlX9RKfYn6bFNQXkSH3vFC/+ia0U1htdRUxmfFqyVbGYOHVq2pd8rW
Q9q3V4rwYIrdY+9DXY7lfVFIqPKKTidVK6Qz38XCxYWwo3qV7krt2Wy0daEkB6+q3uoovml8tm1F
OnbS8CNRhXUzDjIViuImVCDBaj5kSamM0BLUXacoTKQzSgHNgHzdjgLQJcnfu9n3IDEOBcIRq9oX
v8XI+vChTiK0NxYnEWDL96osXKZ5/V0V68ehoD7Wl9UPr0UuSBL2kFP3RT3YZdU+h7g8xH60S0I6
pu6jVxGqGXBn1U5qlUIzMzlHPlGLml0VtD1lcJSRIg2X+RCENLWcWKkqNt3gOc+EOyge+UXCLoFn
nHiHCER1oVvVUy4a94lRX6ZCNamUsAQit7v2lehBrxAsa03Dt6uq3IcywKx+GkrdzlA7lbO3Tk5W
nWit61HcFRNpKRFx6QJhLV2bQk+Nq4Ba0bnf88a/8Qv0VTRxEzfBuoWt1XBe3zSoKHUyOFYZZc40
sfW6Wvl9fNtmzaZRsstQiZ4C09+WY/Nk9Mmmq+s73W+4YOvxbZpzxOhU6arI6rsK7QNb9NyVnNaX
YnMvU43u8hx7h7h+jJtbNxlqhwfxjV6+5Hmw0iwHAQv0W5AvNcpXN5TtUra2VjIeEK286DOME/r4
J+xzfJwLzEn8666UnaD6LjaPrars9FJFWKLfDMgcFY1wq4mJTR3xRxn2xzqAwzv2jiSMa6WJNqAk
IrjHDJepUGTNu1Ws3wWj5dpdg2r0ADGxxqRMyFHn5X/i0W7dC+FaHTp5Y3TpQZP5Za2SX4b1D562
WjsvmnujoirWe9513lMHbV8tzqQVxISqM0CzJxtRDF6l3l2F8fCzZjDcvt9EpSbhpVLtaqQRUw0H
J9yqw+qt9FUUm0ycRyVpcEpN4BmrjTeW69U2X4f8cypoW6sf2jX05pXekG6D774rvQVGrNvc5a8s
QyeD19IPjEKeVVeFC95612FqXYdFvkPlfQOf/kGCrxYWEdoG6EPZAtRHZKH2ruuv6qxZNwrH7RBB
ANDNtjlpAVgiFxpokLljDWJ9lCuttEHURJCWOew0/kELy+9h5T6ohrmOKlQaumQHiWEV1OwCmX7T
1epG7ZpLP8R2OVO/1Sp11yjfBPi7hXK6NWIwiaVx8FLhqFTh2s8RuPH9C0Cee86mDoqhVJfLi9Dr
Lri1sTa8zTDkqziEwmAGhxrHOY/npdIoHitYlilyYmbw0+r8NXVQTv/NJsrNZ4jnbFXtsFOaZKeF
yUVjZut4aK9UubsP1NGJBuvCDN1tIWY3YYKlDxpiuX8fUw8vBmmVSDEn8oeoLTdVEWxFQ9lAnu3T
YBvJ4UYwfprG1KfjMZcxxR6kY1t1m0w2XAp+2qPvZa/FGK24tq3HRP0uUiRPLWBWBW6HrvA0irBj
846SSvDsYivcs1dN6d0S7pIKnYmkPCSqeMw6itNtuhm5iChZY3dxfyG4mZOlz3XafEcIzQaVvPUR
9MKW4xH5H9nWcScQTfcl1+I7qY/fqt68P3/+OfF4YSiowuFlKAL2/02n+XDDdyMv6AwETZykaeAl
x46AulqHzkILBzdRrixpyXv0N9Rofo5UOOFNtUwCTuzvj6+tpoUEUleh54BRBvtAdqOzA8Hwu20K
3kBjNnlkH9DCD8JtX8GpbMbLJKF+RsEzEliBMJa3xViv+mhcGaN4SJQnhb2wS7tNmEbXrhReKLwc
yHDVQiFdm7yGDAlbbHtvRoiMUmS3M85FA2L/rYG2yfkOPXEKgGTOEz91Jgpy+uyUPKDNnLumRfoW
vWe1yNn1YfqnpYctQ3x3PtaJoytv/jj+ISIoacrE/vrYk3BoKC5qJB5BL14Vz7ocOm+tSjnX6+aB
I4pqa2J0b3UoQ5wPPJ2JZ0MIGkFEk5NXOFTNZtemcXR1sQ9DZk2PeHBVOWW+cAU8cbP5FGE2ScY4
N31LIgIlA0fx8h2CGBO/U2zG9SRQdr49v28W8wZpgP1l3eAfLjmfe1KJ5NKTTJaB23J7ixs0jmIe
UsaAF8Mo2I7aj6TB69AYnHAsb0rF5yTdHgY0xGxD/SlVwZNeqXurFVaNIT0X1KxRPXAEz0DKMF/H
egMTXb/ucuEXhkROaoSSPY4N8lntgSqPA/rkWROmKi1EYg4kjhGlVwo666HR3arli68r4iZsyByy
YF26aF40KhJQebMuUvOaIiqlMHFXN09ZXu/GAV6+GvNQaPKqI3KKG1fIJ+98s7xNR30X8aCtNMMe
sRMIRCWVJ89CByRe8qQ8kVqgOnIumqApMApnNXaxs/zUU1kJSqNfooa4MVzNVnEa4xXugCmKb4dW
8rowkCcmpoYDFo4aGlibOZBqLPuiHTM3dzTRRy9qS5J1mvEYIZl2PtCp+WlgoSxNRrBoas5WgIRs
DNxLKPBSKFxUKtazMi4aOEAglTR8lyVrYamfKPliuvUn3mw9GHGbdq2HApUY81Kr7VsL4YV2ofdO
5RNDQ6YCuxDaNX/IV13J9IaGRqE3YXtqiyBNtM+psuU9Fd+1X71QnlroyFOzhDyJ+zgSTxSUZitP
VFsM8iIuRy0KcSlCn4ciTLGti2z0jaTIW8hcX/vRnHA+JC4EuJmaU2b7sN/JpYarAMr9jug/KWWw
VZLyqkhRDTs/Pb7uAjzTqvitGMCpUBeZZWZeXKLSqGrqSu54UXstJYFxA18a6VNtwQLoVCg2HGAX
dJ7MXe5zi4Y4qkU0DMiU3UpuRK70mzbfaNXz+Rad6DgZbNokZYl8IEi1z2GyWgfQJmUUnQsJiSR5
lYY7I4gW+u3rbCBTcCZAqFaa/jN9xYfhyWXNEBIEK5wa9a5gmPLca5EfdPPJqtjdr8636Xd573Pa
nxIT5XTIm9Pr+mw2uH0b4GGBcIkrI4TWeZdm+1pG6bpSqpp6Q5SuvIAHctgvzb5OJAQJIJGOIi8N
Y9gATpLUVYpur1x9R7DPiTh/816S2vng7SQKpIU3LCB6vqYdVOom9AtkViCBc8VtazQGs8BNYHpN
9LrbzLop1Wve8mzJW6I0nBrwj6FmCzMyhBbJCEK1grHNe/E7CY/Ura7Pj8HXnPO5RdOM+DDinITr
SkkIk7RXrfeMqAuyKtSYgu8IRIXdMwUe53zEpYbNZnJfilC4ek7eglttlC7duIO68TXxcD7MiXU5
SbdKEPZBt+EB+blhemq5ZdFYmVPntzXCJ76S33jSHcIcCxCUE+1h7RGKbIaW7aR1/bEHG8SJS3XM
efil5qTuJf25juWFPjvRGB1+OOBTRcOywZjh5PQSj7S04cyelSMqWS9tcccydsylR9QT6584EzwR
ew2Eaqe2fpgNuVm0ilKxfyd9flmiUi330VrW+ovczS8RTl8peXF3fpymcZjlAB3Rb8CYoqTySDzL
n13u65rvq+yslXKTt8NeSLbnI5zqvIl5DngNuO5vkYaPjXL70U8QjUGuj/LJSBEVZbdtEsvFGnfE
JUTjQrD5SOUS0nGtTzCdAkVQbJT8bZDfur/qNUtjKuDIxEln1mtegVtUl3VsB2mGtoGAOPYSI+LU
vGaj/ifEbAHFFc9UiU7tJQuaAzBNHdiNeD0Uyf354VmKM5tz+NzgpkWR3gmF4N6qVkhEHt16IXGf
HJYPjZl+/mFil5YOzGGgMR7gNzF872vvPeIFsg3MhUgn5/OHSLO87bqCLpQKkWBsIiav7Nzm7d91
2CzhhEGao+k1sEj19l2khGBXnoyyTv/07+LMEvUgRUmfFLREqMIfXo9nFQipG0tQN/8qzm8UxIex
GeScq2g3TbS8fu2G+JBVeoAaZ7NAVDw9MuiSKKhQcPac3Rk8Dro1irLEwc2qCcV12S7df5ZCzJZl
CGfcnARFnajLrq1Ue63cJdD2Uojp5x96y4p1MUhkloseK1ddUNzVVNP/ZkD+dNRsRfoUq+O6I0Sa
5Heti8aoPlpcxL1v5+OcXpR/4swWJRKTVeLmDPz0QE4EvfMvKN55xcJEXoozW5JjgFqL1DIqslfd
KijM2jr43rELt27v+avzjTqVzrgnTgQLTrZfUNIG6peByPbpeAm6gH2C3G/Wd/8PeOzpq+cb528j
aJyuDZBts97TQcu4w0irDF49kLKy1WbHUzjQpJVfNwutOtWFH4PNunBoAy6hA1fTIUWhPb/Sc2+r
lghOvZ/vvaVGzXKbLAm9r2lcRwU0TAV09FoPSVYDUS8vvymH5vtfhOOyzaGH+w4yk58XE/5haSRI
hIsqE7gB+ryquhHEfleo4jNA54WFdbIXP4SbDZnVl4jiGjz8uCHCP2FudzJIFnzi74LGWzB5OjUP
LRzQOd4DW8bq5HPT0tFwfer6NA0iEMDwfi+M6IX5pr4734enGvUx0KzOVA7+gL89hdbA6211NC6L
Ap31tHPUUNj8RSgkcSh7SsDhzFkGz5vc5YLKLFRKeZsY0iENogfcAh9cNVy4m55Kszgr/RNqlskB
ZFWdhfeBU7W8NwyR6IQmzxjn23NyjD4EmeVyo+Xhhxf83EHAfjNa7S8pl1etJq/Phzk5QlRcTJx3
uGrPoalKmat9GRGmV8w1aD3bDYKrRK82eV5sz4c62W1/QpmzWVdqfailHqG6tgidLOG115MXKB8n
e+1DjNmEE60hbwAZ0msYIRc1uDtRd3S/WzgunAyDXAkvJKBWrDn9HUkpS0hKFuuoFrcox9a2pykr
qzMW4pzssg9xZpO6UwxPRniJmosQZuh+PQYdGO+/GJYPMWazWUHqS8gmUNug5Zg+VunBl6mW/E2Q
CSgPvw7rlFlD2ohXuSomEdSVu0WurUFt1X34dzFmDZHLIMjilqyGlDAib0zl8uJ8hBOAf3SHeB2D
TAUL05z7bLd+iDi1TjO0BgiiVKsHCjGO3AAUbdxRvYDCiMKDn6HNa4lPQZQ4cr+EZjkx9z59w6wr
RVT7lHiq9qXZs1iIDq6vtoF7wfmmTpvp7AQBRG1iwSE5iDnNLP2MZLgunbajqEyuKg86S4TyLQqW
kBQHNMe7VSZpC4v3xGz/FHNq+Yfjqx742HCo044rGmuDU4ukDAvNOpHuPoWYfv4hxKjULcgs8oOQ
845d4BeMv0Ar38LpPN9/p9ui8foNIQgG4+yCxN3RDMuA/pOxl3dD4VD/zd2ItvwTYk7WbaxR97jq
sbnGDA0eME2c4THhLnTZiWPXpzCzlNqJWRWJCS3RuvDQC4ASvrXUl7Fj6T3t27/qNW22hIXakDNX
Zgk3kfniA9mj2ruU706unw/dNo3chykgxPgd5RUx4jC4LMT+pYzA7qX+v5sAc/5s2eZqrqt0mwVK
0tKoSBvWwpFnqSWzyayVso9NMOsllodj0MpXidZ+M3trYd8+HcYieU9W1+JEcv/YYWrpN14p0RKj
Hw+53G0tw70JMIE6P/a/LyVfU86fOLMlo7tRbmguceKyv8xMEeCSYL0PPVZP7c9orB4SdfhWKsre
S433zFJTGznmwYFLkNpNiEVW0oU3k4fR+e86vZL/+ax5CaIbhlrLPHq5acbOzgrAF0boLhSKTy+y
P0Fmi2zUZPx+YGZg39MldoWFg94psY0b61auAw2n7GBhWZ8cVYXaN1AICsfzGnigZjHmqywDwxNu
DS2/UUQPUfY6fjjffUtxpp9/WG5NP4pRhJQd8tBPZVSuxTDbQDtY2JmXosyWgkoaRAOWKEKc7rsa
hHcUaLumi9qF2TD9oi+T9EO3TQP5oTm8LfE8Pk5Jtwp5GE3CHxovfLaWN90a6kGwEG6pXbO1N4LG
0d2ccEpqOp5h7rK62HXBX7xT8J7EU8XksYkZ5WyQDG/0fNCAFNr1bJ/46Uvjak9hgUnb30yGP3Fm
w+QNpY8XF83py3DNmyV2SVe4pC1kktNj9CfKrNO8QAtgytAa3N4M5WeGvRIKwpno355vzVKcWcKi
bjyOacdJzA3877pfQOEbSltt9SezbR7Pxzo9ERBjAE6EIeH81VpNRg4RWZo7Ze+98FwKf6qAPq/U
Cwtp+uav8/ufOHOmp9/WkdymtCkzxruhLrZpr66hNG0xsbcz71sCydQxsbb6V82bywVlRVO5WsPE
0NuA3NeqBxgNjT1owkKiPT1mf9onf16/iaSUra/Rj2GYXaUBSxdg8Ar1ClCGJnXf882aZtq53pyd
Z3xUDrC4oDeL9ho3ZuCmKloS8qa0jF1RqDeL5cyv0+Qz03SWnmJsI722hX4IP6EOnbKgnQsbx4lL
EDUjEIIg2ybo0G8Q4YcU6IWa5PUxrIz0Pjymq+A22hq34Y2LC5BdPZ3vwFPCEp+CzTJTmY7VGE/B
+lW1TbbQI1Z4odwmW0DZ1ta/CW/yG31T2u26ceTrbmGFn1gNn5AV80wSC6k64vDnlN/Vy+ihtcP3
8CbZxN/Pt/KrbDS1nA8P+r+Vrj50KTayKUVNj+3/0Xptwq3eOf5dmkLZta2H7Fk74hVZSVDUMMFd
SMlfZV8NCKJ/SiZfYKaFrAtmPN263r1394eORqM02hm2aABcN96dtLQJnI4IYf5/iwGzE7haV2Xf
p9NucxvvFK7OOD8KtnoIjuZGTyCHYAf3F638dGueHbC6WlZw62EkQ4QnFCf4qW8rx3pIMtuEj3Or
OM3fJNIPpYLZ0s+HLIHYTMDoXVDWykXS2a7sjJfpOlsoEp1YkFQlPtxoZjkt6AuMFDUOj+NdhIYJ
HjJv4k69V26lY39MlqJNZbqvOe3P7jpLMcpYq0kz3Z+0g5HYwzNIRetBOAKo917khUL1yfxJjY2X
5t94xVnLNKmxUlmjE2O4bb0Rr0NtbXpvbhHzvABbptucX4hL8WaDFrtiXmgD8cT4XXKhGIT43RaG
/JKkSF8ERXMDRvSvjpSwHIEfgKyQrNkxAqayOUBOn4BV4be6eoaucml45rNl9Nvzzfu6OzBR/omE
OtnnzS92R1Hup+5sSTAl7AdLPDTSwulrGv8v8+NDkNlKG4R+VPJqOuN5bLO1mT9UxfDceNUjhji8
AhT9wto+OWiYbOjARPhXmW0RcRuJ6pjBZisFF9xqfnQxdKrhINgV/GI7w1i5lbrn8125FHQ6Z3zI
2JKnDpaMWY2jeekxqNW9CbODepotlvKNjspCnaYv50OeHr0/7ZwtvD4zFHMyEIfZ8HM08CHG1uXW
jamVnY9zYs+dpsmfQFPbP7St7JrG82OmSRW6V4GV3rglnIocyCRY14NmxRsKkHdm5OprOfXetDb/
4Y6cM0y3vpDG9hqXqA0IZpwjBvdRNbA3HJSDKpOYzn/oybMcQm0iFTYg81+Lyjo8z57v1CBjQb9D
oAyjNnatdEkW7GQN4EOkWV4o+kyHjsmcRhd23ak8Ofr5Alb09Oj+acxsUxQ45vieyeim3qMZmy9S
qtvWoC9M26Uo088/DK1iCkrRV1MUadwEsoGNp7su4ar+xcgAGVZAo6oweGczyOJle7BUlqSPhThI
eQFMb7V2U+MyyM2FPeLkLPgQa5Y+4QgraGYSy8zlB15muOilt4La3olD/ld7359Y83Na38Uapl5g
YE1UetGbveheg2PqWFdw5MYllOfpdTgJSAKZRw9hfjJDq8Lt63Zq2S3N0nf4ZOnNOgpXiWDHT/HT
6zM2enA+kyfsWhFywaE7rlfdkkTLqYSO6hOAaWyL+MMsoUd4rsZS5XN0kq8q7LuifB+ikzYalVPJ
8sIyOBEMu0cNuKQOzxxlns8TNB19Bcg2PazyrOH3vyTvOkJYrcpXvb5ElZGXgs1WQ2ZQJugVgg2X
xY3crV34p1TffkW32UNtI+B00K9+Fi+35UZD/j67cLq9uMe21SvX3WHpa75a1RimKasgndGqg/Gl
zRaNVoE6cfuAfWyUVvW4wfnQ7otby3z2MY+W1Ieg34vtpoSx3GerCNKjvtD5Jwj30yfQ63wC0Pg5
Tzrlelw1Gp/QIAyMr5AtOpgWbfvNuEEE21F31Ua1432zsa5Hx7Qf3p8fSb3o7rqOtjqfQk4PjopN
FY9mvLjps8GJU9VP9JxvsQxhU3EBCkV1k4vjDfbOVD98nwpIA7cTr/bId9QOemDVocbnswLwf9OD
vRHDWZeG4dHIo8dI9Q+50D83bmVnQXxtibWdjeqTUuBGLqtPY1j+n8Pk/+9iuiIdvSime/UrgECV
zPR0p7/6f/V0jf/G0FXSJwtZHXjtVND5x/0M1uyEtUW8iPLzpNn4v36vKpq5kNaoKWAQJmIL+8f8
TPlvk4zAjdFAcdfQ/hMxXdxlSSJ/jqhwj8Do/2YigZmeZthsajVAQwTdT2KgeGi36JVyr0rBS+a1
sF0VxG3FfFjl8Gv9rJF2oVUiC1MmK0kAvKKmUbKOxNYuJ1tzVw9QwFPcYzwgGzEq1a9u8OoVHmEo
VITalSYGNipGV9z+wdpE702cXytegSdonac8uMfYWkpoMwYGV6mxwaY0CrqrUZGPWumWqzwxbi21
eA0yo3GazLTWoikdcrwVof9MoJr0h6X2d1E+PqGWcx/iOSiEikUVd8CgWdtTp1GQgijkTZq232K5
25lyjp22Tharg3er0O+GUrvtpHhvthi8G71X83oeGVsY/UhUIGbnq6ytxtgMougYtRpcqEZ91Svd
Wys0ICy85jHMCtVJsaWUG9QcLDNwvDjf55J05wXtTdU0cOwMw4F9eS2rxXsweJehV2+qtNwksAVR
+HH8sMF0MzmqlbeVGn0vV9G9a2jZCuXfTW7WN67avKtw5e1YDG5Mo7lC2ehH5XmrNq11W5Hin1kp
oHsp904g6uhtwVPnJXk/ZOO974sHKREOntphLatsjVD+Hg7NA3iy67wRkcjISrSN+5fIqpC1SeUH
UapeRAWGC1WwLVShawzh3tw4f5dQHynGdFjXgmjBbBdgyPfKvnDxFfcS7Vm3hGvfD45NT7lG7350
qXisBaobIPH0ACEkQ3cxFi/ad6s0HSBzP3Lf2IuYiLaZ8NN1qxV2qqhyWWFwgXzkM155F2HvX+Ym
UuCG+C3qQDV4nLR7qRaczBoPWTteuJl7SJtRWw9VhDemlu7cSpP3VhJnW13LLUfPq/UY+cxpHamD
yGzXQdZBfjCkTeI2yPiEmSN5xSHwkEdSusHxY9faKkYzlWasX0NVD/CPeQzAXxulUSjzq4gzJF6d
mrIWKo1So+w1UMK1ys7jssQ7mL/qpw+CV21SA6UGrWxus7zcYwK7jjxAqVYmbWQP07uu9MjhEvhe
5a1E4NrCz1iT8lVY65tU8q91r1pV8SQKESc3fmJiCohjpVo7bYOH+iA+yOgKFJH4ruvoP+bZlVbt
Eg+Pzr5+G8oUx+Cge4CFsbe8zpFglWhKeIhaaa2l5o0Vp7YcZYdAlx5x4HQarzuCnl81rnuvyfEt
olm7OC8fRNU/Br5yP2ga4hveUySwNQt9kvxUOpQkKuz2HBnQArLICM+EarxuSDxbwJe/FLW4rlBg
W0d4CNpQp4qrQfa9vSpkri34VXqBynC7tsZ4YwoXIWpp6W2EBEAtvWbVj6z45srVSkCQONERP/bC
B10XdnD696GIBrq8TrMK9JmM/IX06KXVq+/l67THSrf14mPp3Y5IaIbiKunu2oQCouiuwyg5SvnE
q8pW0tBdhcl44WXREdW0Q6qUK0lCveXOld88z7dlr78o3WdBfCu95yRV7oy1q782snYluyISBxWf
hHO6d6tV/aYLXnGUsX1Jc/pwI7k1shebng/S6xowjoVgm7nrgcvJcUfuVOT/Ie9MlmRHkuz6L9yj
xDADC27gcMDHGN1j2kDixYB5Noxfz+PZ3WRWCUWavW1uSiQr82VGuANmqlevnvvagTLFehm6xSkq
iqPdPzCI2mrpfJ/HS0iCNECOp8K+RwaGz0PBDSgYVkVM2DGl0FlWNXmpgvdz0yeweimOtE+b1dqZ
Ba/mSXcvWiWUQDbrKHxqnhDw2pbr4cyczo3u1/tBfA5ETJriZ3Z+o+mrNi6p/u5AKsjJXH0dVT8G
EiZ9S1R+3YRdtZ+nO4OQ7mIlVXUEh32wrdDJ5r09LHsMw9e6q4jy0fhT7BQJ5UvovoyzwIQtkuJf
VpeTRMhN3F2nLN4ys0wT36W6ttenr6Jsf+r0O1qhy5ieZRJiXb4XO2PCUcTgILD01ygP2vSjukXw
xuU+58Oexq0KOeKVwGhRKb/RfdMj7bDSNG2pH1l6A3FJguOhVfZ5yvMJg+MrG6HckCDJ/YHLlETr
RqiHemwDsqQDs35eFHmusoMqrmVUHZa03xa4mHB1eRrv+qKb12xo/KhW7qsl8p3UmjfTvIIRlvzu
NhshqwJRxaorGhXszZVZ7uSsvmUkQxeJfVcl0Vlzk0Ak5inukq9pmsPeHh6dbLU8GQ1TIKF/bJ1k
HPxYMQ9rHT9mgqwtkHtqvpxruznmmv42L803p498KB1C0kG6QyNt+DwgxhAzhJHAL0uihUz1seNy
qh8wB/4RsciDGBJfWtnWpmlgPq2F5qulDfzS5OhSMxfq6KL+URN7U5nzsz25hPK6/UMyd2wbKgcD
lalKxceYgiyI+pahxzB5SUGNXhZtQcvbu6G51ntrmbUA4E65oRU+LKMJm6IrPnsI44E6E++u6k8W
5Il1te6ySL6TjxpxQxi+WdcmstVS+8qUfIrM3TopmJ+kgWVCmPgDgbKN16Xc5Ik13aWOGwLI/81q
E9Jx9Yj68mk3+iuUPKD8Y+tpA7+XBbRdI3iUngqi9UpWmVKHKpeDwh9z0+LRTb5gMR6h+JE83hNY
KvtdGn9VWIXp+Go8ocBpYGk1efwgzf7OlXWYEjXsVYM0N136qJXiO4YqwiIiuHY4d7OT7iu9KbaO
0p/SllzsUoVEKK2PSRWFVwnjOdemg7kU3wlvezvprN1Ef7oS+Sbjtv/I26U/WrW+r4upIxi1Cdxm
WAJ3yEpcsWA/hGFsnbV94noPFdn5yzSBGkrN0F7W+zZur25EtnOk/eaAVT1WZ69N9+uSINulzrYz
k8pT5bchmnOn6E+R851U1sscL9u10n1rVettnay+u/JptF0HnKbR4Pbxc3vpNBfBIJr9LEG4qxAn
vTwe76eyaQmjdfD7LGcePuLWk00xcnOa9lKEsL3zJ8PSzG2utueiVn76FULKrMZbeJ08+7KlEhnS
s23/ZFZyWcSyHxZt6xhzvzVN0EysR+9H1w6cTH8gpIDba1S9oWzv+lpub4DYZYQlFqCAnIq8v1Kc
/M5Ofh1y99DrE0+qMp0JXfV7W/eIwv7NtMkX5hDKKb6aTKE2tbP+um7+oIIVty3lGlnKo6PD7y6s
pjuoPeHorQD/X/QcBpR6awpRyS0OyJJBWuTf8zRegVh6w6B+NmNPJac8RnAXPBU+laPmfyCHpV5K
CYOBvjrnFQSYGutEZIorjIfZy6eVDlPaB4LUIYUqhvKkWgPH1tSTLKRnf9am/FEc5t+TIek7Y0KA
8vRQyPXgqJOykYnxyIpQ7REY/rzWXBY50d1WsjjbYqpJ5JPz0bCW1I9b67tQx9pjD7TcTK4E+DiA
eVjjyRMqF+6UAdLOB/HHlOaHcCPLExhXQSHNl0Ta0CT0HM7jsj6n+RAqi3WZ+Wm9iOUAFDZINAaD
pt51gtrO/XgxI08Ih2mTLbjo7Y09wVVj7LGrjHSbNeoT850vFbBbAdYGov29qDidZaSEQ6r+O7D8
v3VnilEJviEKzn/em9ZV/H9J5/63P/2/21NcLmBgHHpNFBegD3/rT3HCsL8thHlbntTdvzWo+j+w
aBHboEMqYFXsZmHr2YJO/uf/MPV/QGegjyOe2zbZ+bf+Ky2q/pe68S8tKsu8JrvDfPG3n/KfdbBy
4cZTIyPfTO26nBVHX+FmaOLiRKb00EW0w5pMbCvh2W73C5wS8HSQ+2G2GiOXja4cFJsqohTWeRXU
VIq6tKGzEgg9zO1PHlMadOPykdSgMsWcU6EU1nVUh4e2w+WmTqXw87L3hJIcqzg6jMQLJFm6j0bY
i+BWyZY2/sCoW8/JVGxNyUaO3a5vrpLLsO6seNPkCiz2BghV0Ylpu06tfewGoW1ss7htPa3fell/
GFq07QsCRmaS0j1C0D6LrL1rrXL2mojeGbB7tRlH/p6M9J+pHv8ktpPDNUb1sdPkpU3GXSyopHQz
O/ctzOByectsQXMzpoq/GnqxnxM98qG4rF7kcr5yib4qbNrsyyJKXlmLiL3BLLeUbAv1qTRBmTrv
TVapG6fQ9X3pTg/APTcLNYNmp0Ano1p6rViIY21AU/EvPnCj/DqGIv2ihnUnagqmFL7VxhlqoO+i
uGMmB3LUKhwYE+JuzUyuC8XdZRGlTum8JQ6lvZk3uxXZIEtifrecxj2KxwSyjPbopN1vJJlaC92+
OD1J6RNJDoB8yRUfIqP3gSjwwRrJISnNsCsTv6vrg6kujzJaNppWHAUXFJiSi+MsvquoAfjKDUWf
LwojXKpxZ9AGZgWWLEU8xMPiT+ayG7tpr1JZO0n9XuXtPnb7e8Oms7BE974sMcxC/VSmUPUVS3vR
1exeddEKapXYCcWYvT4adwoMxLJdkCpIRNjqUfaNA+04lgus5Nhfcj5uS0FynYD0kmuw7lkqZoGn
fpYrhkR3fB873Oa90C+FySlYGxz3Tezwfcf5ri+ic78SAl9MzR9LWs8lsKytG8tT1zQPo0uSxmLq
+UYRNOw1lU6xRsCo598iXZJdJtdXaGM0O4YUntFUvcdjARhIN16dCb7xoLp7VyxvrDB9UGSMvm3O
b+lqnXKnEhvMPLvcsS65Kp7ZtDyNK48rjDOCB5T6U1WVJwqXJKBx2KSJGwyQrGu7ezTGrthErniz
xA3x1/RcijOpEEr82TkDMDZKwMRYoJeZTJ+NyrfFipJ0QyDeZJmxcHAt3KSaKc2Paas/zoXx3Ajl
h1/uKChG2K4a9yVqD/2iRovNc9RL/SjmOYxu0pBujYcMrSh3p9dEjM8ZGpLIsXvdRKVeoSVSVMjW
CAUbM6u/1Nx8pOvv/ApMWoY2pVdKSYl7m/xL8E/rTcJqbmKWdpO1BlmdnSz9dSius0ScDD4UGBKn
8iaITWBX/FFpfpJq6qD6Og/KTT5jJZ6nnlZvGqJiO5cVvMCb3Jaju6U3Ac4t9WBq8oVBvH5LnpJb
HbXOKtSLmFkGHm/3o1knO9GR4+Jydc6m9qJxlWqZ/ZVzta4GUP3a2SkD9afL5esw/ELnpkhY1cjj
NfbnSXMC9XZnt6wv7hq3vw4VZ+5f5W/WtPz/IPUBC9eEsNWguAuzvkIByVCBmgt5GJY3a/muG7Vl
q6YjrfGq3NOMaBtZLYHaIPu4axn0aUkyoqMAhTSl4keF/Ej06ZTMzkhlome7eqB4sheg24rllD6/
4MphoBa8rQs0UvQVYQyb1gWkHdXLnRaVnxAds/3kpK9p4pzHFO1ucR4MR9b7KYaXMJEk45sOQxso
f2c0milIxrk+k+1SS44PzYz/bfj33766MG5Bn/9pdXGuq884+az+Ln3fapO//vS/VxfWP8iAIUyO
SgFvFd5qSoh/V7/tf1BRYFQQuuqwQfQXeutv8rem6hYtnskOOrizv1cXLptq1IM4tYVjuv+lNDlA
X/88NEXigICHj/TmllCZ6Zm3v/+3ObC7mrMTrXTMdTJc7Ch9nVK4nGJYwsRVduwI/y5jfOBfDPY+
Vq9DnLfb+oYMZcrJstCB1/GOnKwn0Lmv8zy+QPYMnSJbvNnqpd+Pk3roWjPsc9omKez7MVseqsQJ
ZIHuaZIi0ZjjqxEVfjpTRWuyh97svkmWvBVXO6bZEHSkwISgjUKCdeA+1GGslWGSGb7WWkkQZe5z
l3McGPoSuujUqqQVzd2YztuqvLzOf0qE2YHGf+JA6SRAwSjfmEPhGys4K9mN6X5w85B44qdxajFv
Jy2yGJ2GUNNTquT8KpPzqzag4tvJBeJPX1Gq237Id1UtNimynFy1LbeuV92wEVbiq7U4Llbbb+ql
OK9Ft0vtKMxMhHkWZcoJ9p/utLuu1bZZ2YG8BOy6pPLO0enaTBN6S6rT3kqBaByne0eiDcAYBFs2
ZltlOc9gPAbD9RuovcteZNN1nrdMS8lkkjSB3VEo+0UV20a7xP2zTZQ0g1odRbw8OcaNRrspmvKU
zZ+xeHKnJ+WXSKZiMTbEQB+zpD3aQ3WPNL6ei+yAgyzD63SQfJjaFWR5La+asptye9tmoY6glCFA
l4e181eqoEquYdK+tkgcEWD8/JeKMvdSQyADham+bObB2Vr842Pv4R3zkoFPHZJlWz8JQ0OLba8m
ANncvnX38XElhkRXp93an6lk2DkxQ51uaLWf2oivAoStU2HsQUi03kb7LIfQyJeLUS8vc12BCDR8
Z7qoM5eFLBkIXOZGBZqJ2NVNH3J8dPr0oXfQ3qoimIsxsBPrNa2XMK6QZB0dILEyeyB1txk2GI+R
VFDJ8q6W486u87BBTRpXAq6oWqPZt6dHa9J8yH6BXV/qefSt6XQTIubqvuTWU9jA78GRrhbKCMOK
bglE+kBEEBuQ6P2pvnV6grCV5EbUNx3GznxRxro1cnW75McKePyyfrVJsVEtYOJfmjN6a3S/zKEz
PVZcnUrMFb9sGwaxOll8v/n8qZtQqHoUDTQL7bmT97POf5hPqcu38Vi8dvqfGwHcyXiKMq+o9n1L
HorS7NktPK/dM3243u0R981ho3bqRqDvZhetfpotWK7hOpZ+ZLLZdllWEluaQ5qcFSUw15911w67
Zu69LjtkzXZu/Kp7XtpduwIdjnYj+Qg8+UbV+H37mUSP5DmmyIqp+SUHtK9lt+r3LT25Pn/FBIj4
Zl8+FCpAY3zohrwTYAg8xYRpC938BmTVpZ9XxDtMBHnUD3pibFqT+3kFujt7BOpsc5Plq272soUr
N9KO3RjMvQyjiUg3XTvEVh8qs/PAfzmyMkC00Kjv7OWDeY00lavtPNt0DL3YZ9YmNjd6TVXfmeWb
IBdnrRBrXPPIioY3OM2HfRt2qMXFEbVfOcGC0gB9rOQHpcR547TNOKQ8pT9bjBmX37qh7KUgonnw
F9fcr5MF6Up5Qd+4b8k6iX4JmQvcFHIyg6O8DLSh2sZKEHUT0XMkcmqcxLlfxmIPMPBXSdAm6CjD
Ylm8yTmW5Rborum8d0MQZ2kwa0DP0702Go8kp3R1/4ruqW4U0zpVZrpLm8ZbsvZJE8u5ixzyPjtP
UT/j+WwkTdCY4tD0iDNlDeZ/OraKAviYQ6eK/RW8fKS9EXfCk5CheEXbSaQBI7htB1GcxWWcG9E5
rXlhAWHrHART+rYm1nGqlZ1JnalNETlFJgv7xZ1rDIFQhKcot5cOEjEXUD+jyDGYUIQeGvW1Z0Nl
favXfToYux4JqHo2FZwKvLOKkvFWbNXoLjaYJBzjVA8ZMx9NDGJz3x1WXdlkFUzj6SMv6m2UEaSW
BVV7qePv3MQWyQDTUY5Cn3x3rPdZ8tZ2rzkGnCR5HRvFL1PrkQaCw4hA8OHZKJQQ+Vk4PthbJ9M2
GYkuef5dNfeO/a4DxV0V3+r6uylpjpUvaUs1IEZl2wQsiviOrmz7SqKPE0qRT8cl6Q9RjKcGlUgv
uW4ZZMQcFrlnolgOxTY1HzSdlONlE8srP/LCP9nqh6j5rBJsK4Z5rXFA1A7X8FDelcOXTvUo0/ep
/1EdLFizDeaeQSLDIdcX9XVgCBg9WN3B5O80qX5Ysj/9QjPExdBNzrVw3kX3UzGH1Zt8MxAruCS4
LZoPw4EqYh47Ha8KNMiSU8utDhrvJthrYKWt/ZOwuMYYSE0ODrFTVs+ehUxI2fJWxa49hQe1y57N
jNUBzsWB76LWz9pSQvp7GmbBo9TyvpIaSN3cbevhe1b/6NMLm6hQ3zf0meI2bwTDHAv7JqAyqHzo
0tMiXyoTc447fxPKUDkXwMMksJjyXQzIisZXMexaO/9wSwJkaAQSk6eyMA59QwJW7BVEPziXxhH0
bSZxbe+kIjTZyUH6i4ZA57NPskdbXWiwtE01bI3O8pV4uxS+fhnJzxlctjvElzxpuFZ0v2g/NPco
QF/ULDILFEheuPpVwSEA2SosOflKJwnKLn017YC5bUIwk9r9Ucv9kH2pTuW1LpjK7BLHLNvijNdc
Bk3GxhVPzFQdeQK+rlope2cjNgKgqsLk9qBXG5qzTbFQTd89GWB8D9iqPDTtXmHyu7BWXRC2+dk2
xPX0x2Ewz9I82zM9DjR8wsR6a/T7kidx1pEvbtFOe5VhQ5suQT9hlgnnIdlWq4I08FNGP2CgQMmf
GI9YZFPXoJ6VTczvdhsW1LvE+BR8wwwsoKtp0Td5kiOOh2rdxKIOVurJpvb6PN/EBr2SurtB2Nxq
+YvBG01htvpEDHlK/mn0djCuZ2049w0M/fcSFLyePTXddpmAVMtT1u6zat4kcei8dKl6MmftYER4
pojcwRw/RNUJG6t562U1T0z7JLtk2hVdSIm2Vvve2jv3Okrg4fPHGLmoGgzHKMmQq1kuaa6zHp8S
4dfEU6C7FGbIsD2jhqnK/ZyWD31xVzbX8S8cq7Nxi+3qbIZy3DQt84C1UjaK7M9mZJXbdupDo7B2
Sp4dSAEq6fGJ8ixEjw2EizW1fU628aitE1t/zDAbOR2Elh/o3xguF+MP04OvZEkDcq0A9dIDo1VH
LwjkaAelfLe75lhP1bUxeAf6inmWK6eTlivZvnDZ8SRuS6NsMY9mbhBcVQM3d6Krzsu3ONozSc9h
EaV+y2iNtJX0WbeB9jOuT6L66LY8R5H2rsZWYLfs+yiUSHCg1fspT4uwV4Yn2Q3PbRZxDlL6L53C
QD7dmQwWo9W9IMjdWY70lbx6X5L5MR0YKGZ5cejzCKtWr+4UdeA+SUSYFymf/Oxu5MDw2F3IAywl
pH5+mFT5mIeBy8HVdpkbL0GXj9slXRlnoDRl8127FM+iWINZDj9zIU52NFYHZ24+liq6M+PkTYIs
1fQyWGL3mpIBQvNtbRRbVcJ1il86ObxrCiPPSIJV5Bu6JYLt6rJ9WBMTgPMUkTuzEjjjurum13xT
dT5snWOK94p0MnVjSv1E1HjgAFFgTlEHDkNfTzTTJRHuUzcsVzvXDkPUPI6aQ3g2AxokUsX1zVsi
R1+8jU1HUa3Hdw0FVtPJMDUFhdViwaCPHy22C02o0yinWPgL5Dz1U5N1ICOJEPI89NMrzdMBaep1
5Vh1l1tiS7wYvqpZH4Zr7NQs/0xkQniHwUIFEOpD2yX0IKlMfE1yb6rNMZ1YsjCX/r4V0WXIKwfy
KnLHCvjN61pGYgSevYxGw5HSViOWqMRPRoe4AzIwN+NUnJuxps7BFR+TTZlQwYEkTLamllvBpLgh
C96fWS0vAwaQpMFXAsSVQqrOD6tQw1XnMVimbvASkEF+ZCv37SoO1bp8JeOHCdXIE+a0l38NYxFy
N7bKrQE1GzB/tr6DuknRHDNyKFz9qsqc9XtOSs5hMoJse/joK4DXpSXxu3TNu40KJKrhpyCXdKPk
aKGDSu55ueIcXEJ71iO2BJEqy58mthnkr2YO7bu9j8d8U42x5feJuOhY4deef9O81k/xMJxXi1SJ
kv2xQ6P2odMinLmVMngGP0q4LPlXX9pPzZKfjXh47kvtY7Z5g/O6uVbq+Eh5+W3P4xCStPAwStIs
cppbnIskNXR+NBWPeFefrGg9N277EjdOwBv+rUbxuTbaYLLjYEBp2FnxcFcLFDJ1iRG4bfk4ERsp
bKJItEbdDjLvw9tlZ9ZtR0IJ97f5V4ZdehvhBbMgp+XGulrmKrRKevgoe0gqRCwWxu6jGUk6omZW
qvkc59pj241fkTET8Oeep7g8z8b6J88K4vHqLhha60lBJ+NgeWgWltvilBRlJhmVR0Aa890O5Kum
3xmucl/UXHxN8i0L2tiuUzF+Ve4u6bNl48YovlaUhOlsPSeIy+z+F/6Er0axm8MilKdGumfXyANR
McCYErEjBuqxjLLn2ElPmlB8OxcPTdtf0WAZPI6XBNMRzaV403IN85ybvAgkaK3CebH00f08mr4l
qSUoDxI2Yt1YPeeF/aF21LzRSipnb+hUBsxXa6n6UXZL9F5mRLdkK4v6dYxTYI+tEVSJ2281+PWD
Yj8VbMbT5NIVrFayG0nB/P/AfoqQZrB58v8gw13oSH66z275Fx3u3/7436Z8qitccGCgsVkhw+j5
f1yoECQcAubZG2G37KaA/YcOp/9DhZ3q/sXtJev4tuD6H1M+7R+aYEPLtSzQ8vyP+l+Z8jFN/Fcj
qsqAyYbOLQQwfsYN/yzD6bmS9mPM8eUuPfnipgyiknwnnndKH7M4lxQbhEFNaY0z3Unf55HjsRkp
dw1eG87tiUNl1NXAWMzHYWU/dU17ZHzWE8ZE+zTL6JJEQ7G3dRc3DLpDVSkiaAz10vfKp57IJ+wO
O3CaJMu6F0ycx2VRmVZwzMZqH29nFxeWa7aERDIk6Tm4uK3HOxOX4oW4A+pHa3Z49DOAzTnKR545
pKbjxmK8qKdhJZIX1IByu5rJ77q6Dus5bNWtrUmITm0gC3T7fsovAtOLKEiFtEoLB365r8Y+HC2c
Ai7mF0M91gszvjLXty11y3Zw7deiN/+UNTYBVfNzbKN0FOD96yNTL+KhSeGuBZE3yWvbLRhfCerB
oPQYJeSsY+mg0yq8odX3Bp5fv8ZK6HEe72a6eml1r1VtB2XC7m2DMZHkMCrg2+JTLKcdVYHpVaMC
ccRMAz1W9o459MzKWBm4RSoZqEJqdSGQL9AZ2pDseK4aJOXco0R7qxLJfM0SoTrdYD0lPgx3O62k
WsBS9pyyYw11mKeN6xIjUSQj4ew6Z0+qt/66tkUwFXazjRNmcJnLNVRwDZVTcq60hTU0p/OqvrzW
4MZPmqY82T29ZttVhNLlzXwcW5w4UTTKTaqTdCG5h9L8a45nZ6MK58cqFFAgtyFxZ5HGHi9832I4
6VEQC/2zg6mnWNkOH9S+hrrOtZSJl1pgZObozJX8TcWoX7VWYN0GVGvBOKPUCq5C1LmcgiKKDn0r
AzWb3qMUNwmbQJ3Ral4WIQSKDDMM/v5mmIO2nx9jQ+xxxoweDKjv2DIfI5kGrlruahL7svtOW9+B
Ar9l5hAoneUQoV7fxZNN/tJ4XxnGa08Uay6WmlAQimlXozUSsxP2qDFbzU4+2oaHfm4Zj9pu7RkR
CkY1DAelS+7BRvjO0AWjgrLH9PScGx29Jl+lPf3kdn8w4+FtaIoLp4YghbPg7RkLEeJu/rBrGgfg
oS4dp9UvIZm1mzJHJjEAwcPTDpp2+cna5BczyFs0aodqcK+ZwO5XGPvRkR9mZpzb2fmMbgGeE5VT
NNG8y+JOG/r9VPY7Z6GXWObiQZOJfSWUbjNrM/I5Wz+xYR/suX3IouHkJKyLMJ9U8+TZyjVkSvW0
OPnGETPyRn3K1xUovUksa+cJa3xYrXEf69WPXms7gwpnR9qs5/LtlND0bUlslS3NV91K+qAf9fdR
j3aOJBExE/Ndbq4PzVRy/zXVqTHWEsURtQ/0Onnatfgzrf17OlQ1f2F8d0TTTiilm2iQqCXxvI06
Hae8E/UbUepbSazpZsmGfVPlpzV3rgtMlx0GoeaopnE44rPD97XuLYKxDmWWHDoXY1M7J/sGv1Hb
VPqhqphsVyPGJZviZLSpTs3vqFvrLUupT3zXzynrCqe8cL9LI5HHVdB4RPnWfW5dyzymsYmlLO0P
2poVG2KBgrprl3CU6p2lrMh3bRtQEKH46DS6cl4oIFlSxhktr1gy34W0do0OMj9hCh/b8RCWEo8h
SwOL5xIVw7Syyb3GUt+MgRGzYnfbwlUfHEKtnIQVYLLhHpwsfyjGWgYjqBnPKYa3dBnvJqU/FC5E
EyxRxw5zkxqjTiTSDBtFudOH5JiW+jONStg1y34yssVH431V+HQ2BA6zLyTvNCXbtZW21W8721Lf
AlPu/boWZwqg1GfLKAC6G+/bevBraVzGpftIVH2P4SVj6pPioEiG96FVvoY0uUoWs32pNp/4z4cw
tuouzIX1PDrqo5UrHGvVeRyRccAI4DgX0cEFGVXARfNFRkd185ItToosrchNHPdhDc21pTb310b9
7Nzq2enXx1xrviY72s2pwJkyH8hHZtJMNGI/onXcECEJdvSNqubvo1PlR7j0L00z+k435/eqzY+B
yEh0xhfv2P0yjC/zeLs4s/hLFcTQpLry3ePAEH1yauP3VZb3DbhQIjMxlaMMrBJ9riskGYE/Zosp
MFaWjcSdOc58xjWLCSxK8OgPh6IoaQh1wZoI9sWOmTmzFXHSDObeMybYMpVvqxzvk1zj/KltL3Xb
fGOoODnbqoG/moc5Ezt875MMyQxotw2nw9R1YYOOOA+qQYSh+t5nmRamcIQ3kTVlnlgK7TCVU4nW
ylQli15Vpz0nNYY7qDfHlCmWRQ/r1bY57Hq+ziGrcQHFHe8HQ+p0wm1v8HGN7vBQW3W0EaZ6ZMGX
NnB2963D8Vi0w+yPi/U4SVg9ZT4znMDtk2vyMiZQRvS0Cdvc2htjfx7VddcpCpMnwh4DgsRINC2J
NR1SbqqxLO71er32o3wh77OmUVO32gpeIpKEOtLQsDrzFJMAajrTrjebeCO09r4v0o1ojN0SsXiX
zKw7tNNdV8k3M7cPuU5+ViyMj0XUr27OrI5dB9wUy5U2/ChUwLbF/NbaSuMnabFdhupn0MinW2+J
bizb7gDomayg4IttjOq+xeHDA0XdUc25sTXVD22sn1IGdpFKTCaphzVEZaKlHZeNj7ZXr4tpeJmh
/jhKdVIdeM6yMeS+amkZct1kAGC68Zd9qxBKNQsx6l/SdnphSqdysLKeobgvwp52SeF+JssqPJIv
56NejfKgtEgu+coYlVezGMj46NqISZm03ozILs6DMVg7WIbTPaXb+NrTw362BuZFTp1PED7mY8Nc
z+SiDwzFlU8iH5nHmgqm17zTyqehjUrkCgyyvaePtyUD1uUO0eCmTziqsjupDbc5nbotXfHVkNu+
1UfrlLjrH0e3xHYiuSxInDHIRcNsyWLCNrni4joT5K3GpHGKz4V077WOuYRlaJjMa3fwSSW8i0r3
YDDSvPVS64BRPanqfVxXI6dr7yWyJxI8uZ+H+ZC6pD7K4U6zjKfI/DWzZWeD3PL0ctqXesQQaG7e
81hcFLI300b5KN2BOVns3Apk9gMZCjMFwueRqdWT1TmHtGhPTon1Js+mX0MgCsVDGtptxsEyhpnN
fVck032qOkE52qDlFHws9dNSUwLGzbGk9axIMx1mT5TufY+kGZJleUuqn7eJhsQjYoRRm7DUKdSz
6dKbySUDZBfj3aaKL/3yf3F3HsuRG4m6fpWJ2YMBn8CNO2dRvlj0vrlBkCw2vPd4+vslyZbYVKs1
uq0F49RCEWqSZbKANL8VxWNuuHt4v3mf+istL5faZItlre11N2XuHeu1l3pnkNSS04glFIICu2lL
dlN4Gy1YulAFGhYg7pMqHhrbvHc5VutR4y8M7ykLgZITiFit0w4HHc61LU8jFmg/rcMlHdFAq1nI
lvR0ahcA6INnBRCvPS4sB6NBs+BaOFHDpTYel+YEazZGT349cUIttk7eswQm/tdRDW0MbeE9huEj
4KWVkeqndE8zBab2sROIVVBBDRVATD4CLi0w+Ed1WeZOunEDfxuEzZmVd5sBQ9YiwAaktOIQX9cX
oxkflEY/bNSHQkuO8R7cmrofz9MqqWaGmtPtboi1NsY3YlROuikGrGZvS9Wd4Y1IBYIQxgkZ7jR1
W7dLvyB0uESovxgeU9EbbJnr20RJiDBUvW7ul8r5CD6zALbZlkl8VegF3GlwbIgcoXdbLyusM0kw
oghmssnV5KFiH6mk+SZ0tWyVRgaZiM1jZUup2Vg/iTyBtQLl8vrxIrOVqyYI11Hvb9W0uaiN/EaN
xh1RFU9Vrd4lXL9qWGdbE1jXpSM4zW8KpMtIh/pnh7LRGfvBo6Zxt1UYnLO5RC0wIHDuY77LZkxn
Yd2u6+wLft5N3EbLoonPyixKF0bwjJSai65JF1U/iM0YVlQ0x8DY4zBe+dEE78m0S6onEYtVfzuY
SrHpsnqjRMVRPPbxehLw/6ipIgNoXUvrtdE3jL8XzccctTQ7jJvcaG+mMgWm9OplZidHUZgfNpEN
rBZCOkwTix6eWnXWafVJqGqXWZsFqxiZ5hQus57fy4U5XaKvZBPvIiS3iN5PtNt0wOHXpousvKk0
aJlezGtECqoJ/zpoWABjyfSVVjzNk9Re9Fq8KMJjnBfUFHflMPfKaB5ZypcxLs8YjejcsqPbPI1P
yx59Y69B3FTlXSGc6bjLaDSrHHhqFzqoLRd6rdzpfejPRGEfdS7GA10B3dXO4b/OmN43g0H5as3R
CUrWYXaVZIcmdQweb7jhXDYk+rVFeN6sHARqz15x5sC4Z9OQ3nlOsrcsFGhx7NHjOVI/JEJUCOZo
HI9e9bXOMSelfnXlVshqM8OqqeeG4lS1WkEI+zhSpJpa6pEHNkzL70B1c7GpCOMw8wBf5FmZ3CkF
b60vOW7f29adqHBZCr4BIxsXtXGo4BXoCnHYkVJitTjMbgrXdA/LprDng+m4K7v2ti/QzP92KZgJ
IvTyQZ+G/+M/54uH5uFfuOnCZjx5SJ//82/UkFkz/usyCf38I/708qdv+JNzoFGU5IIkCRfDsyN+
x5/cA5ReFqIugktQejkWYq9v+JO0Qcs/o5zqTUr+G/6EAJ3YLBAtGuXohCWL9X/+7+ubPHtVj9cf
/v9fWZue5SFunf/8m3O8jFP4IDPHha2iVqMFSeXVvgegJiUxXQBaQKTcIm3XbxDG1PtcBaTx0YMF
wZUeffVUNOd5GrDPs2Coyxuh9dGxpSbeIpjsJ3bUW6ui9ZhukLlN/GwiEo89RSMulDo/NethGyrm
cuIemagqjFxthUSS9ainFF1VZyjdoZMNVv1k5SlMTIE70MdrZOflmB/GgxeteeMLMYzNrUl5RpmM
11HCSagLynPfN1CeuGjEmjF5HJBKzlwXxUpR4Tp1jau4KC6SPDskH2iHqJqzTE7rdHvde4gM1PCu
z1pnoUT1bT0k8y4Oj7JEEKG1qDMEyirIxiwSp5w4EHyihUgMQoUmlzKN6KrKzBZuo7fP/Vh8IQR+
VhXWl9rzbSTXAbKFKLrMFCBjy7mPbWfnYmDt+pTchKHjzK/CNOYxQgK8s8+9lyCEKraRN63rqD7s
hDYvU22dZ09FQr+3Qheuo1Urng9cvCfRyLLYFfQxQmrU1xBk1GBUEZqrPh+ve6GvLFQCtlOdjEZ3
6XdmhT/pFqt1Telp9uBl1qHQpwR7wEOdGU+lop43jfagcE6PqCT1HIlajPka4fGjsJslKdnmokwi
f66FgXKaY4heJApyBGHrM3eY1iHOqbZ+hkK7sNQCS9CerQ+ClMRdevitEvEVxPU6kTYsj6YJT/qy
KgxahobVUzq2JhRTVYWUnQOsi6WLa5WdJx4vT7q9POn7yqt8ZYq6mllYwuq0qHeAM9N9Lf1iiTSO
YSALMZI1TrjH6344WfYlqs1k1nkOGmekBIAvW4fSzFy60jh8bgcbNQp2tUD61gwMbEZzPiWjhRfQ
Jr5IL9aB2p6UWN6UrF3QETZ3vOIol564sHvKscjlnpQCYZqbkmHnBeyUs3Of/S8W6rmHxS4aqOzG
cmdI710ZsYhKN57J9RFIf55TGCxO6oPTFOcxTrwpab9GGPoQnp9gFOQ3pdevwPQXYlyY492uUTwR
2aN494V0CLoBNK1iWWQkIx3Pmv6Lip0wRMmmYS8M3GrTSL8h+ydOB7gmhiI/9B0dWVxl6isbm2JS
qO66LeXGOSxYncJh1jZAmQK7Bf1e6j2LIPSXvwth+C2nPYPVjBeV2l3q0iLpjY+69ExGFp9Llz5K
VRoqA0f6w5GB+42zqacGOqboH4fxlPLNS48ixloaNOtWnRZhoXdLhKohEQfKtJj6uD3r8XbGsc06
Xex0PJ9e4kExciLEC2pqyVE6leFWm/JmW2Csn3tG0s4p5F0MwXOEayPI9VVX2nNVxXfru2SFlME0
VzPnsBobjJnGLjAxzbnxspuyVWX4GzNCmJ/XTQRo3Z+MWQQkHPtPemCtkrBb+JM5N2N9pdEyWWfX
rt6tDNPYpqZ3o1nZeV160o8P+GsP+TlY2qHP4bZPyhslQ2OvElVnqSalUujO1CZ0FznumNHKd0Fr
AihkI/Odmq3GfnhEapgtsUs8mVj8A+Ks5i72fJqdfO7p5sl0sUtEYbhrcxlhYPIxhTIjNRq6j8ss
ztr5mOoL1e2OSzbU0reSgDVYK7tAfNiGBv0rZbRMdWwFHREHlTJwjCrMU5/TiVLiFDATlIGIMSqV
hJQma0+HUmxxKSwTsIZGDY7VyFgnBtIzPVsStYUh1j9qwpEpf2CqGIsMvhZlSEybPQ3qPm5KMaEH
czZN5O2sXlugVV2KjImDFjRXHvmydltBK+fltLVsO5qb9r0WZdbS7uOByCPggTohG8PQussqQKFb
OsetByNsGIdqZ+yAHvZxKM6zPN6nbaQcRTUekMC+d8LpRNXN66xDCFFFgAHjNiOKnQwB7DDFYWdH
z9OYXieWwTkl2ZVCJbtNPcR/bZCyJs5T8WDUERozTffhgQd7bqTJWRfHZwHvAzXHhrqtGy3DM85R
yW3tEwYCAaL53GTuhUJXvMfeVrT6guGHMkjWWtDbEMns4VWdfVsc8GUYpn+aB/6RS3sXVsGUS2Mg
uM5PwGxzn/Nz3nchWkg2v7rSX0amNYHZJ9tJSzZWy/ZzsMt70ys3bhvCUAenCCO+RI5dIruZVl2G
72ia6GfMwFrbiqlHeCrHJLS7Vc3+3VKJFXHKRWaw3/YcPVrZXtqf1hFOg1pFX+S59qbvQMi4Puel
3rFkl1g7q+RmstGaQa5x5vY2sNbHOsjm1KjOUVV+BbnelhOCs7A8ta1BWRYFar6gMNgL4Ny/TIVN
IjhpSg7ONE1fDo1GJsa0TONuA5WGmpEOlyiIDnXjqXJABAYHIZatQLmrK1ViYJriHsdp96hy95mZ
4ICiFCvCGnT6kNMjz2k2HBYI5/ZcbLEDvvwuvi7d8VKYunsUVC59mUZHPEff0DgKrOP50M0l1v+m
dQCFUZR3o7r32visqCes/9021pFdjlm1K7iTzSa95rRw5yAxri3jmmKJVR+73dL0UKW1CllZhlGu
C9O7UoUKTw1FEaGr4rgFaQUwzRmzWOlauDfi8Nl2jGu94JDMiUYdzLMkdDdNQe4eZtkcfYSBVGbK
QUzLIF+1Jmqp3j7RrWzdBsaOmRtYNcaQayNu8XcWDtqhpWHHMNIv/RCeBaZ55iTJjYp3KMMgkpgw
Tj6aiTQN+E2HoMZmYyBloC13pfTdxViFuGKSTR54Rw7xBx0OEt0mOEFYvjSyZ4u+sBR2JZepRLSH
PVzIzJieKENZeMqXTAcF9Zddpa7G7ItTi01k68t4LO5tFAzC2QwIschgRik2nda2e1vUztzJk+ui
3o+pg+EvDTErtTe5660Dx97UQ3mUND76aNQUaCjRlRZq02yqxrnxSrZAOrO5Gd9b4fg45AmTarxU
evdRnYyzpgjPiCPqVwlh1u04+Es1jW/rrmKgwTFAlDDtHWWodpFMH4WqAjBcL0jRAVwE6y+KYaPQ
FQJzvTXb8kkHq3BwsCeFvp3CcO0XybEYvTO6Crulo9HYPlRHatWvyIO5rFDDzqwR9iJJ52VrHnqD
uo/iZpmp8TKVtkQ1HqQikv0gsTKX7PnVRVTFR64Hb9UlqH09KUobiY7Fqyj69tquuAUpMM6XhTUa
K9XzH0O765bNkJ5qPkLS3r6MtWIEMZ4I8urYQPENPqsmfM/k6OtRkC9SGddlD/ZRC2eE+MvPq949
L4Nh5Y7q1mezlCGITJ9y4uas+rpU9pEqToJ2dDEQCniMODjPVKmwHgNra7dttkAf8qjaAEShl0Bd
xUeepGCUEPNSl67rtFqEECuqSpQEqmpFQ8edmzu7MZ+TodYWcTVsdYUrMDSRiUbkA3OgUFyiJbLr
adrDL61TH/UJXwIAcYHMnnQHL4uOHcTrqlFttHE4Cqx6V+dxjGCzC9kWRAt1jMTc1UAGJsymlYBc
bpqnUU+fiiHfFIJokhwxHzMHcQuixqag2Uuh1BcNl3UWD190rfmqkLaSlOrXqioONaQyazuIlplw
dh3aPSBaA0LDEA1CdGvrFt6d41cnflYha7MW7MHYVQXDVYp2x2UaNAv7MVdytCM0b30p3D6V1HZ2
Qo3LVaI++6N7NljtqRKh2kKrE/FZo8HZESFwYeutLd13EvkDoSR6RaS4N6VtZchh5TR2J256rhTK
zhTsnqp2DiUxs+zx2fPc3Wioh56inlT5kYYqwKnivSc0QCTwChylp3TZfE2SNuPypwoqV9gv2kCK
jRZhCUJYkPj5Q5w6J7o4VrKUSQhZLeF56V5hzmrC6NzoU8yoxUVk98edZRyWBDEQmzvcqz3qgDpZ
NV2/HzrzqKV3Ecz/ool2Aanr7KGQ/5VutrMK6QA1OckUOgWpQpUxHpNhbXS93QSo2rB0kr0omkUL
Hedq1S5je2bl8jyB9j8rThItPQJvWTGLIBZ2o6em8Jy50cCnUjt/OYCjrBICJVaZSXtIqp+5mFa8
vpkPkI99P503fegSeeFiPE0UHRsupCZMHUB/U6ymBNOSCurehBt7qjaweAb5OUMA3SG0WartFV18
KUkzcVZ1BTDqlcQdzPpp4VfHhDXhaoFEWUZTPGuHhupUqgzxbUQ9IlGbd1JnBJ3Y5RGypKnD6QdP
sPfdbQFZo5yOBFZEcPrnWcNNVFA20BfphmP/bCzSGx0xPBmCcxN2BPVWB0YcjqTAlGJWw7MQHVJc
wffftBOMm+XKQDN9jv19QdTMocGi27jsX6QWyoDsyLOkXieNt3KN5oF1Oy6WqcKidO85gNIdW4hN
FjJ1G4a/THvzUgSpuXBhqTxH4FpWFz3ClSSsv9RMSViYtLkGeou6dF72RFoUntT/P2ahUy9905+p
vA+/stZWapxk/q1AYZ5HRXGIuOssql0wuWQ0Dp14uA9DlnVTBzwdh63Wkr8U1tVXlRrKTdtHA2fN
eGv4/nOh2mcunt0jO2OnzvGrRWaRdhAMhH5jWz2dYoSfkP/s+0eZ9TGgYhwN4plCc2aKAJeDKRaJ
rgviVTxaOkVyIpDOzG1PW0tzaxbnzEjhVZGZYlW79zi42pktqByJNSDokROAzV5iTFnp1BpO36X/
uyfbZTEZnOt1qQTeO82wVqvsxExXbjpeFSL6GrvqoWUGJwjUMQzQS57XUJypSPHFJeq8nYo9OEew
VhKIZxz3A8RUqSM3aOZB6ZMZqZuL0NJP3YEjSGodjVHKubkKFi0DCZvJGEQcFNe5qqP51FJv+Q4L
e4OZ3sNKgFrfY0qGahIVSo4l1kKh6h+8hQ6Gu9QwbBSi1XPbIiPJ70zQ2Z+/yB+AK/kiZOZjpaSP
nBK+74GrNIxUZDoOySx8xKXTkDvQ9Orm5y8i8xz++FF4JRfVFz2qrgwQfWeTLLUs5u53kQWp/qUz
IeOp/WjLgXVXSB146XnrAc2mArm47izgi2kwzsYpuA61bGvb4bEe40semQN+/sZ+OMTv3hf+0vfv
S8HXVqSRl80dGN660sAJbPvOzsQrfvsdYvj+q9Rktut3+CAv4uiGbhuGhgrL+IAPlp1AOxv5QNVI
uhtKYljdMQYgnZhXEeqE0L5xs34JtY8ScjhMdPFXIc8/fAu2QwCoKt+D+rHY06DcakQdm82LO/9r
H+BDmWHQ3pn+wtZm9mVx/vOh/eHrkVqJElHK/FAkfj+2QxN13B50+BliWOTGqqavo8Ac1vT3tnLs
tYddv7P1a+TLP3/hH3ynBJ2SaEHSLobdj1pAQYcyDYZca07zgKyky86iN0non36dP7hpLJ1kTVdH
fmPYHz/aaLWmpvhkv6EpPo8T5TzPy/nPP8X3kboYiw31/UtY8oJ6d8fkjdvXhkXx/NjCQsPtJwTC
xWyydYTg3vrnL/aD25PQFTqOmQL4QM7HmUYf40qL+DzWyOk0OExsa9WZV2X5F7m48iv/cBdIR7Zq
C6SkEpL//kNVo21NU8Ih0a3EPsjr2VRXYlOoIF5dU02L3CfGyajNc9vzr//2R7S5GnWDUlvK1/QP
MxA6NCSPwsnnJThNZCy94CQ3nuPo9Ocv85In8+EjQif8fpd9uNHjNh9ABLjL7OqiVkkNWHIJVvPx
DLcYETFAMASn9agm/qLz8cdT7LvV4sNUNgmfe1thtWiX0yLY1yc4vdfRTXVjHOZbd+HMBf/9q7Lg
DxUkL5cpyweNV6pqu9giYV/eX6bUSfSlWbN8ILac0QK5LI+jVb5V1smyWFt/MYua8tk+Du77V/sw
uMaYwQP5sKLpTMxIb5kHW3dmznFGbshJnE2LYWFssBJs7Jk275Zn5IovIAYX3VybP1zvsU/NDo/A
U2d768w4qzftXCxevv//7UQd8cF0WPxlZsP8oXv4GNjw+qe/BTYINOIyaMkg88nRHaat34TiquUw
xxhvCnKTO/B3oo7lkUQGepBIJ5Zq8HdEnbBh6Ijzwj3x94m6l3nzu0tIJ1yK92HItwgc9/GCddRu
SNokmgt7wKfR79Lcz0iSwZ5GJu4WlHPltMQBC9eapw4pJEE5aUBzSjSfYuM8jKfrXKAYU0xkuVrE
IauMiSk0zRvCOO9DY3KWpK4cBhhN2lqc4AA7NkW3KQcM4gXnBc9GwDKZztwqETn0ZXMbluZha9vH
bmqvfEKRVQj+mYFwAgic4JnpOddAqlVpDzE5kKQRUTSOgnOqjokE0IFa9GOSaK4LFW9klmBxc7bc
VSjXk5zk5QnEM/Ola3Bl29liqsqtiLJjr9Q4OGC5ngDb46LdZnW/VZDscpr2glUXP0xOla1FDlNu
Ju02VszTthquACcXlH3Om2kiCjZh8xtdF5EB5p3BPvlDPs6rPOiwU1HsGwm9nhEcRxxRd+fWQD1U
vEIkBHW18FHvpJpZc7SUmZ4dufBlwr4dUsscLnwzBhcYFqpZ1/NBmCtyoOq5ZyJk8pIYMlCL7zzb
WGcaYL0aW0eWVn3xYDiowi6QFmiXYerhhTEBncNKJ5UT53w7nfegakTokehsLk00NgQgRQjdsLhj
tXeXnRVfep6zs7GckNwMoYkHpcCMAqeNebzGn5IiLtSlYyXBusLwHofIr+h9RtvrXDW9iQjGO/UM
zo8a5pc4i28M6YbpCuMOGRZ+Z06koV7iFquvHQw0OlInMw2OcARdRhhszEbbaNJxUyBJKLHgTFhx
YOsOB6w5nkLSh/TqjDqWesw7nnTxhNLPk2LsMUyo1FZ6fcpgn0rvD+evs2i0TgJMQU2EOyhMZB+A
dAyV0js0+tWZh+rJS82LFHNRIl1GWq0/DtiOauxHKY7bCjsSesvzquuONelTamtznmJcShRK5nKs
TAJLEzTMmlY7PE6YnTpMT2HFJS9dUEmJr1b6okIVXFQ6pXodz5SGeaq3vFWEmWqAq54V0l+F1vcE
vElsBqxXuVutdKxYGDz2OYKsZspvBFYtyLULBaVjgoWrySCXFcdbtdxzAuZdqXKCBPt8n2P/iv3s
mu4MHQC3e+6T/rLEKNZgGJswjlkNDrLCFohhYoGrrK7WrVPahyCWHUe+/njEgqY0A7a1wX1qMKfl
0qUWYFczsK2Fox6DH+KYKI29irHNkQ438IR1guUtczqx8JMW9TxuOEDSZxtTm45NLpF+ORTO/AEW
ukJ66QKDCUiX/roBo10kHXdIJUOOC9MXTwt18GEw5iqy2bdLrx69ByjWppkNamVfMvEuo5701a1e
3Xcyhim766YVxh3kyvNGXMXxTneGHVKpZdccGVgCsqJa6EyDQ4NVTZ+13KQFAJqZEAzWYfeiJKLR
z8Wgw59/cTPo43FpJDJSCux0uBxHE1TnkODkUT9HaJ66R0m0sZwrjawuZDTkolqHBNc2zJKtzttv
t24/HGE5WDb9kzv2SHCwbCGlBYvfF026G317QNWdfB3N8LwdnXs3GW+MEdtYIbCgue2GbSIiIAZ7
0k6FZV6nwGoT1txu3LsBM2M+5UxNnMrTIb5PVeWrA2NOMtlObwNvHctBV3pI9xo1HSDFiwB5gw4Q
BWoVjjO1hyQwyyaEY47HlVMqyM/IcKPAkfkr3qpWehUmoH2xe50oqMlSd+tOJCkjVO4IIJkuxQDS
TGycPrMQAxFLZq0b0R8avfJgZZBEbn3Y4vdD6ksqnDOdtFZ3VFftJq6TNX7yOZtX1Mr+sjH9OYlD
267GKdDLbN1uss87qz9mrYBGnFZlhuYUDSmaaPVKmMVJWgMt9UF8opCZvvHJf2lyL9n5PmdLIwL8
UnW+swgN0xgpWx0sM9YHaKIGQ3ud4JzxKHEeS6j3KecbC7VdNqnHlqCICLOAUeFEt8eVGB8LyBwP
3igt3Au6VLeirFdO/Wjn9lXbSpVodOzG42WtY1qGt3ILXOm6J8ZFaLf9YjI9rDIgiIqmiZkgN6Ix
j0172ddId2eTeZele6AtBOBbIEonUrCZ71pl0xoXaXQj7HvVJM9A4HFUz6NuFbQ3phQGLorhQtjn
8KuJSv5wcazEBGrvZd0HQYqLekQ4dlEqrMjLHq0fxnO+80vSD2zKxGH+tjHCw4GEO3Jsmrk6nvW7
ILkM1RNfLaHVZi35fCeYaqJp02jXhPYG1rq0ToQ714dDLb+FVO/hk1jmq83oojJFP7HJ9I1Q52Sf
hspsWDKKWsAWYqt763Q6C9MHvY82el9w9AcdS56LamXWoTm3PJOOlvLJGUL9yzDo3pVjE0VSNhMK
t8MsJJSQ/rti2vNOp+FGg+VWmttYdDMtIcdGQmcNOnhbJq1448LByxqtPDde1dzZ4isSyByW1SEp
chbc6nfabZUgw55RAwkT5zinofJU5ai8b6Meu48/r7C+ucKf5/2xZt3E6SUi+R61bdr7q3I4xsgB
5b7N0nuw3IH5xjpXEbkK8snnqXKRJzekLs3zchWIr2XCRCMQy5IrZNyVX40UdeiwQmzndceud+y7
S25hy9sSf2E6gKDXUxquE6YwZdpNFvp4y74IrUYuW5J0a3cKWg3PvU6xl3C+mhpzMSIrLglWXhk5
Im9kzhOJNyjfIzYoPfflOU7SBWlYoykuB111F2YBJolI+HoSwzmx2oRvKAYRKGN3qSFTIkWF3V+J
3Bl9zEwVGiY8vzhGDfDs9b257gw8L1Y5zdMC51Tcw7ZFOuEA0M/pQ5yl5ozuzxuKUcgCVDHoKadB
UFzTzrNlA0mupHc1umwvCMzvIJMDAvTToDwtuEFNgvXVWl2aBO1D8oGdsKXgdmD1uC4rqBkisvaE
e95qMZd9emQR3F8Q4G8EBD8U43VLsH+jsGki6D/hvenoplS3Nwkiqxeijti42JBUJVN7CpNfg/kb
e0IA0aqwyEQIaINOX9Umf6FTN8CCsTOrFiqfzAyPjB7dvx5lPwF7HwQrsrMgiGLO1orDJkw2GkQ1
ZIQlWw4o4YgxyuB+ITSIeZcyBF22IviyH+ElWovtJBue6hQuJp+3TrOEBGDzSrBK7BHFAl9DyiXN
CxYVDKUSu3MnpZXBfelnqAiOkI0Nk0qtAHUApwX8QG9rALcj0g9o39rru9lA8UODqyGkCILZbpNR
DFHKhghzDKO5S2kEspmHKUCyXVu7gVIJC80sFgQqEYgdpOqEABkCjYKUIHkKKdSivbfIcLbFiR+E
Z6MRnJia+FLIEgs7sXaQHgFJIRRcFLLqAgXNo0v3RVuZe7LdjkmWWzseSoFJqx/B/a4jWZtRjO1j
VOfVzE2N57YLTkIaNkigvIsbfW3iZKQ269SNxlMbIsykmQPFPrHMk3MW+5R25FDFOi0eImBPFzs+
1G54jxL5KKbvw5C4uksDSE4TCIkCq9QkYkmr4yuVrhAD86dTpWcNJjjcnPNW1qbSLaLY1SokuSRV
sq8D3SOxTQlJRRuJEnQnOe0k5pDtHCKsW8mpTW2zCGWRSalXN5OOJUbz2z3ryJHi9CE6dXU+IAXK
laVPMKcvEzpDmdWJLnoTEt5J/EAzIw0BUQjugrQf74wOQVFG5Gca9BtqJFd2DU4lM0FVwkE1QkIL
mRZaaTBAJvEpcT9eotm4Enm4SWTCaOiYR8gm7uIq4d0E6X2R9Xd6wtIl00k9w7wVQFXzXEVBU8sM
Uwfr1TyztNthtIJNT9CpJxNPLZBbXxuXpScI8ZGpqNRJnAVGS0Q4eanl5FzGffFYySRVp3KOI53y
EZmxmpmkrcYydxXj79VkMZszTF9qoll16Y/3h7kgsrWT2a12CAk7xOS5YkzVlI0Yio1eigthiZ1O
7Gsg818TmQTrEQmrju2mV0xk3OhqFiReJ4sJRdeMntodsXDtKgdDxDOFYxijstrconm/8LgiayMg
+tRRDw0yoUouSGjFcjQWRkumAGlSzrEWLYfEY6FzCPU2TqvhNs2UVVEQSgRAOBD8TanOaRkmmBxR
lZNVUU1jCR+0bUuurkLhizZzqSnXFwHyqdZnkptu8NeNpGb5T2OXkpmo0yjJ3smsVkOvPSrD3ZDd
G8hggbC36dAfoSPbpvWq8h9siCOcJFmWE0cMAtQO97hF7r3M3PIVLpq0hONrFxwV2SaU2Uokxm4Y
0xsLPSBpDGqZ7dveX9phFa+a1sdoCuPq+rgLrdK+HRSD8NgAY3hpXOrhym7VY90I5kp9nYR3gb4b
HGeOWXImnRy65S2FetM1uFzl2mcW1qOnYRWP4Ct6HLadlc4y7EiLvjK3qMW7WYdNZ/I511sk3XAt
jCGafplWZVwGTYY+i6cVKFp8oz+k6IWMIJy9nwiaesPHpMB7+aLvPm+fMYQ/123S/Kaklj99kVBf
5f9/v/RNkv3jJ3pTll+NBcryJ6ksl+/AD/PvECsbXPQ7nOvlHb283Z89QfLACb/d88yWfuDYluba
IPQvDxAkhM/+248VcQA2RBqCsF9/rAJm8YLvRujPxuDnH+91MH/+O999god9GtIaXtMv9tS8V9dD
jBj/5Sh8eI53o2AcEKHKmVaHfnn/8e0DqB6oRADF18en+/gwUVAQUDr/zWXwswEg/BU2ULVwGPAA
zvwwDpYwVZfYjE86DlwGb9fm7+6MP7kZfjYKmq1DVjkQAPLBt/1+FMSB5mo8VOd1kOQofbqbQXt9
U78wCuaBqpqSQOeqev/x7QMTopXCUfE6OiqExWf7+EJC4L92KzAjYqPRDLxNr4/vR8E5QGUqTBJg
3n7MlPHJRgHj/i+PgnGgC9PUCM55/ZhMse+vBfcA3QM/g8l4fXy6W4GJkfv49RL9hZtBJ5nbhrTR
32a+D+sj94StaoZLbcjr49ONA80kclX7tXtC1phYjk5z5+u3/YeJkRXSgGp/20Sor5ffJ9olvCyT
zi9PjQQ92STD0Kf5J3cF0iMUQVDmr49PNw4mse6/PArslghQMtkufD8pYGx0pRrCst4mhU84NTKt
//rNQD0sUhkmwJfHh5vB5hoBmyHG/20UPt1FYLja29r9CxOjKbfMtEEb39bBP1wLGiI/Nkyf9VaQ
CwTX6q9eDTr7AfII+Mpfv+4/LBAqqygqgm/3xOtW/RNNjcB4UiL1awuEduC45OUxoK+jwLr7frvg
SO8ySghy/F4frzfhpxoFBHC/Ogr6gW1Tn4Em8u2i/zgKHNWYONW3QVI/32YBjuAfWB7YOhpEJb7d
+jzh+2tBHCCcRQYsjLdB+nSj8LJ1lFqbX7sn9AMOinxQloqXx4d7QhwQg6IaUnj5+viM4/BaYPNr
42Ae6LToWkgxf3hX2AdkIDiORQLkb+PEC36uucH45RmSqnoLMEn/Ngof7gr3QAdps233MwNt6i+v
lrIqkfUQMfDr48PeyTmQIByZrN82FZ9uB8ncwA7/9Vb9hd2TcYBNAVEhp8eXx4ddgzjgWqBOUsoK
P9e9wOd/DdP9tTlBws7sBvQ/OVbLk4TNQ3zbPb7efp9oTmAcEGD/A/AC+LJDassbjvJhjWBuZA+t
GTLd5eXxuih9rnH4QS7O30ZeWSOErqKX/faFf79nkPtHdpesIW+P14H/XOPwA9nx3x4H5kcgZo4M
bxPgh1WCnjgML5psqH19fMb7wtYlMPCr84NtqbYugNZeHn8YB3bZJrLnb6vl3zhj/xcXzW8k3xyL
1v6F3guf6x+xgH/2C9+YrT/+/I3V2u7/82/Yu+9+T5J9ry/9/EI7yv//n+/Yipdd0bsfftslvbzM
25+/fb4/vvJ3r/XtQ337x00oc9MpCHn5wfj2Lr8Ltlrk2bP/kLwn396QhN/f0X/+/d37fXcZ/Bcv
MCcp7/n908ujKd/sP/X0eRV/ezI5/G8H33/o2Y8eaPD9/ulfGKl/6umfQ6jP9OMLsD/6p14gTJ/h
Vj+M0Muh+J96BdmJ/e39vn4BjgQj/6GnP34Yv4td+3+sXU0LwjAM/WdeFDwoeNw5bikMOwZ1Mv33
Ju066Af14Ltv75WmH+lL2mhgWNYhFDpT0XiNO4PgO34uU0nhpXsQxZnsSp/YYt//IVAEwr8ZQzbH
VzUBhC9VQ/t5mtIEiE3PBlGcXnc7JgkWcsVOBWMQfifzy85rxFMbqNbgVUgUBb/N7IacwkfCUBS0
sKuSqGYCIvlRyWPfH//acBpPNWII2mWBMRxXSdepWCOcUkHWuIz2wfJIfjTvNnKDp4fjGLL9XyZH
SG5BUbArSsPIMRu3RjWuFGKMfSRXLiDhINruo5pXuItspa8Y87Nqv6V+sH7RWyZ3+AIAAP//</cx:binary>
              </cx:geoCache>
            </cx:geography>
          </cx:layoutPr>
          <cx:valueColors>
            <cx:minColor>
              <a:schemeClr val="bg2">
                <a:lumMod val="20000"/>
                <a:lumOff val="80000"/>
              </a:schemeClr>
            </cx:minColor>
            <cx:midColor>
              <a:schemeClr val="bg2"/>
            </cx:midColor>
            <cx:maxColor>
              <a:schemeClr val="tx2"/>
            </cx:maxColor>
          </cx:valueColors>
          <cx:valueColorPositions count="3">
            <cx:minPosition>
              <cx:number val="1"/>
            </cx:minPosition>
            <cx:midPosition>
              <cx:number val="20"/>
            </cx:midPosition>
          </cx:valueColorPositions>
        </cx:series>
      </cx:plotAreaRegion>
    </cx:plotArea>
    <cx:legend pos="l" align="ctr" overlay="1">
      <cx:txPr>
        <a:bodyPr spcFirstLastPara="1" vertOverflow="ellipsis" horzOverflow="overflow" wrap="square" lIns="0" tIns="0" rIns="0" bIns="0" anchor="ctr" anchorCtr="1"/>
        <a:lstStyle/>
        <a:p>
          <a:pPr algn="ctr" rtl="0">
            <a:defRPr sz="1000">
              <a:solidFill>
                <a:schemeClr val="tx2"/>
              </a:solidFill>
            </a:defRPr>
          </a:pPr>
          <a:endParaRPr lang="en-GB" sz="1000" b="0" i="0" u="none" strike="noStrike" baseline="0">
            <a:solidFill>
              <a:schemeClr val="tx2"/>
            </a:solidFill>
            <a:latin typeface="Aptos Narrow" panose="02110004020202020204"/>
          </a:endParaRPr>
        </a:p>
      </cx:txPr>
    </cx:legend>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microsoft.com/office/2014/relationships/chartEx" Target="../charts/chartEx1.xml"/><Relationship Id="rId3" Type="http://schemas.openxmlformats.org/officeDocument/2006/relationships/chart" Target="../charts/chart3.xml"/><Relationship Id="rId7" Type="http://schemas.openxmlformats.org/officeDocument/2006/relationships/image" Target="../media/image6.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4.png"/><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27</xdr:col>
      <xdr:colOff>43697</xdr:colOff>
      <xdr:row>39</xdr:row>
      <xdr:rowOff>54738</xdr:rowOff>
    </xdr:to>
    <xdr:pic>
      <xdr:nvPicPr>
        <xdr:cNvPr id="5" name="Picture 8">
          <a:extLst>
            <a:ext uri="{FF2B5EF4-FFF2-40B4-BE49-F238E27FC236}">
              <a16:creationId xmlns:a16="http://schemas.microsoft.com/office/drawing/2014/main" id="{6B1F8271-31A0-67FC-AA85-CAAB769E1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960097" cy="7761824"/>
        </a:xfrm>
        <a:prstGeom prst="rect">
          <a:avLst/>
        </a:prstGeom>
      </xdr:spPr>
    </xdr:pic>
    <xdr:clientData/>
  </xdr:twoCellAnchor>
  <xdr:twoCellAnchor>
    <xdr:from>
      <xdr:col>0</xdr:col>
      <xdr:colOff>8021</xdr:colOff>
      <xdr:row>0</xdr:row>
      <xdr:rowOff>56147</xdr:rowOff>
    </xdr:from>
    <xdr:to>
      <xdr:col>4</xdr:col>
      <xdr:colOff>48126</xdr:colOff>
      <xdr:row>6</xdr:row>
      <xdr:rowOff>134207</xdr:rowOff>
    </xdr:to>
    <xdr:sp macro="" textlink="">
      <xdr:nvSpPr>
        <xdr:cNvPr id="6" name="Rectangle: Rounded Corners 5">
          <a:extLst>
            <a:ext uri="{FF2B5EF4-FFF2-40B4-BE49-F238E27FC236}">
              <a16:creationId xmlns:a16="http://schemas.microsoft.com/office/drawing/2014/main" id="{645EA26A-2117-8923-F0B8-DEBF7511AC40}"/>
            </a:ext>
          </a:extLst>
        </xdr:cNvPr>
        <xdr:cNvSpPr>
          <a:spLocks noChangeAspect="1"/>
        </xdr:cNvSpPr>
      </xdr:nvSpPr>
      <xdr:spPr>
        <a:xfrm>
          <a:off x="8021" y="56147"/>
          <a:ext cx="2478505" cy="1233092"/>
        </a:xfrm>
        <a:prstGeom prst="roundRect">
          <a:avLst>
            <a:gd name="adj" fmla="val 0"/>
          </a:avLst>
        </a:prstGeom>
        <a:blipFill dpi="0" rotWithShape="1">
          <a:blip xmlns:r="http://schemas.openxmlformats.org/officeDocument/2006/relationships" r:embed="rId2" cstate="print">
            <a:extLst>
              <a:ext uri="{28A0092B-C50C-407E-A947-70E740481C1C}">
                <a14:useLocalDpi xmlns:a14="http://schemas.microsoft.com/office/drawing/2010/main" val="0"/>
              </a:ext>
            </a:extLst>
          </a:blip>
          <a:srcRect/>
          <a:stretch>
            <a:fillRect/>
          </a:stretch>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97972</xdr:colOff>
      <xdr:row>25</xdr:row>
      <xdr:rowOff>130439</xdr:rowOff>
    </xdr:from>
    <xdr:to>
      <xdr:col>11</xdr:col>
      <xdr:colOff>586740</xdr:colOff>
      <xdr:row>36</xdr:row>
      <xdr:rowOff>138059</xdr:rowOff>
    </xdr:to>
    <xdr:sp macro="" textlink="">
      <xdr:nvSpPr>
        <xdr:cNvPr id="7" name="TextBox 6">
          <a:extLst>
            <a:ext uri="{FF2B5EF4-FFF2-40B4-BE49-F238E27FC236}">
              <a16:creationId xmlns:a16="http://schemas.microsoft.com/office/drawing/2014/main" id="{6F27CF44-8FEE-C0A4-662D-539AFC7E2C11}"/>
            </a:ext>
          </a:extLst>
        </xdr:cNvPr>
        <xdr:cNvSpPr txBox="1"/>
      </xdr:nvSpPr>
      <xdr:spPr>
        <a:xfrm>
          <a:off x="97972" y="4892939"/>
          <a:ext cx="7438208" cy="2103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lang="en-GB" sz="4000" b="1">
              <a:solidFill>
                <a:srgbClr val="006768"/>
              </a:solidFill>
              <a:latin typeface="Trebuchet MS" panose="020B0603020202020204" pitchFamily="34" charset="0"/>
            </a:rPr>
            <a:t>Transmission Infrastructure</a:t>
          </a:r>
        </a:p>
        <a:p>
          <a:r>
            <a:rPr lang="en-GB" sz="4000" b="1" baseline="0">
              <a:solidFill>
                <a:srgbClr val="006768"/>
              </a:solidFill>
              <a:latin typeface="Trebuchet MS" panose="020B0603020202020204" pitchFamily="34" charset="0"/>
            </a:rPr>
            <a:t>Delivery Report</a:t>
          </a:r>
        </a:p>
        <a:p>
          <a:r>
            <a:rPr lang="en-GB" sz="3200" baseline="0">
              <a:solidFill>
                <a:srgbClr val="006768"/>
              </a:solidFill>
              <a:latin typeface="Trebuchet MS" panose="020B0603020202020204" pitchFamily="34" charset="0"/>
            </a:rPr>
            <a:t>Q1 2026</a:t>
          </a:r>
          <a:endParaRPr lang="en-GB" sz="3200">
            <a:solidFill>
              <a:srgbClr val="006768"/>
            </a:solidFill>
            <a:latin typeface="Trebuchet MS" panose="020B0603020202020204" pitchFamily="34" charset="0"/>
          </a:endParaRPr>
        </a:p>
      </xdr:txBody>
    </xdr:sp>
    <xdr:clientData/>
  </xdr:twoCellAnchor>
  <xdr:twoCellAnchor editAs="oneCell">
    <xdr:from>
      <xdr:col>21</xdr:col>
      <xdr:colOff>256716</xdr:colOff>
      <xdr:row>0</xdr:row>
      <xdr:rowOff>0</xdr:rowOff>
    </xdr:from>
    <xdr:to>
      <xdr:col>26</xdr:col>
      <xdr:colOff>808620</xdr:colOff>
      <xdr:row>7</xdr:row>
      <xdr:rowOff>109073</xdr:rowOff>
    </xdr:to>
    <xdr:pic>
      <xdr:nvPicPr>
        <xdr:cNvPr id="2" name="Picture 1">
          <a:extLst>
            <a:ext uri="{FF2B5EF4-FFF2-40B4-BE49-F238E27FC236}">
              <a16:creationId xmlns:a16="http://schemas.microsoft.com/office/drawing/2014/main" id="{5D4B8064-D4F5-4340-B962-BDAC5B654FE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298948" y="0"/>
          <a:ext cx="3609429" cy="1456610"/>
        </a:xfrm>
        <a:prstGeom prst="rect">
          <a:avLst/>
        </a:prstGeom>
      </xdr:spPr>
    </xdr:pic>
    <xdr:clientData/>
  </xdr:twoCellAnchor>
  <xdr:twoCellAnchor>
    <xdr:from>
      <xdr:col>0</xdr:col>
      <xdr:colOff>97972</xdr:colOff>
      <xdr:row>36</xdr:row>
      <xdr:rowOff>53339</xdr:rowOff>
    </xdr:from>
    <xdr:to>
      <xdr:col>10</xdr:col>
      <xdr:colOff>746760</xdr:colOff>
      <xdr:row>38</xdr:row>
      <xdr:rowOff>175260</xdr:rowOff>
    </xdr:to>
    <xdr:sp macro="" textlink="">
      <xdr:nvSpPr>
        <xdr:cNvPr id="3" name="TextBox 2">
          <a:extLst>
            <a:ext uri="{FF2B5EF4-FFF2-40B4-BE49-F238E27FC236}">
              <a16:creationId xmlns:a16="http://schemas.microsoft.com/office/drawing/2014/main" id="{4E0C951A-255F-48EA-AD78-B30A89851B9F}"/>
            </a:ext>
          </a:extLst>
        </xdr:cNvPr>
        <xdr:cNvSpPr txBox="1"/>
      </xdr:nvSpPr>
      <xdr:spPr>
        <a:xfrm>
          <a:off x="97972" y="6911339"/>
          <a:ext cx="6744788"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lang="en-GB" sz="1200" b="1">
              <a:solidFill>
                <a:srgbClr val="006768"/>
              </a:solidFill>
              <a:latin typeface="Trebuchet MS" panose="020B0603020202020204" pitchFamily="34" charset="0"/>
            </a:rPr>
            <a:t>Disclamer</a:t>
          </a:r>
          <a:r>
            <a:rPr lang="en-GB" sz="1200">
              <a:solidFill>
                <a:srgbClr val="006768"/>
              </a:solidFill>
              <a:latin typeface="Trebuchet MS" panose="020B0603020202020204" pitchFamily="34" charset="0"/>
            </a:rPr>
            <a:t> - The TID has been produced by EirGrid and is undergoing further reivew by ESB</a:t>
          </a:r>
          <a:r>
            <a:rPr lang="en-GB" sz="1200" baseline="0">
              <a:solidFill>
                <a:srgbClr val="006768"/>
              </a:solidFill>
              <a:latin typeface="Trebuchet MS" panose="020B0603020202020204" pitchFamily="34" charset="0"/>
            </a:rPr>
            <a:t> Networks in line with established goverance processes.</a:t>
          </a:r>
          <a:endParaRPr lang="en-GB" sz="1200">
            <a:solidFill>
              <a:srgbClr val="006768"/>
            </a:solidFill>
            <a:latin typeface="Trebuchet MS" panose="020B0603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198120</xdr:colOff>
      <xdr:row>1</xdr:row>
      <xdr:rowOff>22860</xdr:rowOff>
    </xdr:from>
    <xdr:to>
      <xdr:col>1</xdr:col>
      <xdr:colOff>435783</xdr:colOff>
      <xdr:row>2</xdr:row>
      <xdr:rowOff>145732</xdr:rowOff>
    </xdr:to>
    <xdr:pic>
      <xdr:nvPicPr>
        <xdr:cNvPr id="3" name="Picture 2">
          <a:extLst>
            <a:ext uri="{FF2B5EF4-FFF2-40B4-BE49-F238E27FC236}">
              <a16:creationId xmlns:a16="http://schemas.microsoft.com/office/drawing/2014/main" id="{92A2872B-0E63-43F1-8DE5-FF20FC87CF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120" y="205740"/>
          <a:ext cx="1211118" cy="491807"/>
        </a:xfrm>
        <a:prstGeom prst="rect">
          <a:avLst/>
        </a:prstGeom>
      </xdr:spPr>
    </xdr:pic>
    <xdr:clientData/>
  </xdr:twoCellAnchor>
  <xdr:twoCellAnchor editAs="oneCell">
    <xdr:from>
      <xdr:col>1</xdr:col>
      <xdr:colOff>662940</xdr:colOff>
      <xdr:row>0</xdr:row>
      <xdr:rowOff>0</xdr:rowOff>
    </xdr:from>
    <xdr:to>
      <xdr:col>1</xdr:col>
      <xdr:colOff>2945765</xdr:colOff>
      <xdr:row>4</xdr:row>
      <xdr:rowOff>11306</xdr:rowOff>
    </xdr:to>
    <xdr:pic>
      <xdr:nvPicPr>
        <xdr:cNvPr id="7" name="Picture 6">
          <a:extLst>
            <a:ext uri="{FF2B5EF4-FFF2-40B4-BE49-F238E27FC236}">
              <a16:creationId xmlns:a16="http://schemas.microsoft.com/office/drawing/2014/main" id="{5F33254D-1999-B8F4-F6C8-CED88BA036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45920" y="0"/>
          <a:ext cx="2286000" cy="922531"/>
        </a:xfrm>
        <a:prstGeom prst="rect">
          <a:avLst/>
        </a:prstGeom>
      </xdr:spPr>
    </xdr:pic>
    <xdr:clientData/>
  </xdr:twoCellAnchor>
  <xdr:twoCellAnchor>
    <xdr:from>
      <xdr:col>8</xdr:col>
      <xdr:colOff>1130786</xdr:colOff>
      <xdr:row>0</xdr:row>
      <xdr:rowOff>93235</xdr:rowOff>
    </xdr:from>
    <xdr:to>
      <xdr:col>9</xdr:col>
      <xdr:colOff>1142212</xdr:colOff>
      <xdr:row>5</xdr:row>
      <xdr:rowOff>35282</xdr:rowOff>
    </xdr:to>
    <mc:AlternateContent xmlns:mc="http://schemas.openxmlformats.org/markup-compatibility/2006" xmlns:sle15="http://schemas.microsoft.com/office/drawing/2012/slicer">
      <mc:Choice Requires="sle15">
        <xdr:graphicFrame macro="">
          <xdr:nvGraphicFramePr>
            <xdr:cNvPr id="5" name="Voltage (kV)">
              <a:extLst>
                <a:ext uri="{FF2B5EF4-FFF2-40B4-BE49-F238E27FC236}">
                  <a16:creationId xmlns:a16="http://schemas.microsoft.com/office/drawing/2014/main" id="{0FBEA22D-56FF-22DB-DFFB-EF6D79E52AA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Voltage (kV)"/>
            </a:graphicData>
          </a:graphic>
        </xdr:graphicFrame>
      </mc:Choice>
      <mc:Fallback xmlns="">
        <xdr:sp macro="" textlink="">
          <xdr:nvSpPr>
            <xdr:cNvPr id="0" name=""/>
            <xdr:cNvSpPr>
              <a:spLocks noTextEdit="1"/>
            </xdr:cNvSpPr>
          </xdr:nvSpPr>
          <xdr:spPr>
            <a:xfrm>
              <a:off x="13660716" y="93235"/>
              <a:ext cx="1224000" cy="1227508"/>
            </a:xfrm>
            <a:prstGeom prst="rect">
              <a:avLst/>
            </a:prstGeom>
            <a:solidFill>
              <a:prstClr val="white"/>
            </a:solidFill>
            <a:ln w="1">
              <a:solidFill>
                <a:prstClr val="green"/>
              </a:solidFill>
            </a:ln>
          </xdr:spPr>
          <xdr:txBody>
            <a:bodyPr vertOverflow="clip" horzOverflow="clip"/>
            <a:lstStyle/>
            <a:p>
              <a:r>
                <a:rPr lang="en-IE"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twoCellAnchor>
  <xdr:twoCellAnchor>
    <xdr:from>
      <xdr:col>9</xdr:col>
      <xdr:colOff>1246031</xdr:colOff>
      <xdr:row>0</xdr:row>
      <xdr:rowOff>93235</xdr:rowOff>
    </xdr:from>
    <xdr:to>
      <xdr:col>10</xdr:col>
      <xdr:colOff>1137267</xdr:colOff>
      <xdr:row>5</xdr:row>
      <xdr:rowOff>35282</xdr:rowOff>
    </xdr:to>
    <mc:AlternateContent xmlns:mc="http://schemas.openxmlformats.org/markup-compatibility/2006" xmlns:sle15="http://schemas.microsoft.com/office/drawing/2012/slicer">
      <mc:Choice Requires="sle15">
        <xdr:graphicFrame macro="">
          <xdr:nvGraphicFramePr>
            <xdr:cNvPr id="6" name="Stage">
              <a:extLst>
                <a:ext uri="{FF2B5EF4-FFF2-40B4-BE49-F238E27FC236}">
                  <a16:creationId xmlns:a16="http://schemas.microsoft.com/office/drawing/2014/main" id="{E1CBD4C1-AC04-A7D0-5880-22523576DEFB}"/>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Stage"/>
            </a:graphicData>
          </a:graphic>
        </xdr:graphicFrame>
      </mc:Choice>
      <mc:Fallback xmlns="">
        <xdr:sp macro="" textlink="">
          <xdr:nvSpPr>
            <xdr:cNvPr id="0" name=""/>
            <xdr:cNvSpPr>
              <a:spLocks noTextEdit="1"/>
            </xdr:cNvSpPr>
          </xdr:nvSpPr>
          <xdr:spPr>
            <a:xfrm>
              <a:off x="14988535" y="93235"/>
              <a:ext cx="1176697" cy="1227508"/>
            </a:xfrm>
            <a:prstGeom prst="rect">
              <a:avLst/>
            </a:prstGeom>
            <a:solidFill>
              <a:prstClr val="white"/>
            </a:solidFill>
            <a:ln w="1">
              <a:solidFill>
                <a:prstClr val="green"/>
              </a:solidFill>
            </a:ln>
          </xdr:spPr>
          <xdr:txBody>
            <a:bodyPr vertOverflow="clip" horzOverflow="clip"/>
            <a:lstStyle/>
            <a:p>
              <a:r>
                <a:rPr lang="en-IE"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twoCellAnchor>
  <xdr:twoCellAnchor>
    <xdr:from>
      <xdr:col>7</xdr:col>
      <xdr:colOff>331541</xdr:colOff>
      <xdr:row>0</xdr:row>
      <xdr:rowOff>93235</xdr:rowOff>
    </xdr:from>
    <xdr:to>
      <xdr:col>8</xdr:col>
      <xdr:colOff>1026968</xdr:colOff>
      <xdr:row>5</xdr:row>
      <xdr:rowOff>35282</xdr:rowOff>
    </xdr:to>
    <mc:AlternateContent xmlns:mc="http://schemas.openxmlformats.org/markup-compatibility/2006" xmlns:sle15="http://schemas.microsoft.com/office/drawing/2012/slicer">
      <mc:Choice Requires="sle15">
        <xdr:graphicFrame macro="">
          <xdr:nvGraphicFramePr>
            <xdr:cNvPr id="14" name="Project Driver">
              <a:extLst>
                <a:ext uri="{FF2B5EF4-FFF2-40B4-BE49-F238E27FC236}">
                  <a16:creationId xmlns:a16="http://schemas.microsoft.com/office/drawing/2014/main" id="{651AB62C-1786-20BB-9984-D1F32AC76553}"/>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Project Driver"/>
            </a:graphicData>
          </a:graphic>
        </xdr:graphicFrame>
      </mc:Choice>
      <mc:Fallback xmlns="">
        <xdr:sp macro="" textlink="">
          <xdr:nvSpPr>
            <xdr:cNvPr id="0" name=""/>
            <xdr:cNvSpPr>
              <a:spLocks noTextEdit="1"/>
            </xdr:cNvSpPr>
          </xdr:nvSpPr>
          <xdr:spPr>
            <a:xfrm>
              <a:off x="11648898" y="93235"/>
              <a:ext cx="1908000" cy="1227508"/>
            </a:xfrm>
            <a:prstGeom prst="rect">
              <a:avLst/>
            </a:prstGeom>
            <a:solidFill>
              <a:prstClr val="white"/>
            </a:solidFill>
            <a:ln w="1">
              <a:solidFill>
                <a:prstClr val="green"/>
              </a:solidFill>
            </a:ln>
          </xdr:spPr>
          <xdr:txBody>
            <a:bodyPr vertOverflow="clip" horzOverflow="clip"/>
            <a:lstStyle/>
            <a:p>
              <a:r>
                <a:rPr lang="en-IE"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twoCellAnchor>
  <xdr:twoCellAnchor>
    <xdr:from>
      <xdr:col>5</xdr:col>
      <xdr:colOff>203932</xdr:colOff>
      <xdr:row>0</xdr:row>
      <xdr:rowOff>93235</xdr:rowOff>
    </xdr:from>
    <xdr:to>
      <xdr:col>7</xdr:col>
      <xdr:colOff>227723</xdr:colOff>
      <xdr:row>5</xdr:row>
      <xdr:rowOff>37075</xdr:rowOff>
    </xdr:to>
    <mc:AlternateContent xmlns:mc="http://schemas.openxmlformats.org/markup-compatibility/2006" xmlns:sle15="http://schemas.microsoft.com/office/drawing/2012/slicer">
      <mc:Choice Requires="sle15">
        <xdr:graphicFrame macro="">
          <xdr:nvGraphicFramePr>
            <xdr:cNvPr id="4" name="Portfolio">
              <a:extLst>
                <a:ext uri="{FF2B5EF4-FFF2-40B4-BE49-F238E27FC236}">
                  <a16:creationId xmlns:a16="http://schemas.microsoft.com/office/drawing/2014/main" id="{2A5C9904-30BC-5927-1F18-FEA3EAB39593}"/>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Portfolio"/>
            </a:graphicData>
          </a:graphic>
        </xdr:graphicFrame>
      </mc:Choice>
      <mc:Fallback xmlns="">
        <xdr:sp macro="" textlink="">
          <xdr:nvSpPr>
            <xdr:cNvPr id="0" name=""/>
            <xdr:cNvSpPr>
              <a:spLocks noTextEdit="1"/>
            </xdr:cNvSpPr>
          </xdr:nvSpPr>
          <xdr:spPr>
            <a:xfrm>
              <a:off x="10249080" y="93235"/>
              <a:ext cx="1296000" cy="1229301"/>
            </a:xfrm>
            <a:prstGeom prst="rect">
              <a:avLst/>
            </a:prstGeom>
            <a:solidFill>
              <a:prstClr val="white"/>
            </a:solidFill>
            <a:ln w="1">
              <a:solidFill>
                <a:prstClr val="green"/>
              </a:solidFill>
            </a:ln>
          </xdr:spPr>
          <xdr:txBody>
            <a:bodyPr vertOverflow="clip" horzOverflow="clip"/>
            <a:lstStyle/>
            <a:p>
              <a:r>
                <a:rPr lang="en-IE"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twoCellAnchor>
  <xdr:twoCellAnchor>
    <xdr:from>
      <xdr:col>2</xdr:col>
      <xdr:colOff>6619</xdr:colOff>
      <xdr:row>0</xdr:row>
      <xdr:rowOff>93235</xdr:rowOff>
    </xdr:from>
    <xdr:to>
      <xdr:col>5</xdr:col>
      <xdr:colOff>100114</xdr:colOff>
      <xdr:row>5</xdr:row>
      <xdr:rowOff>35382</xdr:rowOff>
    </xdr:to>
    <mc:AlternateContent xmlns:mc="http://schemas.openxmlformats.org/markup-compatibility/2006" xmlns:sle15="http://schemas.microsoft.com/office/drawing/2012/slicer">
      <mc:Choice Requires="sle15">
        <xdr:graphicFrame macro="">
          <xdr:nvGraphicFramePr>
            <xdr:cNvPr id="9" name="County">
              <a:extLst>
                <a:ext uri="{FF2B5EF4-FFF2-40B4-BE49-F238E27FC236}">
                  <a16:creationId xmlns:a16="http://schemas.microsoft.com/office/drawing/2014/main" id="{8D502306-35EE-AD46-8FD4-C1156F0CF653}"/>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6977262" y="93235"/>
              <a:ext cx="3168000" cy="1227608"/>
            </a:xfrm>
            <a:prstGeom prst="rect">
              <a:avLst/>
            </a:prstGeom>
            <a:solidFill>
              <a:prstClr val="white"/>
            </a:solidFill>
            <a:ln w="1">
              <a:solidFill>
                <a:prstClr val="green"/>
              </a:solidFill>
            </a:ln>
          </xdr:spPr>
          <xdr:txBody>
            <a:bodyPr vertOverflow="clip" horzOverflow="clip"/>
            <a:lstStyle/>
            <a:p>
              <a:r>
                <a:rPr lang="en-IE"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twoCellAnchor>
</xdr:wsDr>
</file>

<file path=xl/drawings/drawing3.xml><?xml version="1.0" encoding="utf-8"?>
<xdr:wsDr xmlns:xdr="http://schemas.openxmlformats.org/drawingml/2006/spreadsheetDrawing" xmlns:a="http://schemas.openxmlformats.org/drawingml/2006/main">
  <xdr:twoCellAnchor>
    <xdr:from>
      <xdr:col>7</xdr:col>
      <xdr:colOff>807630</xdr:colOff>
      <xdr:row>15</xdr:row>
      <xdr:rowOff>30480</xdr:rowOff>
    </xdr:from>
    <xdr:to>
      <xdr:col>12</xdr:col>
      <xdr:colOff>26130</xdr:colOff>
      <xdr:row>35</xdr:row>
      <xdr:rowOff>104280</xdr:rowOff>
    </xdr:to>
    <xdr:graphicFrame macro="">
      <xdr:nvGraphicFramePr>
        <xdr:cNvPr id="42" name="Chart 1">
          <a:extLst>
            <a:ext uri="{FF2B5EF4-FFF2-40B4-BE49-F238E27FC236}">
              <a16:creationId xmlns:a16="http://schemas.microsoft.com/office/drawing/2014/main" id="{26B7366E-7038-4756-8801-8990AAC6E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175260</xdr:colOff>
      <xdr:row>15</xdr:row>
      <xdr:rowOff>30480</xdr:rowOff>
    </xdr:from>
    <xdr:to>
      <xdr:col>7</xdr:col>
      <xdr:colOff>727260</xdr:colOff>
      <xdr:row>35</xdr:row>
      <xdr:rowOff>104280</xdr:rowOff>
    </xdr:to>
    <xdr:graphicFrame macro="">
      <xdr:nvGraphicFramePr>
        <xdr:cNvPr id="43" name="Chart 2">
          <a:extLst>
            <a:ext uri="{FF2B5EF4-FFF2-40B4-BE49-F238E27FC236}">
              <a16:creationId xmlns:a16="http://schemas.microsoft.com/office/drawing/2014/main" id="{A453C091-A99F-44CC-B8D7-C93B2B8B1A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175260</xdr:colOff>
      <xdr:row>45</xdr:row>
      <xdr:rowOff>0</xdr:rowOff>
    </xdr:from>
    <xdr:to>
      <xdr:col>7</xdr:col>
      <xdr:colOff>727260</xdr:colOff>
      <xdr:row>60</xdr:row>
      <xdr:rowOff>136800</xdr:rowOff>
    </xdr:to>
    <xdr:graphicFrame macro="">
      <xdr:nvGraphicFramePr>
        <xdr:cNvPr id="9" name="Chart 8">
          <a:extLst>
            <a:ext uri="{FF2B5EF4-FFF2-40B4-BE49-F238E27FC236}">
              <a16:creationId xmlns:a16="http://schemas.microsoft.com/office/drawing/2014/main" id="{0F4D430E-0188-4376-9E07-0F085290BF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808900</xdr:colOff>
      <xdr:row>45</xdr:row>
      <xdr:rowOff>0</xdr:rowOff>
    </xdr:from>
    <xdr:to>
      <xdr:col>12</xdr:col>
      <xdr:colOff>27400</xdr:colOff>
      <xdr:row>60</xdr:row>
      <xdr:rowOff>143150</xdr:rowOff>
    </xdr:to>
    <xdr:graphicFrame macro="">
      <xdr:nvGraphicFramePr>
        <xdr:cNvPr id="10" name="Chart 9">
          <a:extLst>
            <a:ext uri="{FF2B5EF4-FFF2-40B4-BE49-F238E27FC236}">
              <a16:creationId xmlns:a16="http://schemas.microsoft.com/office/drawing/2014/main" id="{DDD618A9-72D5-469A-9524-3BC7DDA959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106500</xdr:colOff>
      <xdr:row>45</xdr:row>
      <xdr:rowOff>0</xdr:rowOff>
    </xdr:from>
    <xdr:to>
      <xdr:col>18</xdr:col>
      <xdr:colOff>368940</xdr:colOff>
      <xdr:row>60</xdr:row>
      <xdr:rowOff>136800</xdr:rowOff>
    </xdr:to>
    <xdr:graphicFrame macro="">
      <xdr:nvGraphicFramePr>
        <xdr:cNvPr id="11" name="Chart 10">
          <a:extLst>
            <a:ext uri="{FF2B5EF4-FFF2-40B4-BE49-F238E27FC236}">
              <a16:creationId xmlns:a16="http://schemas.microsoft.com/office/drawing/2014/main" id="{03B2F142-BE8E-482E-BBEF-FE5564511D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xdr:col>
      <xdr:colOff>15240</xdr:colOff>
      <xdr:row>0</xdr:row>
      <xdr:rowOff>178718</xdr:rowOff>
    </xdr:from>
    <xdr:to>
      <xdr:col>4</xdr:col>
      <xdr:colOff>46990</xdr:colOff>
      <xdr:row>2</xdr:row>
      <xdr:rowOff>68545</xdr:rowOff>
    </xdr:to>
    <xdr:pic>
      <xdr:nvPicPr>
        <xdr:cNvPr id="27" name="Picture 26">
          <a:extLst>
            <a:ext uri="{FF2B5EF4-FFF2-40B4-BE49-F238E27FC236}">
              <a16:creationId xmlns:a16="http://schemas.microsoft.com/office/drawing/2014/main" id="{4BEE61F9-A92E-4BD5-BA2D-B7B773399E9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98120" y="178718"/>
          <a:ext cx="1203960" cy="491807"/>
        </a:xfrm>
        <a:prstGeom prst="rect">
          <a:avLst/>
        </a:prstGeom>
      </xdr:spPr>
    </xdr:pic>
    <xdr:clientData/>
  </xdr:twoCellAnchor>
  <xdr:twoCellAnchor editAs="oneCell">
    <xdr:from>
      <xdr:col>13</xdr:col>
      <xdr:colOff>868679</xdr:colOff>
      <xdr:row>0</xdr:row>
      <xdr:rowOff>0</xdr:rowOff>
    </xdr:from>
    <xdr:to>
      <xdr:col>19</xdr:col>
      <xdr:colOff>133182</xdr:colOff>
      <xdr:row>3</xdr:row>
      <xdr:rowOff>968</xdr:rowOff>
    </xdr:to>
    <xdr:pic>
      <xdr:nvPicPr>
        <xdr:cNvPr id="2" name="Picture 1">
          <a:extLst>
            <a:ext uri="{FF2B5EF4-FFF2-40B4-BE49-F238E27FC236}">
              <a16:creationId xmlns:a16="http://schemas.microsoft.com/office/drawing/2014/main" id="{609780E3-5162-421B-9E03-B3D884B3A21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075419" y="0"/>
          <a:ext cx="2076283" cy="837898"/>
        </a:xfrm>
        <a:prstGeom prst="rect">
          <a:avLst/>
        </a:prstGeom>
      </xdr:spPr>
    </xdr:pic>
    <xdr:clientData/>
  </xdr:twoCellAnchor>
  <xdr:twoCellAnchor>
    <xdr:from>
      <xdr:col>12</xdr:col>
      <xdr:colOff>272623</xdr:colOff>
      <xdr:row>15</xdr:row>
      <xdr:rowOff>68580</xdr:rowOff>
    </xdr:from>
    <xdr:to>
      <xdr:col>18</xdr:col>
      <xdr:colOff>184783</xdr:colOff>
      <xdr:row>35</xdr:row>
      <xdr:rowOff>42000</xdr:rowOff>
    </xdr:to>
    <mc:AlternateContent xmlns:mc="http://schemas.openxmlformats.org/markup-compatibility/2006">
      <mc:Choice xmlns:cx4="http://schemas.microsoft.com/office/drawing/2016/5/10/chartex" Requires="cx4">
        <xdr:graphicFrame macro="">
          <xdr:nvGraphicFramePr>
            <xdr:cNvPr id="3" name="Chart 2">
              <a:extLst>
                <a:ext uri="{FF2B5EF4-FFF2-40B4-BE49-F238E27FC236}">
                  <a16:creationId xmlns:a16="http://schemas.microsoft.com/office/drawing/2014/main" id="{E59FB801-A102-4200-946B-BA0305D8B8E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7610683" y="3169920"/>
              <a:ext cx="3204000" cy="3852000"/>
            </a:xfrm>
            <a:prstGeom prst="rect">
              <a:avLst/>
            </a:prstGeom>
            <a:solidFill>
              <a:prstClr val="white"/>
            </a:solidFill>
            <a:ln w="1">
              <a:solidFill>
                <a:prstClr val="green"/>
              </a:solidFill>
            </a:ln>
          </xdr:spPr>
          <xdr:txBody>
            <a:bodyPr vertOverflow="clip" horzOverflow="clip"/>
            <a:lstStyle/>
            <a:p>
              <a:r>
                <a:rPr lang="en-IE" sz="1100"/>
                <a:t>This chart isn’t available in your version of Excel.
Editing this shape or saving this workbook into a different file format will permanently break the chart.</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doh, Luke (EXT)" refreshedDate="46142.700112962964" createdVersion="8" refreshedVersion="8" minRefreshableVersion="3" recordCount="405" xr:uid="{012FB855-C01D-42EE-81FC-E7E37CB64775}">
  <cacheSource type="worksheet">
    <worksheetSource name="TID"/>
  </cacheSource>
  <cacheFields count="15">
    <cacheField name="CP Number" numFmtId="0">
      <sharedItems/>
    </cacheField>
    <cacheField name="Project Name" numFmtId="0">
      <sharedItems/>
    </cacheField>
    <cacheField name="County" numFmtId="0">
      <sharedItems containsBlank="1" count="27">
        <s v="Meath"/>
        <s v="Laois"/>
        <s v="Louth"/>
        <s v="Kildare"/>
        <s v="Galway"/>
        <s v="Wexford"/>
        <s v="Clare"/>
        <s v="Westmeath"/>
        <s v="Kerry"/>
        <s v="Roscommon"/>
        <s v="Dublin"/>
        <s v="Donegal"/>
        <s v="Wicklow"/>
        <s v="Cork"/>
        <s v="Limerick"/>
        <s v="Offaly"/>
        <s v="Waterford"/>
        <s v="Mayo"/>
        <s v="Leitrim"/>
        <s v="Longford"/>
        <s v="Monaghan"/>
        <s v="Tipperary"/>
        <s v="Carlow"/>
        <s v="Sligo"/>
        <s v="Cavan"/>
        <s v="Kilkenny"/>
        <m u="1"/>
      </sharedItems>
    </cacheField>
    <cacheField name="Portfolio" numFmtId="0">
      <sharedItems/>
    </cacheField>
    <cacheField name="Project Driver" numFmtId="0">
      <sharedItems containsBlank="1" count="9">
        <s v="System Reinforcement"/>
        <s v="Asset Refurbishment"/>
        <s v="Diversion"/>
        <s v="DSO"/>
        <s v="Customer Connection"/>
        <s v="Conflict" u="1"/>
        <s v="Innovation" u="1"/>
        <s v="TBC" u="1"/>
        <m u="1"/>
      </sharedItems>
    </cacheField>
    <cacheField name="Voltage_x000a_(kV)" numFmtId="0">
      <sharedItems containsBlank="1" containsMixedTypes="1" containsNumber="1" containsInteger="1" minValue="110" maxValue="400"/>
    </cacheField>
    <cacheField name="Stage" numFmtId="0">
      <sharedItems count="6">
        <s v="Pre PA"/>
        <s v="Post PA"/>
        <s v="Pipeline"/>
        <s v="Post EI"/>
        <e v="#N/A" u="1"/>
        <s v="Pre CA" u="1"/>
      </sharedItems>
    </cacheField>
    <cacheField name="Capital Approval" numFmtId="14">
      <sharedItems containsNonDate="0" containsDate="1" containsString="0" containsBlank="1" minDate="2008-04-16T00:00:00" maxDate="2029-07-19T00:00:00"/>
    </cacheField>
    <cacheField name="PA Signed" numFmtId="14">
      <sharedItems containsNonDate="0" containsDate="1" containsString="0" containsBlank="1" minDate="2012-08-24T00:00:00" maxDate="2030-12-07T00:00:00"/>
    </cacheField>
    <cacheField name="First Significant EI" numFmtId="14">
      <sharedItems containsNonDate="0" containsDate="1" containsString="0" containsBlank="1" minDate="2022-02-02T00:00:00" maxDate="2034-12-19T00:00:00"/>
    </cacheField>
    <cacheField name="Final EI" numFmtId="14">
      <sharedItems containsNonDate="0" containsDate="1" containsString="0" containsBlank="1" minDate="2026-01-27T00:00:00" maxDate="2035-12-04T00:00:00"/>
    </cacheField>
    <cacheField name="CA Current Year" numFmtId="1">
      <sharedItems containsMixedTypes="1" containsNumber="1" containsInteger="1" minValue="2008" maxValue="2029"/>
    </cacheField>
    <cacheField name="PA Current Year" numFmtId="1">
      <sharedItems containsMixedTypes="1" containsNumber="1" containsInteger="1" minValue="2012" maxValue="2030"/>
    </cacheField>
    <cacheField name="FSEI Current Year" numFmtId="1">
      <sharedItems containsMixedTypes="1" containsNumber="1" containsInteger="1" minValue="2022" maxValue="2034"/>
    </cacheField>
    <cacheField name="FEI Current Year" numFmtId="1">
      <sharedItems containsMixedTypes="1" containsNumber="1" containsInteger="1" minValue="2026" maxValue="203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05">
  <r>
    <s v="CP0466"/>
    <s v="North South 400 kV Interconnector - RoI"/>
    <x v="0"/>
    <s v="Priority"/>
    <x v="0"/>
    <n v="400"/>
    <x v="0"/>
    <d v="2016-09-21T00:00:00"/>
    <m/>
    <d v="2028-12-20T00:00:00"/>
    <d v="2031-10-06T00:00:00"/>
    <n v="2016"/>
    <s v=""/>
    <n v="2028"/>
    <n v="2031"/>
  </r>
  <r>
    <s v="CP0585"/>
    <s v="Laois Kilkenny (Coolnabacky) 400 kV Station - New Station &amp; Associated Lines &amp; Station Works"/>
    <x v="1"/>
    <s v="Priority"/>
    <x v="0"/>
    <n v="400"/>
    <x v="1"/>
    <d v="2008-04-16T00:00:00"/>
    <d v="2016-06-17T00:00:00"/>
    <m/>
    <d v="2027-06-30T00:00:00"/>
    <n v="2008"/>
    <n v="2016"/>
    <s v=""/>
    <n v="2027"/>
  </r>
  <r>
    <s v="CP0799"/>
    <s v="Louth 220 kV Station Refurbishment"/>
    <x v="2"/>
    <s v="Priority"/>
    <x v="1"/>
    <n v="220"/>
    <x v="1"/>
    <d v="2013-09-25T00:00:00"/>
    <d v="2020-03-12T00:00:00"/>
    <d v="2025-10-10T00:00:00"/>
    <d v="2032-12-31T00:00:00"/>
    <n v="2013"/>
    <n v="2020"/>
    <n v="2025"/>
    <n v="2032"/>
  </r>
  <r>
    <s v="CP0808"/>
    <s v="Maynooth 220 kV Station Reconfiguration"/>
    <x v="3"/>
    <s v="Priority"/>
    <x v="0"/>
    <n v="220"/>
    <x v="1"/>
    <d v="2021-03-16T00:00:00"/>
    <d v="2024-12-05T00:00:00"/>
    <d v="2028-12-20T00:00:00"/>
    <d v="2031-12-31T00:00:00"/>
    <n v="2021"/>
    <n v="2024"/>
    <n v="2028"/>
    <n v="2031"/>
  </r>
  <r>
    <s v="CP0816"/>
    <s v="North Connacht 110 kV Project"/>
    <x v="4"/>
    <s v="Priority"/>
    <x v="0"/>
    <n v="110"/>
    <x v="1"/>
    <d v="2018-09-12T00:00:00"/>
    <d v="2023-12-20T00:00:00"/>
    <d v="2028-12-20T00:00:00"/>
    <d v="2028-12-31T00:00:00"/>
    <n v="2018"/>
    <n v="2023"/>
    <n v="2028"/>
    <n v="2028"/>
  </r>
  <r>
    <s v="CP0866"/>
    <s v="Great Island - Kellis 220 kV Line Uprate"/>
    <x v="5"/>
    <s v="Priority"/>
    <x v="0"/>
    <n v="220"/>
    <x v="1"/>
    <d v="2022-11-16T00:00:00"/>
    <d v="2025-12-18T00:00:00"/>
    <d v="2027-11-30T00:00:00"/>
    <d v="2029-12-31T00:00:00"/>
    <n v="2022"/>
    <n v="2025"/>
    <n v="2027"/>
    <n v="2029"/>
  </r>
  <r>
    <s v="CP0966"/>
    <s v="Kildare Meath Grid Reinforcement "/>
    <x v="3"/>
    <s v="Priority"/>
    <x v="0"/>
    <n v="400"/>
    <x v="1"/>
    <d v="2021-03-24T00:00:00"/>
    <d v="2025-09-19T00:00:00"/>
    <d v="2029-12-20T00:00:00"/>
    <d v="2029-12-21T00:00:00"/>
    <n v="2021"/>
    <n v="2025"/>
    <n v="2029"/>
    <n v="2029"/>
  </r>
  <r>
    <s v="CP0967"/>
    <s v="Moneypoint 400 kV Series Capacitor"/>
    <x v="6"/>
    <s v="Priority"/>
    <x v="0"/>
    <n v="400"/>
    <x v="0"/>
    <d v="2015-08-31T00:00:00"/>
    <d v="2026-09-30T00:00:00"/>
    <d v="2030-12-31T00:00:00"/>
    <d v="2030-12-31T00:00:00"/>
    <n v="2015"/>
    <n v="2026"/>
    <n v="2030"/>
    <n v="2030"/>
  </r>
  <r>
    <s v="CP0968"/>
    <s v="Dunstown 400 kV Series Capacitor"/>
    <x v="3"/>
    <s v="Priority"/>
    <x v="0"/>
    <n v="400"/>
    <x v="1"/>
    <d v="2016-06-15T00:00:00"/>
    <d v="2023-12-13T00:00:00"/>
    <d v="2027-08-20T00:00:00"/>
    <d v="2027-12-31T00:00:00"/>
    <n v="2016"/>
    <n v="2023"/>
    <n v="2027"/>
    <n v="2027"/>
  </r>
  <r>
    <s v="CP0969"/>
    <s v="Oldstreet-Woodland 400 kV Series Capacitor"/>
    <x v="7"/>
    <s v="Priority"/>
    <x v="0"/>
    <n v="400"/>
    <x v="1"/>
    <d v="2016-06-15T00:00:00"/>
    <d v="2023-12-13T00:00:00"/>
    <d v="2028-08-20T00:00:00"/>
    <d v="2028-12-31T00:00:00"/>
    <n v="2016"/>
    <n v="2023"/>
    <n v="2028"/>
    <n v="2028"/>
  </r>
  <r>
    <s v="CP0970"/>
    <s v="Cross Shannon 400 kV Cable"/>
    <x v="8"/>
    <s v="Priority"/>
    <x v="0"/>
    <n v="400"/>
    <x v="1"/>
    <d v="2016-09-21T00:00:00"/>
    <d v="2021-12-16T00:00:00"/>
    <d v="2028-12-20T00:00:00"/>
    <d v="2028-12-31T00:00:00"/>
    <n v="2016"/>
    <n v="2021"/>
    <n v="2028"/>
    <n v="2028"/>
  </r>
  <r>
    <s v="CP0982"/>
    <s v="Flagford Sligo Capacity Needs"/>
    <x v="9"/>
    <s v="Priority"/>
    <x v="0"/>
    <n v="110"/>
    <x v="0"/>
    <d v="2025-12-19T00:00:00"/>
    <d v="2029-03-14T00:00:00"/>
    <d v="2030-12-31T00:00:00"/>
    <d v="2032-12-31T00:00:00"/>
    <n v="2025"/>
    <n v="2029"/>
    <n v="2030"/>
    <n v="2032"/>
  </r>
  <r>
    <s v="CP1021"/>
    <s v="East Meath - North Dublin Reinforcement"/>
    <x v="10"/>
    <s v="Priority"/>
    <x v="0"/>
    <n v="400"/>
    <x v="1"/>
    <d v="2022-06-07T00:00:00"/>
    <d v="2025-09-19T00:00:00"/>
    <d v="2029-12-20T00:00:00"/>
    <d v="2029-12-20T00:00:00"/>
    <n v="2022"/>
    <n v="2025"/>
    <n v="2029"/>
    <n v="2029"/>
  </r>
  <r>
    <s v="CP1023"/>
    <s v="Letterkenny station redevelopment"/>
    <x v="11"/>
    <s v="Priority"/>
    <x v="0"/>
    <n v="110"/>
    <x v="0"/>
    <d v="2021-06-17T00:00:00"/>
    <d v="2026-12-04T00:00:00"/>
    <d v="2029-11-01T00:00:00"/>
    <d v="2031-12-31T00:00:00"/>
    <n v="2021"/>
    <n v="2026"/>
    <n v="2029"/>
    <n v="2031"/>
  </r>
  <r>
    <s v="CP1100"/>
    <s v="Finglas - North Wall Cable Replacement"/>
    <x v="10"/>
    <s v="Priority"/>
    <x v="1"/>
    <n v="220"/>
    <x v="1"/>
    <d v="2022-06-28T00:00:00"/>
    <d v="2024-12-19T00:00:00"/>
    <m/>
    <d v="2029-12-31T00:00:00"/>
    <n v="2022"/>
    <n v="2024"/>
    <s v=""/>
    <n v="2029"/>
  </r>
  <r>
    <s v="CP1146"/>
    <s v="Carrickmines - Poolbeg 220 kV Cable Replacement"/>
    <x v="10"/>
    <s v="Priority"/>
    <x v="1"/>
    <n v="220"/>
    <x v="0"/>
    <d v="2021-12-16T00:00:00"/>
    <d v="2028-12-15T00:00:00"/>
    <d v="2030-01-03T00:00:00"/>
    <d v="2031-12-31T00:00:00"/>
    <n v="2021"/>
    <n v="2028"/>
    <n v="2030"/>
    <n v="2031"/>
  </r>
  <r>
    <s v="CP1150"/>
    <s v="Inchicore - Poolbeg 2 220 kV Cable Replacement"/>
    <x v="10"/>
    <s v="Priority"/>
    <x v="1"/>
    <n v="220"/>
    <x v="0"/>
    <d v="2021-12-20T00:00:00"/>
    <d v="2027-09-14T00:00:00"/>
    <d v="2031-12-19T00:00:00"/>
    <d v="2031-12-20T00:00:00"/>
    <n v="2021"/>
    <n v="2027"/>
    <n v="2031"/>
    <n v="2031"/>
  </r>
  <r>
    <s v="CP1157"/>
    <s v="Inchicore - Poolbeg 1 220 kV Cable Replacement"/>
    <x v="10"/>
    <s v="Priority"/>
    <x v="1"/>
    <n v="220"/>
    <x v="0"/>
    <d v="2021-12-20T00:00:00"/>
    <d v="2027-09-14T00:00:00"/>
    <d v="2031-12-19T00:00:00"/>
    <d v="2031-12-19T00:00:00"/>
    <n v="2021"/>
    <n v="2027"/>
    <n v="2031"/>
    <n v="2031"/>
  </r>
  <r>
    <s v="CP1190"/>
    <s v="Poolbeg 220 kV Station"/>
    <x v="10"/>
    <s v="Priority"/>
    <x v="0"/>
    <n v="220"/>
    <x v="1"/>
    <d v="2021-12-16T00:00:00"/>
    <d v="2024-12-06T00:00:00"/>
    <d v="2028-12-20T00:00:00"/>
    <d v="2030-12-31T00:00:00"/>
    <n v="2021"/>
    <n v="2024"/>
    <n v="2028"/>
    <n v="2030"/>
  </r>
  <r>
    <s v="CP1194"/>
    <s v="Woodland 400 kV Station Redevelopment"/>
    <x v="0"/>
    <s v="Priority"/>
    <x v="0"/>
    <n v="400"/>
    <x v="1"/>
    <d v="2022-03-21T00:00:00"/>
    <d v="2023-12-14T00:00:00"/>
    <m/>
    <d v="2032-12-31T00:00:00"/>
    <n v="2022"/>
    <n v="2023"/>
    <s v=""/>
    <n v="2032"/>
  </r>
  <r>
    <s v="CP1196"/>
    <s v="Arklow - Ballybeg - Carrickmines 110 kV capacity Needs"/>
    <x v="12"/>
    <s v="Priority"/>
    <x v="0"/>
    <n v="220"/>
    <x v="2"/>
    <m/>
    <d v="2028-09-12T00:00:00"/>
    <d v="2028-09-07T00:00:00"/>
    <d v="2032-09-19T00:00:00"/>
    <s v=""/>
    <n v="2028"/>
    <n v="2028"/>
    <n v="2032"/>
  </r>
  <r>
    <s v="CP1213"/>
    <s v="Belcamp 220 kV Busbar Extension"/>
    <x v="10"/>
    <s v="Priority"/>
    <x v="2"/>
    <n v="220"/>
    <x v="1"/>
    <d v="2021-12-15T00:00:00"/>
    <d v="2025-03-28T00:00:00"/>
    <d v="2029-04-20T00:00:00"/>
    <d v="2029-05-28T00:00:00"/>
    <n v="2021"/>
    <n v="2025"/>
    <n v="2029"/>
    <n v="2029"/>
  </r>
  <r>
    <s v="CP1214"/>
    <s v="Fingal to East Meath Grid Reinforcement"/>
    <x v="0"/>
    <s v="Priority"/>
    <x v="0"/>
    <n v="400"/>
    <x v="0"/>
    <d v="2024-12-17T00:00:00"/>
    <d v="2028-03-07T00:00:00"/>
    <d v="2031-04-30T00:00:00"/>
    <d v="2031-12-19T00:00:00"/>
    <n v="2024"/>
    <n v="2028"/>
    <n v="2031"/>
    <n v="2031"/>
  </r>
  <r>
    <s v="CP1215"/>
    <s v="Knockraha station Celtic IC Non contested works"/>
    <x v="13"/>
    <s v="Priority"/>
    <x v="0"/>
    <n v="220"/>
    <x v="1"/>
    <d v="2022-02-23T00:00:00"/>
    <d v="2023-12-06T00:00:00"/>
    <d v="2026-06-22T00:00:00"/>
    <d v="2026-11-26T00:00:00"/>
    <n v="2022"/>
    <n v="2023"/>
    <n v="2026"/>
    <n v="2026"/>
  </r>
  <r>
    <s v="CP1216"/>
    <s v="Poolbeg - North Wall 220 kV Cable Replacement"/>
    <x v="10"/>
    <s v="Priority"/>
    <x v="1"/>
    <n v="220"/>
    <x v="0"/>
    <d v="2022-05-31T00:00:00"/>
    <d v="2027-06-04T00:00:00"/>
    <m/>
    <d v="2031-06-30T00:00:00"/>
    <n v="2022"/>
    <n v="2027"/>
    <s v=""/>
    <n v="2031"/>
  </r>
  <r>
    <s v="CP1226"/>
    <s v="Kildare Dublin Grid Reinforcement"/>
    <x v="3"/>
    <s v="Priority"/>
    <x v="0"/>
    <n v="220"/>
    <x v="2"/>
    <m/>
    <m/>
    <d v="2033-04-20T00:00:00"/>
    <d v="2034-04-20T00:00:00"/>
    <s v=""/>
    <s v=""/>
    <n v="2033"/>
    <n v="2034"/>
  </r>
  <r>
    <s v="CP1233"/>
    <s v="Donegal - Srananagh Corridor"/>
    <x v="11"/>
    <s v="Priority"/>
    <x v="0"/>
    <n v="220"/>
    <x v="0"/>
    <d v="2025-12-17T00:00:00"/>
    <d v="2029-12-12T00:00:00"/>
    <d v="2033-12-31T00:00:00"/>
    <d v="2033-12-31T00:00:00"/>
    <n v="2025"/>
    <n v="2029"/>
    <n v="2033"/>
    <n v="2033"/>
  </r>
  <r>
    <s v="CP1235"/>
    <s v="Louth - Woodland 220 kV Uprate"/>
    <x v="2"/>
    <s v="Priority"/>
    <x v="1"/>
    <n v="220"/>
    <x v="1"/>
    <d v="2022-04-28T00:00:00"/>
    <d v="2024-12-18T00:00:00"/>
    <d v="2025-11-06T00:00:00"/>
    <d v="2029-12-03T00:00:00"/>
    <n v="2022"/>
    <n v="2024"/>
    <n v="2025"/>
    <n v="2029"/>
  </r>
  <r>
    <s v="CP1273"/>
    <s v="Dublin Central Bulk Supply Point 220kV Substation"/>
    <x v="10"/>
    <s v="Priority"/>
    <x v="0"/>
    <n v="220"/>
    <x v="0"/>
    <d v="2024-09-25T00:00:00"/>
    <d v="2026-09-29T00:00:00"/>
    <d v="2030-02-01T00:00:00"/>
    <d v="2031-12-01T00:00:00"/>
    <n v="2024"/>
    <n v="2026"/>
    <n v="2030"/>
    <n v="2031"/>
  </r>
  <r>
    <s v="CP0624"/>
    <s v="Killonan 220 kV Station Refurbishment - Killonan Station Works"/>
    <x v="14"/>
    <s v="Portfolio"/>
    <x v="1"/>
    <n v="220"/>
    <x v="1"/>
    <d v="2011-09-30T00:00:00"/>
    <d v="2019-04-01T00:00:00"/>
    <d v="2026-11-24T00:00:00"/>
    <d v="2028-07-20T00:00:00"/>
    <n v="2011"/>
    <n v="2019"/>
    <n v="2026"/>
    <n v="2028"/>
  </r>
  <r>
    <s v="CP0644"/>
    <s v="Bracklone 110 kV Station - DSO"/>
    <x v="15"/>
    <s v="Portfolio"/>
    <x v="3"/>
    <n v="110"/>
    <x v="1"/>
    <d v="2020-03-19T00:00:00"/>
    <d v="2022-06-01T00:00:00"/>
    <m/>
    <d v="2026-05-27T00:00:00"/>
    <n v="2020"/>
    <n v="2022"/>
    <s v=""/>
    <n v="2026"/>
  </r>
  <r>
    <s v="CP0646"/>
    <s v="Finglas 110 kV Station Redevelopment"/>
    <x v="10"/>
    <s v="Portfolio"/>
    <x v="1"/>
    <n v="110"/>
    <x v="1"/>
    <d v="2009-08-28T00:00:00"/>
    <d v="2012-08-24T00:00:00"/>
    <d v="2026-09-18T00:00:00"/>
    <d v="2026-09-29T00:00:00"/>
    <n v="2009"/>
    <n v="2012"/>
    <n v="2026"/>
    <n v="2026"/>
  </r>
  <r>
    <s v="CP0692"/>
    <s v="Inchicore - 220 kV GIS Station Upgrade"/>
    <x v="10"/>
    <s v="Portfolio"/>
    <x v="1"/>
    <n v="220"/>
    <x v="1"/>
    <d v="2016-09-21T00:00:00"/>
    <d v="2019-03-20T00:00:00"/>
    <d v="2026-10-22T00:00:00"/>
    <d v="2029-12-20T00:00:00"/>
    <n v="2016"/>
    <n v="2019"/>
    <n v="2026"/>
    <n v="2029"/>
  </r>
  <r>
    <s v="CP0693"/>
    <s v="Baroda 110 kV station - 2 x110 kV Trafo Bays DSO"/>
    <x v="16"/>
    <s v="Portfolio"/>
    <x v="3"/>
    <n v="110"/>
    <x v="1"/>
    <d v="2019-06-14T00:00:00"/>
    <d v="2020-01-10T00:00:00"/>
    <m/>
    <d v="2028-03-24T00:00:00"/>
    <n v="2019"/>
    <n v="2020"/>
    <s v=""/>
    <n v="2028"/>
  </r>
  <r>
    <s v="CP0741"/>
    <s v="Trabeg 110 kV station - uprate 2 x 110 kV transformer bays and control room extension DSO"/>
    <x v="17"/>
    <s v="Portfolio"/>
    <x v="3"/>
    <n v="110"/>
    <x v="1"/>
    <d v="2020-06-03T00:00:00"/>
    <d v="2021-04-29T00:00:00"/>
    <m/>
    <d v="2027-02-26T00:00:00"/>
    <n v="2020"/>
    <n v="2021"/>
    <s v=""/>
    <n v="2027"/>
  </r>
  <r>
    <s v="CP0749"/>
    <s v="Richardstown 220kV Station (Oriel Offshore WF)"/>
    <x v="13"/>
    <s v="Portfolio"/>
    <x v="4"/>
    <n v="110"/>
    <x v="0"/>
    <d v="2022-03-25T00:00:00"/>
    <d v="2028-01-25T00:00:00"/>
    <m/>
    <m/>
    <n v="2022"/>
    <n v="2028"/>
    <s v=""/>
    <s v=""/>
  </r>
  <r>
    <s v="CP0792"/>
    <s v="Finglas 220 kV Reconfiguration Project"/>
    <x v="10"/>
    <s v="Portfolio"/>
    <x v="1"/>
    <n v="220"/>
    <x v="1"/>
    <d v="2015-04-22T00:00:00"/>
    <d v="2018-03-11T00:00:00"/>
    <m/>
    <d v="2027-12-20T00:00:00"/>
    <n v="2015"/>
    <n v="2018"/>
    <s v=""/>
    <n v="2027"/>
  </r>
  <r>
    <s v="CP0796"/>
    <s v="Knockraha station &amp; installation of additional couplers"/>
    <x v="13"/>
    <s v="Portfolio"/>
    <x v="0"/>
    <n v="220"/>
    <x v="1"/>
    <d v="2016-09-21T00:00:00"/>
    <d v="2016-09-30T00:00:00"/>
    <d v="2022-02-02T00:00:00"/>
    <d v="2033-06-30T00:00:00"/>
    <n v="2016"/>
    <n v="2016"/>
    <n v="2022"/>
    <n v="2033"/>
  </r>
  <r>
    <s v="CP0823"/>
    <s v="Maynooth - Turlough Hill 220 kV line refurbishment"/>
    <x v="3"/>
    <s v="Portfolio"/>
    <x v="1"/>
    <n v="220"/>
    <x v="0"/>
    <d v="2017-06-30T00:00:00"/>
    <d v="2026-06-04T00:00:00"/>
    <d v="2031-11-10T00:00:00"/>
    <d v="2033-09-02T00:00:00"/>
    <n v="2017"/>
    <n v="2026"/>
    <n v="2031"/>
    <n v="2033"/>
  </r>
  <r>
    <s v="CP0835"/>
    <s v="Coolnabacky - Portlaoise 110 kV line uprate"/>
    <x v="1"/>
    <s v="Portfolio"/>
    <x v="0"/>
    <n v="110"/>
    <x v="1"/>
    <d v="2018-05-30T00:00:00"/>
    <d v="2025-10-24T00:00:00"/>
    <d v="2026-10-06T00:00:00"/>
    <d v="2026-10-06T00:00:00"/>
    <n v="2018"/>
    <n v="2025"/>
    <n v="2026"/>
    <n v="2026"/>
  </r>
  <r>
    <s v="CP0841"/>
    <s v="Arva - Carrick-on-Shannon 110 kV line uprate"/>
    <x v="18"/>
    <s v="Portfolio"/>
    <x v="0"/>
    <n v="110"/>
    <x v="1"/>
    <d v="2020-05-21T00:00:00"/>
    <d v="2021-12-15T00:00:00"/>
    <d v="2026-07-22T00:00:00"/>
    <d v="2027-11-29T00:00:00"/>
    <n v="2020"/>
    <n v="2021"/>
    <n v="2026"/>
    <n v="2027"/>
  </r>
  <r>
    <s v="CP0867"/>
    <s v="Flagford - Louth 220 kV Line Refurbishment"/>
    <x v="9"/>
    <s v="Portfolio"/>
    <x v="1"/>
    <n v="220"/>
    <x v="1"/>
    <d v="2015-04-20T00:00:00"/>
    <d v="2020-04-30T00:00:00"/>
    <d v="2027-05-31T00:00:00"/>
    <d v="2027-11-29T00:00:00"/>
    <n v="2015"/>
    <n v="2020"/>
    <n v="2027"/>
    <n v="2027"/>
  </r>
  <r>
    <s v="CP0868"/>
    <s v="Knockraha - Raffeen 220 kV line refurbishment"/>
    <x v="13"/>
    <s v="Portfolio"/>
    <x v="1"/>
    <n v="220"/>
    <x v="1"/>
    <d v="2015-10-30T00:00:00"/>
    <d v="2019-09-25T00:00:00"/>
    <m/>
    <m/>
    <n v="2015"/>
    <n v="2019"/>
    <s v=""/>
    <s v=""/>
  </r>
  <r>
    <s v="CP0873"/>
    <s v="Dunstown - Moneypoint 400 kV Refurbishment"/>
    <x v="3"/>
    <s v="Portfolio"/>
    <x v="1"/>
    <n v="400"/>
    <x v="1"/>
    <d v="2014-06-20T00:00:00"/>
    <d v="2019-12-05T00:00:00"/>
    <d v="2026-09-18T00:00:00"/>
    <d v="2027-11-30T00:00:00"/>
    <n v="2014"/>
    <n v="2019"/>
    <n v="2026"/>
    <n v="2027"/>
  </r>
  <r>
    <s v="CP0901"/>
    <s v="Kilbarry - Knockraha 110 kV No 2 Line Refurbishment"/>
    <x v="13"/>
    <s v="Portfolio"/>
    <x v="1"/>
    <n v="110"/>
    <x v="1"/>
    <d v="2020-05-13T00:00:00"/>
    <d v="2022-10-03T00:00:00"/>
    <d v="2027-11-10T00:00:00"/>
    <d v="2030-09-05T00:00:00"/>
    <n v="2020"/>
    <n v="2022"/>
    <n v="2027"/>
    <n v="2030"/>
  </r>
  <r>
    <s v="CP0907"/>
    <s v="Dalton 110 kV Busbar"/>
    <x v="7"/>
    <s v="Portfolio"/>
    <x v="0"/>
    <n v="110"/>
    <x v="1"/>
    <d v="2021-10-01T00:00:00"/>
    <d v="2023-09-06T00:00:00"/>
    <d v="2025-08-27T00:00:00"/>
    <d v="2029-06-21T00:00:00"/>
    <n v="2021"/>
    <n v="2023"/>
    <n v="2025"/>
    <n v="2029"/>
  </r>
  <r>
    <s v="CP0917"/>
    <s v="Prospect Tarbert 220 kV Cable Replacement Project"/>
    <x v="4"/>
    <s v="Portfolio"/>
    <x v="1"/>
    <n v="220"/>
    <x v="0"/>
    <d v="2021-06-16T00:00:00"/>
    <d v="2026-12-02T00:00:00"/>
    <d v="2027-07-15T00:00:00"/>
    <d v="2027-09-20T00:00:00"/>
    <n v="2021"/>
    <n v="2026"/>
    <n v="2027"/>
    <n v="2027"/>
  </r>
  <r>
    <s v="CP0919"/>
    <s v="Lanesboro 110 kV Station Redevelopment Project"/>
    <x v="19"/>
    <s v="Portfolio"/>
    <x v="0"/>
    <n v="110"/>
    <x v="1"/>
    <d v="2017-12-28T00:00:00"/>
    <d v="2020-06-30T00:00:00"/>
    <d v="2027-03-12T00:00:00"/>
    <d v="2029-12-20T00:00:00"/>
    <n v="2017"/>
    <n v="2020"/>
    <n v="2027"/>
    <n v="2029"/>
  </r>
  <r>
    <s v="CP0949"/>
    <s v="Kilnap 110 kV GIS Station"/>
    <x v="13"/>
    <s v="Portfolio"/>
    <x v="0"/>
    <n v="110"/>
    <x v="1"/>
    <d v="2017-02-14T00:00:00"/>
    <d v="2021-04-14T00:00:00"/>
    <m/>
    <d v="2027-03-31T00:00:00"/>
    <n v="2017"/>
    <n v="2021"/>
    <s v=""/>
    <n v="2027"/>
  </r>
  <r>
    <s v="CP0973"/>
    <s v="Knockraha Short Circuit Rating Mitigation"/>
    <x v="13"/>
    <s v="Portfolio"/>
    <x v="0"/>
    <n v="220"/>
    <x v="1"/>
    <d v="2016-11-03T00:00:00"/>
    <d v="2019-06-21T00:00:00"/>
    <d v="2025-10-10T00:00:00"/>
    <d v="2032-12-20T00:00:00"/>
    <n v="2016"/>
    <n v="2019"/>
    <n v="2025"/>
    <n v="2032"/>
  </r>
  <r>
    <s v="CP0983"/>
    <s v="Point on Wave Controller for Glanagow 220 kV Station"/>
    <x v="13"/>
    <s v="Portfolio"/>
    <x v="0"/>
    <n v="220"/>
    <x v="1"/>
    <d v="2016-08-04T00:00:00"/>
    <d v="2017-05-23T00:00:00"/>
    <d v="2027-03-01T00:00:00"/>
    <d v="2027-03-01T00:00:00"/>
    <n v="2016"/>
    <n v="2017"/>
    <n v="2027"/>
    <n v="2027"/>
  </r>
  <r>
    <s v="CP0984"/>
    <s v="Belcamp Shellybanks 220 kV Cable"/>
    <x v="10"/>
    <s v="Portfolio"/>
    <x v="0"/>
    <n v="220"/>
    <x v="1"/>
    <d v="2016-07-01T00:00:00"/>
    <d v="2020-07-15T00:00:00"/>
    <m/>
    <d v="2026-11-25T00:00:00"/>
    <n v="2016"/>
    <n v="2020"/>
    <s v=""/>
    <n v="2026"/>
  </r>
  <r>
    <s v="CP1000"/>
    <s v="Lanesboro - Mullingar 110 kV Thermal Uprate"/>
    <x v="7"/>
    <s v="Portfolio"/>
    <x v="0"/>
    <n v="110"/>
    <x v="1"/>
    <d v="2021-01-29T00:00:00"/>
    <d v="2024-09-24T00:00:00"/>
    <d v="2027-11-26T00:00:00"/>
    <d v="2029-09-05T00:00:00"/>
    <n v="2021"/>
    <n v="2024"/>
    <n v="2027"/>
    <n v="2029"/>
  </r>
  <r>
    <s v="CP1001"/>
    <s v="Corduff - Finglas 1 &amp; 2 220 kV line refurbishment"/>
    <x v="10"/>
    <s v="Portfolio"/>
    <x v="1"/>
    <n v="220"/>
    <x v="1"/>
    <d v="2022-11-10T00:00:00"/>
    <d v="2024-03-28T00:00:00"/>
    <d v="2027-10-29T00:00:00"/>
    <d v="2027-10-29T00:00:00"/>
    <n v="2022"/>
    <n v="2024"/>
    <n v="2027"/>
    <n v="2027"/>
  </r>
  <r>
    <s v="CP1002"/>
    <s v="Cushaling - Newbridge 110 kV Thermal Uprate"/>
    <x v="15"/>
    <s v="Portfolio"/>
    <x v="1"/>
    <n v="110"/>
    <x v="1"/>
    <d v="2023-03-30T00:00:00"/>
    <d v="2025-05-30T00:00:00"/>
    <d v="2029-08-22T00:00:00"/>
    <d v="2029-11-30T00:00:00"/>
    <n v="2023"/>
    <n v="2025"/>
    <n v="2029"/>
    <n v="2029"/>
  </r>
  <r>
    <s v="CP1003"/>
    <s v="Cushaling - Portlaoise 110 kV line uprate"/>
    <x v="15"/>
    <s v="Portfolio"/>
    <x v="1"/>
    <n v="110"/>
    <x v="0"/>
    <d v="2023-07-05T00:00:00"/>
    <d v="2026-06-05T00:00:00"/>
    <d v="2026-12-12T00:00:00"/>
    <d v="2030-08-13T00:00:00"/>
    <n v="2023"/>
    <n v="2026"/>
    <n v="2026"/>
    <n v="2030"/>
  </r>
  <r>
    <s v="CP1032"/>
    <s v="Cashla 220 kV Station Sprecher &amp; Schuh CB Replacement"/>
    <x v="4"/>
    <s v="Portfolio"/>
    <x v="1"/>
    <n v="220"/>
    <x v="1"/>
    <d v="2018-06-30T00:00:00"/>
    <d v="2019-07-11T00:00:00"/>
    <m/>
    <m/>
    <n v="2018"/>
    <n v="2019"/>
    <s v=""/>
    <s v=""/>
  </r>
  <r>
    <s v="CP1048"/>
    <s v="Power Flow Control Scheme"/>
    <x v="11"/>
    <s v="Portfolio"/>
    <x v="0"/>
    <n v="110"/>
    <x v="0"/>
    <d v="2021-02-04T00:00:00"/>
    <d v="2026-09-11T00:00:00"/>
    <d v="2031-07-28T00:00:00"/>
    <d v="2031-08-01T00:00:00"/>
    <n v="2021"/>
    <n v="2026"/>
    <n v="2031"/>
    <n v="2031"/>
  </r>
  <r>
    <s v="CP1060"/>
    <s v="Loughteague 110 kV solar farm"/>
    <x v="1"/>
    <s v="Portfolio"/>
    <x v="4"/>
    <n v="110"/>
    <x v="1"/>
    <d v="2018-09-18T00:00:00"/>
    <d v="2021-11-05T00:00:00"/>
    <d v="2027-10-19T00:00:00"/>
    <d v="2027-12-20T00:00:00"/>
    <n v="2018"/>
    <n v="2021"/>
    <n v="2027"/>
    <n v="2027"/>
  </r>
  <r>
    <s v="CP1064"/>
    <s v="Finglas Pantograph Replacement Project"/>
    <x v="10"/>
    <s v="Portfolio"/>
    <x v="1"/>
    <n v="220"/>
    <x v="1"/>
    <d v="2019-12-20T00:00:00"/>
    <d v="2020-11-12T00:00:00"/>
    <m/>
    <d v="2027-12-20T00:00:00"/>
    <n v="2019"/>
    <n v="2020"/>
    <s v=""/>
    <n v="2027"/>
  </r>
  <r>
    <s v="CP1069"/>
    <s v="Ballinknockane 110 kV Station (Ballinknockane Solar Farm)"/>
    <x v="8"/>
    <s v="Portfolio"/>
    <x v="4"/>
    <n v="110"/>
    <x v="1"/>
    <d v="2019-05-16T00:00:00"/>
    <d v="2020-12-24T00:00:00"/>
    <d v="2026-11-24T00:00:00"/>
    <d v="2026-11-25T00:00:00"/>
    <n v="2019"/>
    <n v="2020"/>
    <n v="2026"/>
    <n v="2026"/>
  </r>
  <r>
    <s v="CP1073"/>
    <s v="Croaghaun West 110 kV Station (Oweninny 3 Wind Farm)"/>
    <x v="17"/>
    <s v="Portfolio"/>
    <x v="4"/>
    <n v="110"/>
    <x v="1"/>
    <d v="2020-07-02T00:00:00"/>
    <d v="2025-05-11T00:00:00"/>
    <d v="2026-06-19T00:00:00"/>
    <d v="2027-07-30T00:00:00"/>
    <n v="2020"/>
    <n v="2025"/>
    <n v="2026"/>
    <n v="2027"/>
  </r>
  <r>
    <s v="CP1084"/>
    <s v="Lisdrumdoagh 110 kV Battery Storage"/>
    <x v="20"/>
    <s v="Portfolio"/>
    <x v="4"/>
    <n v="110"/>
    <x v="1"/>
    <d v="2020-02-06T00:00:00"/>
    <d v="2021-05-26T00:00:00"/>
    <m/>
    <m/>
    <n v="2020"/>
    <n v="2021"/>
    <s v=""/>
    <s v=""/>
  </r>
  <r>
    <s v="CP1086"/>
    <s v="Dunstown T4201 and Woodland T4201 Transformer replacement"/>
    <x v="3"/>
    <s v="Portfolio"/>
    <x v="1"/>
    <n v="400"/>
    <x v="1"/>
    <d v="2023-05-01T00:00:00"/>
    <d v="2024-12-17T00:00:00"/>
    <d v="2027-12-06T00:00:00"/>
    <d v="2028-10-30T00:00:00"/>
    <n v="2023"/>
    <n v="2024"/>
    <n v="2027"/>
    <n v="2028"/>
  </r>
  <r>
    <s v="CP1092"/>
    <s v="New 400 kV Strategic Spare Transformer"/>
    <x v="3"/>
    <s v="Portfolio"/>
    <x v="0"/>
    <n v="400"/>
    <x v="1"/>
    <d v="2020-01-29T00:00:00"/>
    <d v="2022-12-15T00:00:00"/>
    <d v="2026-11-25T00:00:00"/>
    <d v="2026-11-25T00:00:00"/>
    <n v="2020"/>
    <n v="2022"/>
    <n v="2026"/>
    <n v="2026"/>
  </r>
  <r>
    <s v="CP1096"/>
    <s v="Transformer protection upgrade, 6 Stations"/>
    <x v="2"/>
    <s v="Portfolio"/>
    <x v="1"/>
    <n v="220"/>
    <x v="1"/>
    <d v="2020-02-10T00:00:00"/>
    <d v="2020-10-02T00:00:00"/>
    <d v="2022-07-25T00:00:00"/>
    <d v="2028-05-29T00:00:00"/>
    <n v="2020"/>
    <n v="2020"/>
    <n v="2022"/>
    <n v="2028"/>
  </r>
  <r>
    <s v="CP1109"/>
    <s v="Gorman and Connected Stations 220-110 kV Protection Upgrade"/>
    <x v="0"/>
    <s v="Portfolio"/>
    <x v="1"/>
    <n v="220"/>
    <x v="1"/>
    <d v="2020-05-13T00:00:00"/>
    <d v="2021-06-25T00:00:00"/>
    <d v="2024-03-01T00:00:00"/>
    <d v="2027-12-22T00:00:00"/>
    <n v="2020"/>
    <n v="2021"/>
    <n v="2024"/>
    <n v="2027"/>
  </r>
  <r>
    <s v="CP1111"/>
    <s v="Ballydine, Cahir and Connected Stations 110 kV Protection Upgrade"/>
    <x v="21"/>
    <s v="Portfolio"/>
    <x v="1"/>
    <n v="110"/>
    <x v="1"/>
    <d v="2020-05-21T00:00:00"/>
    <d v="2021-07-18T00:00:00"/>
    <d v="2025-07-15T00:00:00"/>
    <d v="2028-03-10T00:00:00"/>
    <n v="2020"/>
    <n v="2021"/>
    <n v="2025"/>
    <n v="2028"/>
  </r>
  <r>
    <s v="CP1112"/>
    <s v="Limerick and Connected Stations 110 kV Protection Upgrade"/>
    <x v="14"/>
    <s v="Portfolio"/>
    <x v="1"/>
    <n v="110"/>
    <x v="1"/>
    <d v="2020-05-21T00:00:00"/>
    <d v="2023-12-14T00:00:00"/>
    <d v="2027-08-30T00:00:00"/>
    <d v="2030-03-15T00:00:00"/>
    <n v="2020"/>
    <n v="2023"/>
    <n v="2027"/>
    <n v="2030"/>
  </r>
  <r>
    <s v="CP1114"/>
    <s v="Platin and Connected Stations 110 kV Protection Upgrade"/>
    <x v="0"/>
    <s v="Portfolio"/>
    <x v="1"/>
    <n v="110"/>
    <x v="3"/>
    <d v="2020-05-13T00:00:00"/>
    <d v="2021-08-18T00:00:00"/>
    <d v="2024-03-01T00:00:00"/>
    <d v="2026-03-06T00:00:00"/>
    <n v="2020"/>
    <n v="2021"/>
    <n v="2024"/>
    <n v="2026"/>
  </r>
  <r>
    <s v="CP1115"/>
    <s v="Drybridge and Connected Stations 110 kV Protection Upgrade"/>
    <x v="0"/>
    <s v="Portfolio"/>
    <x v="1"/>
    <n v="110"/>
    <x v="1"/>
    <d v="2020-05-13T00:00:00"/>
    <d v="2021-04-16T00:00:00"/>
    <d v="2024-03-01T00:00:00"/>
    <d v="2027-12-31T00:00:00"/>
    <n v="2020"/>
    <n v="2021"/>
    <n v="2024"/>
    <n v="2027"/>
  </r>
  <r>
    <s v="CP1116"/>
    <s v="Tipperary, Cahir and Connected Stations 110 kV Protection Upgrade"/>
    <x v="21"/>
    <s v="Portfolio"/>
    <x v="1"/>
    <n v="110"/>
    <x v="1"/>
    <d v="2020-05-13T00:00:00"/>
    <d v="2021-07-14T00:00:00"/>
    <d v="2023-06-30T00:00:00"/>
    <d v="2030-11-20T00:00:00"/>
    <n v="2020"/>
    <n v="2021"/>
    <n v="2023"/>
    <n v="2030"/>
  </r>
  <r>
    <s v="CP1121"/>
    <s v="Arklow Lodgewood Line Uprate"/>
    <x v="12"/>
    <s v="Portfolio"/>
    <x v="1"/>
    <n v="220"/>
    <x v="0"/>
    <d v="2025-02-26T00:00:00"/>
    <d v="2026-12-22T00:00:00"/>
    <d v="2028-09-14T00:00:00"/>
    <d v="2029-09-14T00:00:00"/>
    <n v="2025"/>
    <n v="2026"/>
    <n v="2028"/>
    <n v="2029"/>
  </r>
  <r>
    <s v="CP1122"/>
    <s v="Physical Security of Transmission Stations - Dublin Region"/>
    <x v="10"/>
    <s v="Portfolio"/>
    <x v="0"/>
    <n v="220"/>
    <x v="1"/>
    <d v="2020-09-01T00:00:00"/>
    <d v="2023-12-08T00:00:00"/>
    <m/>
    <m/>
    <n v="2020"/>
    <n v="2023"/>
    <s v=""/>
    <s v=""/>
  </r>
  <r>
    <s v="CP1123"/>
    <s v="Physical Security of Transmission Stations - South Region"/>
    <x v="12"/>
    <s v="Portfolio"/>
    <x v="0"/>
    <n v="220"/>
    <x v="1"/>
    <d v="2021-05-07T00:00:00"/>
    <d v="2023-12-08T00:00:00"/>
    <m/>
    <m/>
    <n v="2021"/>
    <n v="2023"/>
    <s v=""/>
    <s v=""/>
  </r>
  <r>
    <s v="CP1124"/>
    <s v="Physical Security of Transmission Stations - North Region"/>
    <x v="18"/>
    <s v="Portfolio"/>
    <x v="0"/>
    <n v="220"/>
    <x v="1"/>
    <d v="2021-06-11T00:00:00"/>
    <d v="2023-12-08T00:00:00"/>
    <m/>
    <m/>
    <n v="2021"/>
    <n v="2023"/>
    <s v=""/>
    <s v=""/>
  </r>
  <r>
    <s v="CP1125"/>
    <s v="Physical Security of Transmission Stations - Central Region"/>
    <x v="3"/>
    <s v="Portfolio"/>
    <x v="0"/>
    <n v="220"/>
    <x v="1"/>
    <d v="2021-07-14T00:00:00"/>
    <d v="2023-12-08T00:00:00"/>
    <m/>
    <m/>
    <n v="2021"/>
    <n v="2023"/>
    <s v=""/>
    <s v=""/>
  </r>
  <r>
    <s v="CP1126"/>
    <s v="Mully Graffy 110 kV Station (Mully Graffy Windfarm)"/>
    <x v="11"/>
    <s v="Portfolio"/>
    <x v="4"/>
    <n v="110"/>
    <x v="0"/>
    <d v="2020-08-06T00:00:00"/>
    <d v="2027-11-30T00:00:00"/>
    <m/>
    <m/>
    <n v="2020"/>
    <n v="2027"/>
    <s v=""/>
    <s v=""/>
  </r>
  <r>
    <s v="CP1128"/>
    <s v="Ballynanelagh 110kV Substation (Ballyvatta solar farm)"/>
    <x v="13"/>
    <s v="Portfolio"/>
    <x v="4"/>
    <n v="110"/>
    <x v="0"/>
    <d v="2021-11-04T00:00:00"/>
    <d v="2026-11-09T00:00:00"/>
    <m/>
    <m/>
    <n v="2021"/>
    <n v="2026"/>
    <s v=""/>
    <s v=""/>
  </r>
  <r>
    <s v="CP1137"/>
    <s v="Carlow, Kellis 110 kV Protection Upgrade"/>
    <x v="22"/>
    <s v="Portfolio"/>
    <x v="1"/>
    <n v="110"/>
    <x v="1"/>
    <d v="2020-10-01T00:00:00"/>
    <d v="2021-09-01T00:00:00"/>
    <d v="2026-10-05T00:00:00"/>
    <d v="2028-11-10T00:00:00"/>
    <n v="2020"/>
    <n v="2021"/>
    <n v="2026"/>
    <n v="2028"/>
  </r>
  <r>
    <s v="CP1139"/>
    <s v="Sligo &amp; Srananagh 220 &amp; 110 kV Protection upgrade"/>
    <x v="23"/>
    <s v="Portfolio"/>
    <x v="1"/>
    <n v="220"/>
    <x v="1"/>
    <d v="2020-10-01T00:00:00"/>
    <d v="2021-08-17T00:00:00"/>
    <d v="2025-11-10T00:00:00"/>
    <d v="2027-11-30T00:00:00"/>
    <n v="2020"/>
    <n v="2021"/>
    <n v="2025"/>
    <n v="2027"/>
  </r>
  <r>
    <s v="CP1140"/>
    <s v="Athy, Carlow and Connected Stations 110 kV Protection Upgrade"/>
    <x v="3"/>
    <s v="Portfolio"/>
    <x v="1"/>
    <n v="110"/>
    <x v="1"/>
    <d v="2020-10-01T00:00:00"/>
    <d v="2021-07-16T00:00:00"/>
    <d v="2026-06-02T00:00:00"/>
    <d v="2028-02-22T00:00:00"/>
    <n v="2020"/>
    <n v="2021"/>
    <n v="2026"/>
    <n v="2028"/>
  </r>
  <r>
    <s v="CP1141"/>
    <s v="Kellis Station 220 kV &amp; 110 kV Protection Upgrade"/>
    <x v="22"/>
    <s v="Portfolio"/>
    <x v="1"/>
    <n v="220"/>
    <x v="1"/>
    <d v="2020-10-01T00:00:00"/>
    <d v="2021-09-01T00:00:00"/>
    <d v="2026-04-16T00:00:00"/>
    <d v="2027-11-10T00:00:00"/>
    <n v="2020"/>
    <n v="2021"/>
    <n v="2026"/>
    <n v="2027"/>
  </r>
  <r>
    <s v="CP1142"/>
    <s v="Firlough 110 kV Station (Firlough WF)"/>
    <x v="17"/>
    <s v="Portfolio"/>
    <x v="4"/>
    <n v="110"/>
    <x v="0"/>
    <d v="2021-02-04T00:00:00"/>
    <m/>
    <m/>
    <m/>
    <n v="2021"/>
    <s v=""/>
    <s v=""/>
    <s v=""/>
  </r>
  <r>
    <s v="CP1143"/>
    <s v="Derrylahan 110 kV Station (Blackwater Bog Solar)"/>
    <x v="15"/>
    <s v="Portfolio"/>
    <x v="4"/>
    <n v="110"/>
    <x v="0"/>
    <d v="2021-05-06T00:00:00"/>
    <m/>
    <m/>
    <m/>
    <n v="2021"/>
    <s v=""/>
    <s v=""/>
    <s v=""/>
  </r>
  <r>
    <s v="CP1152"/>
    <s v="Arva and Connected Stations 110 kV Protection Upgrade"/>
    <x v="9"/>
    <s v="Portfolio"/>
    <x v="1"/>
    <n v="110"/>
    <x v="1"/>
    <d v="2020-11-12T00:00:00"/>
    <d v="2021-09-01T00:00:00"/>
    <d v="2024-03-01T00:00:00"/>
    <d v="2028-06-15T00:00:00"/>
    <n v="2020"/>
    <n v="2021"/>
    <n v="2024"/>
    <n v="2028"/>
  </r>
  <r>
    <s v="CP1159"/>
    <s v="Cullenagh and connected stations protection upgrade"/>
    <x v="8"/>
    <s v="Portfolio"/>
    <x v="1"/>
    <n v="220"/>
    <x v="1"/>
    <d v="2020-12-04T00:00:00"/>
    <d v="2021-11-04T00:00:00"/>
    <m/>
    <d v="2027-11-29T00:00:00"/>
    <n v="2020"/>
    <n v="2021"/>
    <s v=""/>
    <n v="2027"/>
  </r>
  <r>
    <s v="CP1161"/>
    <s v="Cathaleens Fall and connected stations 110 kV protection upgrade"/>
    <x v="24"/>
    <s v="Portfolio"/>
    <x v="1"/>
    <n v="110"/>
    <x v="1"/>
    <d v="2020-12-04T00:00:00"/>
    <d v="2021-12-16T00:00:00"/>
    <m/>
    <d v="2028-08-18T00:00:00"/>
    <n v="2020"/>
    <n v="2021"/>
    <s v=""/>
    <n v="2028"/>
  </r>
  <r>
    <s v="CP1162"/>
    <s v="Irishtown, Shellybanks and connected stations 220 kV protection upgrade"/>
    <x v="10"/>
    <s v="Portfolio"/>
    <x v="1"/>
    <n v="220"/>
    <x v="1"/>
    <d v="2021-02-04T00:00:00"/>
    <d v="2021-12-16T00:00:00"/>
    <m/>
    <d v="2027-12-31T00:00:00"/>
    <n v="2021"/>
    <n v="2021"/>
    <s v=""/>
    <n v="2027"/>
  </r>
  <r>
    <s v="CP1163"/>
    <s v="Butlerstown, Killoteran &amp; Waterford 110 kV protection upgrade"/>
    <x v="25"/>
    <s v="Portfolio"/>
    <x v="1"/>
    <n v="110"/>
    <x v="1"/>
    <d v="2021-02-04T00:00:00"/>
    <d v="2021-11-04T00:00:00"/>
    <d v="2025-05-30T00:00:00"/>
    <d v="2029-05-08T00:00:00"/>
    <n v="2021"/>
    <n v="2021"/>
    <n v="2025"/>
    <n v="2029"/>
  </r>
  <r>
    <s v="CP1164"/>
    <s v="West Cork 110 kV protection upgrade"/>
    <x v="13"/>
    <s v="Portfolio"/>
    <x v="1"/>
    <n v="110"/>
    <x v="1"/>
    <d v="2021-02-04T00:00:00"/>
    <d v="2022-03-07T00:00:00"/>
    <d v="2026-08-21T00:00:00"/>
    <m/>
    <n v="2021"/>
    <n v="2022"/>
    <n v="2026"/>
    <s v=""/>
  </r>
  <r>
    <s v="CP1166"/>
    <s v="Gorman - Platin 110 kV line uprate"/>
    <x v="0"/>
    <s v="Portfolio"/>
    <x v="4"/>
    <n v="110"/>
    <x v="1"/>
    <d v="2021-03-18T00:00:00"/>
    <d v="2025-08-25T00:00:00"/>
    <d v="2026-04-15T00:00:00"/>
    <d v="2026-12-18T00:00:00"/>
    <n v="2021"/>
    <n v="2025"/>
    <n v="2026"/>
    <n v="2026"/>
  </r>
  <r>
    <s v="CP1168"/>
    <s v="Cashla-Salthill 110 kV Thermal Uprate"/>
    <x v="4"/>
    <s v="Portfolio"/>
    <x v="0"/>
    <n v="110"/>
    <x v="1"/>
    <d v="2021-03-18T00:00:00"/>
    <d v="2025-10-17T00:00:00"/>
    <d v="2026-10-15T00:00:00"/>
    <d v="2027-07-16T00:00:00"/>
    <n v="2021"/>
    <n v="2025"/>
    <n v="2026"/>
    <n v="2027"/>
  </r>
  <r>
    <s v="CP1170"/>
    <s v="Newbridge - Portlaoise 110 kV Line uprate"/>
    <x v="3"/>
    <s v="Portfolio"/>
    <x v="0"/>
    <n v="110"/>
    <x v="1"/>
    <d v="2021-08-05T00:00:00"/>
    <d v="2025-06-19T00:00:00"/>
    <d v="2025-12-17T00:00:00"/>
    <d v="2027-04-23T00:00:00"/>
    <n v="2021"/>
    <n v="2025"/>
    <n v="2025"/>
    <n v="2027"/>
  </r>
  <r>
    <s v="CP1172"/>
    <s v="Crane - Wexford 110 kV Line uprate"/>
    <x v="5"/>
    <s v="Portfolio"/>
    <x v="0"/>
    <n v="110"/>
    <x v="1"/>
    <d v="2021-06-17T00:00:00"/>
    <d v="2023-10-09T00:00:00"/>
    <d v="2025-09-19T00:00:00"/>
    <d v="2026-04-29T00:00:00"/>
    <n v="2021"/>
    <n v="2023"/>
    <n v="2025"/>
    <n v="2026"/>
  </r>
  <r>
    <s v="CP1173"/>
    <s v="Glencloosagh Phase 1 - Rotating Stabiliser"/>
    <x v="8"/>
    <s v="Portfolio"/>
    <x v="4"/>
    <n v="110"/>
    <x v="1"/>
    <d v="2021-05-06T00:00:00"/>
    <d v="2025-10-24T00:00:00"/>
    <d v="2026-11-19T00:00:00"/>
    <d v="2026-11-19T00:00:00"/>
    <n v="2021"/>
    <n v="2025"/>
    <n v="2026"/>
    <n v="2026"/>
  </r>
  <r>
    <s v="CP1177"/>
    <s v="Whitegate 110 kV Station Refurbishment Project"/>
    <x v="13"/>
    <s v="Portfolio"/>
    <x v="1"/>
    <n v="110"/>
    <x v="0"/>
    <d v="2025-09-17T00:00:00"/>
    <d v="2029-08-20T00:00:00"/>
    <d v="2031-07-29T00:00:00"/>
    <d v="2034-04-04T00:00:00"/>
    <n v="2025"/>
    <n v="2029"/>
    <n v="2031"/>
    <n v="2034"/>
  </r>
  <r>
    <s v="CP1182"/>
    <s v="Transformer Restoration Project"/>
    <x v="4"/>
    <s v="Portfolio"/>
    <x v="1"/>
    <n v="220"/>
    <x v="1"/>
    <d v="2023-03-31T00:00:00"/>
    <d v="2025-03-05T00:00:00"/>
    <d v="2027-05-21T00:00:00"/>
    <d v="2029-11-30T00:00:00"/>
    <n v="2023"/>
    <n v="2025"/>
    <n v="2027"/>
    <n v="2029"/>
  </r>
  <r>
    <s v="CP1183"/>
    <s v="Mooretown 220 kV Station"/>
    <x v="4"/>
    <s v="Portfolio"/>
    <x v="4"/>
    <n v="220"/>
    <x v="1"/>
    <d v="2022-04-06T00:00:00"/>
    <d v="2025-12-19T00:00:00"/>
    <d v="2028-03-31T00:00:00"/>
    <d v="2028-10-23T00:00:00"/>
    <n v="2022"/>
    <n v="2025"/>
    <n v="2028"/>
    <n v="2028"/>
  </r>
  <r>
    <s v="CP1186"/>
    <s v="Agannygal, Ennis and connected stations 110 kV Protection Upgrade"/>
    <x v="6"/>
    <s v="Portfolio"/>
    <x v="1"/>
    <n v="110"/>
    <x v="1"/>
    <d v="2021-08-05T00:00:00"/>
    <d v="2022-09-08T00:00:00"/>
    <d v="2026-11-30T00:00:00"/>
    <d v="2027-01-04T00:00:00"/>
    <n v="2021"/>
    <n v="2022"/>
    <n v="2026"/>
    <n v="2027"/>
  </r>
  <r>
    <s v="CP1188"/>
    <s v="Kilcarbery 110 kV Station (Profile Park Power Co 1 Ltd)"/>
    <x v="11"/>
    <s v="Portfolio"/>
    <x v="4"/>
    <n v="110"/>
    <x v="1"/>
    <d v="2021-07-08T00:00:00"/>
    <d v="2023-12-12T00:00:00"/>
    <d v="2026-09-24T00:00:00"/>
    <d v="2026-09-25T00:00:00"/>
    <n v="2021"/>
    <n v="2023"/>
    <n v="2026"/>
    <n v="2026"/>
  </r>
  <r>
    <s v="CP1191"/>
    <s v="Cashla-Galway 110 kV cot 1 Line uprate"/>
    <x v="4"/>
    <s v="Portfolio"/>
    <x v="0"/>
    <n v="110"/>
    <x v="0"/>
    <d v="2022-11-21T00:00:00"/>
    <d v="2027-03-30T00:00:00"/>
    <d v="2027-12-30T00:00:00"/>
    <d v="2028-12-30T00:00:00"/>
    <n v="2022"/>
    <n v="2027"/>
    <n v="2027"/>
    <n v="2028"/>
  </r>
  <r>
    <s v="CP1195"/>
    <s v="Turlough Hill 220 kV Station Refurbishment"/>
    <x v="4"/>
    <s v="Portfolio"/>
    <x v="1"/>
    <n v="220"/>
    <x v="0"/>
    <d v="2023-09-06T00:00:00"/>
    <d v="2027-06-21T00:00:00"/>
    <d v="2028-09-20T00:00:00"/>
    <d v="2030-09-20T00:00:00"/>
    <n v="2023"/>
    <n v="2027"/>
    <n v="2028"/>
    <n v="2030"/>
  </r>
  <r>
    <s v="CP1197"/>
    <s v="Dunstown Asset Replacements"/>
    <x v="3"/>
    <s v="Portfolio"/>
    <x v="1"/>
    <n v="400"/>
    <x v="1"/>
    <d v="2021-12-31T00:00:00"/>
    <d v="2023-12-19T00:00:00"/>
    <d v="2026-09-18T00:00:00"/>
    <d v="2030-12-03T00:00:00"/>
    <n v="2021"/>
    <n v="2023"/>
    <n v="2026"/>
    <n v="2030"/>
  </r>
  <r>
    <s v="CP1198"/>
    <s v="Barnakyle MIC Increase"/>
    <x v="14"/>
    <s v="Portfolio"/>
    <x v="4"/>
    <n v="110"/>
    <x v="0"/>
    <d v="2022-10-27T00:00:00"/>
    <m/>
    <m/>
    <m/>
    <n v="2022"/>
    <s v=""/>
    <s v=""/>
    <s v=""/>
  </r>
  <r>
    <s v="CP1199"/>
    <s v="Derryiron - Thornsberry 110 kV Line Uprate"/>
    <x v="15"/>
    <s v="Portfolio"/>
    <x v="0"/>
    <n v="110"/>
    <x v="1"/>
    <d v="2021-11-19T00:00:00"/>
    <d v="2023-12-20T00:00:00"/>
    <d v="2026-07-21T00:00:00"/>
    <d v="2027-10-25T00:00:00"/>
    <n v="2021"/>
    <n v="2023"/>
    <n v="2026"/>
    <n v="2027"/>
  </r>
  <r>
    <s v="CP1209"/>
    <s v="Brown Boveri Circuit Breaker Replacements"/>
    <x v="13"/>
    <s v="Portfolio"/>
    <x v="1"/>
    <n v="220"/>
    <x v="1"/>
    <d v="2022-03-31T00:00:00"/>
    <d v="2023-12-20T00:00:00"/>
    <d v="2027-10-05T00:00:00"/>
    <d v="2028-12-01T00:00:00"/>
    <n v="2022"/>
    <n v="2023"/>
    <n v="2027"/>
    <n v="2028"/>
  </r>
  <r>
    <s v="CP1212"/>
    <s v="Bandon Raffeen 110 kV circuit thermal capacity"/>
    <x v="13"/>
    <s v="Portfolio"/>
    <x v="0"/>
    <n v="110"/>
    <x v="1"/>
    <d v="2022-01-28T00:00:00"/>
    <d v="2024-09-05T00:00:00"/>
    <d v="2026-07-22T00:00:00"/>
    <d v="2029-07-11T00:00:00"/>
    <n v="2022"/>
    <n v="2024"/>
    <n v="2026"/>
    <n v="2029"/>
  </r>
  <r>
    <s v="CP1219"/>
    <s v="Lickny 110 kV Station (Coole Wind Farm)"/>
    <x v="7"/>
    <s v="Portfolio"/>
    <x v="4"/>
    <n v="110"/>
    <x v="0"/>
    <d v="2022-02-01T00:00:00"/>
    <m/>
    <m/>
    <m/>
    <n v="2022"/>
    <s v=""/>
    <s v=""/>
    <s v=""/>
  </r>
  <r>
    <s v="CP1221"/>
    <s v="Mulgeeth 110 kV Station - Drehid Wind Farm"/>
    <x v="3"/>
    <s v="Portfolio"/>
    <x v="4"/>
    <n v="110"/>
    <x v="0"/>
    <d v="2022-02-01T00:00:00"/>
    <m/>
    <m/>
    <m/>
    <n v="2022"/>
    <s v=""/>
    <s v=""/>
    <s v=""/>
  </r>
  <r>
    <s v="CP1222"/>
    <s v="Knockraha 220 kV Transformer Replacement"/>
    <x v="13"/>
    <s v="Portfolio"/>
    <x v="1"/>
    <n v="220"/>
    <x v="1"/>
    <d v="2022-01-19T00:00:00"/>
    <d v="2022-12-15T00:00:00"/>
    <m/>
    <d v="2027-12-22T00:00:00"/>
    <n v="2022"/>
    <n v="2022"/>
    <s v=""/>
    <n v="2027"/>
  </r>
  <r>
    <s v="CP1223"/>
    <s v="Bandon 110 kV Busbar Rating Needs"/>
    <x v="13"/>
    <s v="Portfolio"/>
    <x v="0"/>
    <n v="110"/>
    <x v="1"/>
    <d v="2023-05-03T00:00:00"/>
    <d v="2025-04-01T00:00:00"/>
    <d v="2026-11-11T00:00:00"/>
    <d v="2029-07-11T00:00:00"/>
    <n v="2023"/>
    <n v="2025"/>
    <n v="2026"/>
    <n v="2029"/>
  </r>
  <r>
    <s v="CP1224"/>
    <s v="Lysaghtstown 110 kV Station"/>
    <x v="13"/>
    <s v="Portfolio"/>
    <x v="4"/>
    <n v="110"/>
    <x v="1"/>
    <d v="2022-02-03T00:00:00"/>
    <d v="2023-03-02T00:00:00"/>
    <m/>
    <m/>
    <n v="2022"/>
    <n v="2023"/>
    <s v=""/>
    <s v=""/>
  </r>
  <r>
    <s v="CP1225"/>
    <s v="Finglas - Corduff 220 kV Protection Upgrade"/>
    <x v="10"/>
    <s v="Portfolio"/>
    <x v="1"/>
    <n v="220"/>
    <x v="1"/>
    <d v="2022-02-03T00:00:00"/>
    <d v="2022-12-13T00:00:00"/>
    <m/>
    <d v="2028-12-20T00:00:00"/>
    <n v="2022"/>
    <n v="2022"/>
    <s v=""/>
    <n v="2028"/>
  </r>
  <r>
    <s v="CP1227"/>
    <s v="Cashla and Connected Stations 220 kV &amp; 110 kV  Protection Upgrade"/>
    <x v="4"/>
    <s v="Portfolio"/>
    <x v="1"/>
    <n v="220"/>
    <x v="1"/>
    <d v="2022-02-02T00:00:00"/>
    <d v="2022-09-21T00:00:00"/>
    <m/>
    <d v="2027-11-30T00:00:00"/>
    <n v="2022"/>
    <n v="2022"/>
    <s v=""/>
    <n v="2027"/>
  </r>
  <r>
    <s v="CP1228"/>
    <s v="Shannonbridge and Connected Stations 220 kV &amp; 110 kV Protection Upgrade"/>
    <x v="15"/>
    <s v="Portfolio"/>
    <x v="1"/>
    <n v="220"/>
    <x v="1"/>
    <d v="2022-02-03T00:00:00"/>
    <d v="2022-09-26T00:00:00"/>
    <d v="2025-06-24T00:00:00"/>
    <d v="2027-08-26T00:00:00"/>
    <n v="2022"/>
    <n v="2022"/>
    <n v="2025"/>
    <n v="2027"/>
  </r>
  <r>
    <s v="CP1230"/>
    <s v="Darndale 110kV Station Phase 2 (Amazon Web Services)"/>
    <x v="10"/>
    <s v="Portfolio"/>
    <x v="4"/>
    <n v="110"/>
    <x v="1"/>
    <d v="2022-06-17T00:00:00"/>
    <d v="2022-12-19T00:00:00"/>
    <d v="2026-09-30T00:00:00"/>
    <d v="2027-12-31T00:00:00"/>
    <n v="2022"/>
    <n v="2022"/>
    <n v="2026"/>
    <n v="2027"/>
  </r>
  <r>
    <s v="CP1237"/>
    <s v="Ferry View 110 kV Station (Knockranny Wind Farm)"/>
    <x v="4"/>
    <s v="Portfolio"/>
    <x v="4"/>
    <n v="110"/>
    <x v="0"/>
    <d v="2022-07-07T00:00:00"/>
    <m/>
    <m/>
    <m/>
    <n v="2022"/>
    <s v=""/>
    <s v=""/>
    <s v=""/>
  </r>
  <r>
    <s v="CP1238"/>
    <s v="Arklow 220 kV Station Redevelopment"/>
    <x v="12"/>
    <s v="Portfolio"/>
    <x v="1"/>
    <n v="220"/>
    <x v="0"/>
    <d v="2023-04-20T00:00:00"/>
    <d v="2026-09-08T00:00:00"/>
    <d v="2028-06-12T00:00:00"/>
    <d v="2032-06-08T00:00:00"/>
    <n v="2023"/>
    <n v="2026"/>
    <n v="2028"/>
    <n v="2032"/>
  </r>
  <r>
    <s v="CP1240"/>
    <s v="Coumaclovane Solar Extension"/>
    <x v="8"/>
    <s v="Portfolio"/>
    <x v="4"/>
    <n v="110"/>
    <x v="0"/>
    <d v="2022-08-31T00:00:00"/>
    <m/>
    <m/>
    <m/>
    <n v="2022"/>
    <s v=""/>
    <s v=""/>
    <s v=""/>
  </r>
  <r>
    <s v="CP1241"/>
    <s v="Belcamp BSP Transfer"/>
    <x v="10"/>
    <s v="Portfolio"/>
    <x v="0"/>
    <n v="220"/>
    <x v="1"/>
    <d v="2022-09-01T00:00:00"/>
    <d v="2024-05-31T00:00:00"/>
    <d v="2026-08-06T00:00:00"/>
    <d v="2026-08-31T00:00:00"/>
    <n v="2022"/>
    <n v="2024"/>
    <n v="2026"/>
    <n v="2026"/>
  </r>
  <r>
    <s v="CP1242"/>
    <s v="Great Island 220-110 kV transformer upgrades"/>
    <x v="5"/>
    <s v="Portfolio"/>
    <x v="0"/>
    <n v="220"/>
    <x v="1"/>
    <d v="2022-12-07T00:00:00"/>
    <d v="2023-12-20T00:00:00"/>
    <d v="2026-11-03T00:00:00"/>
    <d v="2027-12-31T00:00:00"/>
    <n v="2022"/>
    <n v="2023"/>
    <n v="2026"/>
    <n v="2027"/>
  </r>
  <r>
    <s v="CP1244"/>
    <s v="North Arklow Solar Plus Storage"/>
    <x v="12"/>
    <s v="Portfolio"/>
    <x v="4"/>
    <n v="110"/>
    <x v="1"/>
    <d v="2022-10-06T00:00:00"/>
    <d v="2024-02-07T00:00:00"/>
    <d v="2026-06-30T00:00:00"/>
    <d v="2027-12-31T00:00:00"/>
    <n v="2022"/>
    <n v="2024"/>
    <n v="2026"/>
    <n v="2027"/>
  </r>
  <r>
    <s v="CP1245"/>
    <s v="Castletreasure 110 kV Station (Ballinrea Solar Park)"/>
    <x v="13"/>
    <s v="Portfolio"/>
    <x v="4"/>
    <n v="110"/>
    <x v="1"/>
    <d v="2022-09-09T00:00:00"/>
    <d v="2024-12-12T00:00:00"/>
    <d v="2026-10-21T00:00:00"/>
    <d v="2026-10-21T00:00:00"/>
    <n v="2022"/>
    <n v="2024"/>
    <n v="2026"/>
    <n v="2026"/>
  </r>
  <r>
    <s v="CP1246"/>
    <s v="Coomnaclohy 110 kV Station (Knocknamork Wind and Solar Park)"/>
    <x v="8"/>
    <s v="Portfolio"/>
    <x v="4"/>
    <n v="110"/>
    <x v="0"/>
    <d v="2022-07-07T00:00:00"/>
    <d v="2026-04-30T00:00:00"/>
    <m/>
    <m/>
    <n v="2022"/>
    <n v="2026"/>
    <s v=""/>
    <s v=""/>
  </r>
  <r>
    <s v="CP1247"/>
    <s v="New Ballyvouskill 220-110 kV Transformer"/>
    <x v="13"/>
    <s v="Portfolio"/>
    <x v="0"/>
    <n v="220"/>
    <x v="1"/>
    <d v="2022-05-10T00:00:00"/>
    <d v="2023-08-28T00:00:00"/>
    <d v="2026-10-16T00:00:00"/>
    <d v="2026-12-23T00:00:00"/>
    <n v="2022"/>
    <n v="2023"/>
    <n v="2026"/>
    <n v="2026"/>
  </r>
  <r>
    <s v="CP1249"/>
    <s v="Porterstown Battery 60MW Phase 2"/>
    <x v="3"/>
    <s v="Portfolio"/>
    <x v="4"/>
    <n v="110"/>
    <x v="1"/>
    <d v="2022-06-01T00:00:00"/>
    <d v="2023-11-10T00:00:00"/>
    <d v="2027-08-23T00:00:00"/>
    <d v="2028-11-01T00:00:00"/>
    <n v="2022"/>
    <n v="2023"/>
    <n v="2027"/>
    <n v="2028"/>
  </r>
  <r>
    <s v="CP1251"/>
    <s v="North Wall Life Extension Project"/>
    <x v="10"/>
    <s v="Portfolio"/>
    <x v="1"/>
    <n v="220"/>
    <x v="0"/>
    <d v="2024-07-03T00:00:00"/>
    <d v="2026-08-20T00:00:00"/>
    <d v="2031-07-12T00:00:00"/>
    <d v="2031-01-24T00:00:00"/>
    <n v="2024"/>
    <n v="2026"/>
    <n v="2031"/>
    <n v="2031"/>
  </r>
  <r>
    <s v="CP1257"/>
    <s v="T-3 P485 Kilshane Power Station"/>
    <x v="10"/>
    <s v="Portfolio"/>
    <x v="4"/>
    <n v="220"/>
    <x v="1"/>
    <d v="2022-05-05T00:00:00"/>
    <d v="2025-12-12T00:00:00"/>
    <d v="2027-12-01T00:00:00"/>
    <d v="2027-12-01T00:00:00"/>
    <n v="2022"/>
    <n v="2025"/>
    <n v="2027"/>
    <n v="2027"/>
  </r>
  <r>
    <s v="CP1259"/>
    <s v="Cuilleen 110kV Station (Greener Ideas)"/>
    <x v="10"/>
    <s v="Portfolio"/>
    <x v="4"/>
    <n v="220"/>
    <x v="1"/>
    <d v="2022-05-05T00:00:00"/>
    <d v="2024-03-06T00:00:00"/>
    <d v="2026-04-30T00:00:00"/>
    <d v="2026-09-30T00:00:00"/>
    <n v="2022"/>
    <n v="2024"/>
    <n v="2026"/>
    <n v="2026"/>
  </r>
  <r>
    <s v="CP1260"/>
    <s v="Dennistown 110 kV Station (Tracystown Solar)"/>
    <x v="9"/>
    <s v="Portfolio"/>
    <x v="4"/>
    <n v="110"/>
    <x v="1"/>
    <d v="2022-05-30T00:00:00"/>
    <d v="2024-07-16T00:00:00"/>
    <d v="2026-11-23T00:00:00"/>
    <d v="2026-11-23T00:00:00"/>
    <n v="2022"/>
    <n v="2024"/>
    <n v="2026"/>
    <n v="2026"/>
  </r>
  <r>
    <s v="CP1263"/>
    <s v="Rappareehill 110 kV Station (Derryadd Wind Farm)"/>
    <x v="5"/>
    <s v="Portfolio"/>
    <x v="4"/>
    <n v="110"/>
    <x v="2"/>
    <m/>
    <m/>
    <m/>
    <m/>
    <s v=""/>
    <s v=""/>
    <s v=""/>
    <s v=""/>
  </r>
  <r>
    <s v="CP1264"/>
    <s v="Rhode ESS (DSO)"/>
    <x v="13"/>
    <s v="Portfolio"/>
    <x v="3"/>
    <n v="110"/>
    <x v="1"/>
    <d v="2022-06-23T00:00:00"/>
    <d v="2023-09-01T00:00:00"/>
    <d v="2027-08-20T00:00:00"/>
    <d v="2027-12-20T00:00:00"/>
    <n v="2022"/>
    <n v="2023"/>
    <n v="2027"/>
    <n v="2027"/>
  </r>
  <r>
    <s v="CP1265"/>
    <s v="Corkagh 110kV Station Phase 2 (Microsoft)"/>
    <x v="10"/>
    <s v="Portfolio"/>
    <x v="4"/>
    <n v="110"/>
    <x v="1"/>
    <d v="2022-07-26T00:00:00"/>
    <d v="2023-10-20T00:00:00"/>
    <d v="2025-11-21T00:00:00"/>
    <d v="2026-12-01T00:00:00"/>
    <n v="2022"/>
    <n v="2023"/>
    <n v="2025"/>
    <n v="2026"/>
  </r>
  <r>
    <s v="CP1266"/>
    <s v="Ballyragget 1 (Parksgrove) - DSO Parksgrove SF"/>
    <x v="25"/>
    <s v="Portfolio"/>
    <x v="3"/>
    <m/>
    <x v="1"/>
    <d v="2022-02-01T00:00:00"/>
    <d v="2023-03-01T00:00:00"/>
    <d v="2026-06-30T00:00:00"/>
    <d v="2026-09-01T00:00:00"/>
    <n v="2022"/>
    <n v="2023"/>
    <n v="2026"/>
    <n v="2026"/>
  </r>
  <r>
    <s v="CP1267"/>
    <s v="Arklow 220kV - DSO Ballymanus WF"/>
    <x v="12"/>
    <s v="Portfolio"/>
    <x v="3"/>
    <n v="220"/>
    <x v="1"/>
    <d v="2022-09-30T00:00:00"/>
    <d v="2023-11-06T00:00:00"/>
    <d v="2026-07-24T00:00:00"/>
    <d v="2027-12-31T00:00:00"/>
    <n v="2022"/>
    <n v="2023"/>
    <n v="2026"/>
    <n v="2027"/>
  </r>
  <r>
    <s v="CP1268"/>
    <s v="Dunfirth 110kV - DSO Dysart PV"/>
    <x v="3"/>
    <s v="Portfolio"/>
    <x v="3"/>
    <n v="110"/>
    <x v="1"/>
    <d v="2022-09-30T00:00:00"/>
    <d v="2025-01-15T00:00:00"/>
    <d v="2026-07-06T00:00:00"/>
    <d v="2026-10-01T00:00:00"/>
    <n v="2022"/>
    <n v="2025"/>
    <n v="2026"/>
    <n v="2026"/>
  </r>
  <r>
    <s v="CP1275"/>
    <s v="Cashla - Galway 110 kV Circuit 2 Uprate"/>
    <x v="4"/>
    <s v="Portfolio"/>
    <x v="0"/>
    <n v="110"/>
    <x v="0"/>
    <d v="2022-11-21T00:00:00"/>
    <d v="2027-03-30T00:00:00"/>
    <d v="2027-12-30T00:00:00"/>
    <d v="2028-12-30T00:00:00"/>
    <n v="2022"/>
    <n v="2027"/>
    <n v="2027"/>
    <n v="2028"/>
  </r>
  <r>
    <s v="CP1276"/>
    <s v="Cashla - Galway 110 kV Circuit 3 Uprate"/>
    <x v="4"/>
    <s v="Portfolio"/>
    <x v="0"/>
    <n v="110"/>
    <x v="0"/>
    <d v="2022-11-21T00:00:00"/>
    <d v="2027-03-30T00:00:00"/>
    <d v="2027-12-30T00:00:00"/>
    <d v="2028-12-30T00:00:00"/>
    <n v="2022"/>
    <n v="2027"/>
    <n v="2027"/>
    <n v="2028"/>
  </r>
  <r>
    <s v="CP1280"/>
    <s v="Ballyragget Future Proofed Cable"/>
    <x v="25"/>
    <s v="Portfolio"/>
    <x v="4"/>
    <n v="110"/>
    <x v="1"/>
    <d v="2022-11-22T00:00:00"/>
    <d v="2025-06-25T00:00:00"/>
    <d v="2026-06-30T00:00:00"/>
    <d v="2026-08-26T00:00:00"/>
    <n v="2022"/>
    <n v="2025"/>
    <n v="2026"/>
    <n v="2026"/>
  </r>
  <r>
    <s v="CP1281"/>
    <s v="Batter Lane DSO Station"/>
    <x v="10"/>
    <s v="Portfolio"/>
    <x v="3"/>
    <n v="110"/>
    <x v="1"/>
    <d v="2023-02-09T00:00:00"/>
    <d v="2024-11-20T00:00:00"/>
    <d v="2026-10-30T00:00:00"/>
    <d v="2026-10-30T00:00:00"/>
    <n v="2023"/>
    <n v="2024"/>
    <n v="2026"/>
    <n v="2026"/>
  </r>
  <r>
    <s v="CP1282"/>
    <s v="Clogher-Drumkeen 110 kV Line Alteration"/>
    <x v="8"/>
    <s v="Portfolio"/>
    <x v="2"/>
    <n v="110"/>
    <x v="0"/>
    <d v="2023-03-31T00:00:00"/>
    <d v="2029-12-14T00:00:00"/>
    <d v="2031-04-02T00:00:00"/>
    <d v="2032-10-19T00:00:00"/>
    <n v="2023"/>
    <n v="2029"/>
    <n v="2031"/>
    <n v="2032"/>
  </r>
  <r>
    <s v="CP1283"/>
    <s v="Belcamp cables masterplan"/>
    <x v="10"/>
    <s v="Portfolio"/>
    <x v="2"/>
    <n v="110"/>
    <x v="0"/>
    <d v="2024-10-02T00:00:00"/>
    <d v="2027-06-17T00:00:00"/>
    <m/>
    <m/>
    <n v="2024"/>
    <n v="2027"/>
    <s v=""/>
    <s v=""/>
  </r>
  <r>
    <s v="CP1284"/>
    <s v="Walterstown 110kV Station DSO"/>
    <x v="13"/>
    <s v="Portfolio"/>
    <x v="3"/>
    <n v="110"/>
    <x v="0"/>
    <d v="2024-01-19T00:00:00"/>
    <d v="2027-03-01T00:00:00"/>
    <d v="2029-07-10T00:00:00"/>
    <d v="2029-10-10T00:00:00"/>
    <n v="2024"/>
    <n v="2027"/>
    <n v="2029"/>
    <n v="2029"/>
  </r>
  <r>
    <s v="CP1285"/>
    <s v="Barnahely - Raffeen No 2 110 kV Line"/>
    <x v="13"/>
    <s v="Portfolio"/>
    <x v="4"/>
    <n v="110"/>
    <x v="1"/>
    <d v="2023-08-04T00:00:00"/>
    <d v="2024-04-16T00:00:00"/>
    <d v="2024-11-29T00:00:00"/>
    <d v="2028-11-24T00:00:00"/>
    <n v="2023"/>
    <n v="2024"/>
    <n v="2024"/>
    <n v="2028"/>
  </r>
  <r>
    <s v="CP1291"/>
    <s v="Carlow 110 kV Station Busbar Thermal Capacity Need"/>
    <x v="22"/>
    <s v="Portfolio"/>
    <x v="0"/>
    <n v="110"/>
    <x v="1"/>
    <d v="2023-06-07T00:00:00"/>
    <d v="2025-03-05T00:00:00"/>
    <d v="2027-06-11T00:00:00"/>
    <d v="2028-09-29T00:00:00"/>
    <n v="2023"/>
    <n v="2025"/>
    <n v="2027"/>
    <n v="2028"/>
  </r>
  <r>
    <s v="CP1296"/>
    <s v="Rinawade 110 kV GIS Station (Liffey Park)"/>
    <x v="3"/>
    <s v="Portfolio"/>
    <x v="4"/>
    <n v="110"/>
    <x v="1"/>
    <d v="2023-10-02T00:00:00"/>
    <d v="2024-09-04T00:00:00"/>
    <d v="2026-10-01T00:00:00"/>
    <d v="2026-10-01T00:00:00"/>
    <n v="2023"/>
    <n v="2024"/>
    <n v="2026"/>
    <n v="2026"/>
  </r>
  <r>
    <s v="CP1297"/>
    <s v="Glansillagh 220kV Station S"/>
    <x v="8"/>
    <s v="Portfolio"/>
    <x v="4"/>
    <n v="220"/>
    <x v="0"/>
    <d v="2023-06-08T00:00:00"/>
    <d v="2027-09-06T00:00:00"/>
    <m/>
    <m/>
    <n v="2023"/>
    <n v="2027"/>
    <s v=""/>
    <s v=""/>
  </r>
  <r>
    <s v="CP1300"/>
    <s v="Climate Change Adaptation Measures"/>
    <x v="9"/>
    <s v="Portfolio"/>
    <x v="1"/>
    <n v="220"/>
    <x v="0"/>
    <d v="2023-04-05T00:00:00"/>
    <d v="2027-07-14T00:00:00"/>
    <m/>
    <m/>
    <n v="2023"/>
    <n v="2027"/>
    <s v=""/>
    <s v=""/>
  </r>
  <r>
    <s v="CP1301"/>
    <s v="Dundalk Louth 110 kV Line Uprate"/>
    <x v="2"/>
    <s v="Portfolio"/>
    <x v="1"/>
    <n v="110"/>
    <x v="1"/>
    <d v="2024-02-07T00:00:00"/>
    <d v="2025-02-28T00:00:00"/>
    <m/>
    <d v="2026-08-12T00:00:00"/>
    <n v="2024"/>
    <n v="2025"/>
    <s v=""/>
    <n v="2026"/>
  </r>
  <r>
    <s v="CP1302"/>
    <s v="Killonan Shannonbridge 220 kV Line Refurbishment"/>
    <x v="14"/>
    <s v="Portfolio"/>
    <x v="1"/>
    <n v="220"/>
    <x v="0"/>
    <d v="2025-10-08T00:00:00"/>
    <d v="2026-04-23T00:00:00"/>
    <d v="2028-03-31T00:00:00"/>
    <d v="2029-03-01T00:00:00"/>
    <n v="2025"/>
    <n v="2026"/>
    <n v="2028"/>
    <n v="2029"/>
  </r>
  <r>
    <s v="CP1310"/>
    <s v="Agannygal-Ennis Line Refurbishment"/>
    <x v="6"/>
    <s v="Portfolio"/>
    <x v="1"/>
    <n v="110"/>
    <x v="0"/>
    <d v="2024-12-09T00:00:00"/>
    <d v="2026-06-26T00:00:00"/>
    <d v="2027-06-11T00:00:00"/>
    <d v="2028-03-27T00:00:00"/>
    <n v="2024"/>
    <n v="2026"/>
    <n v="2027"/>
    <n v="2028"/>
  </r>
  <r>
    <s v="CP1311"/>
    <s v="Athlone - Lanesboro 110 kV line uprate"/>
    <x v="7"/>
    <s v="Portfolio"/>
    <x v="0"/>
    <n v="110"/>
    <x v="1"/>
    <d v="2023-02-16T00:00:00"/>
    <d v="2025-09-26T00:00:00"/>
    <d v="2027-11-30T00:00:00"/>
    <d v="2030-09-16T00:00:00"/>
    <n v="2023"/>
    <n v="2025"/>
    <n v="2027"/>
    <n v="2030"/>
  </r>
  <r>
    <s v="CP1312"/>
    <s v="Athy - Carlow 110 kV circuit 1"/>
    <x v="3"/>
    <s v="Portfolio"/>
    <x v="0"/>
    <n v="110"/>
    <x v="0"/>
    <d v="2024-06-05T00:00:00"/>
    <d v="2027-03-22T00:00:00"/>
    <d v="2027-06-22T00:00:00"/>
    <d v="2029-09-06T00:00:00"/>
    <n v="2024"/>
    <n v="2027"/>
    <n v="2027"/>
    <n v="2029"/>
  </r>
  <r>
    <s v="CP1314"/>
    <s v="Baroda - Monread 110 kV circuit 1 (DLR)"/>
    <x v="3"/>
    <s v="Portfolio"/>
    <x v="0"/>
    <n v="110"/>
    <x v="0"/>
    <d v="2024-07-03T00:00:00"/>
    <d v="2029-12-21T00:00:00"/>
    <d v="2032-06-21T00:00:00"/>
    <d v="2033-09-02T00:00:00"/>
    <n v="2024"/>
    <n v="2029"/>
    <n v="2032"/>
    <n v="2033"/>
  </r>
  <r>
    <s v="CP1315"/>
    <s v="Baroda - Newbridge 110 kV circuit 1 (DLR)"/>
    <x v="3"/>
    <s v="Portfolio"/>
    <x v="0"/>
    <n v="110"/>
    <x v="0"/>
    <d v="2024-07-03T00:00:00"/>
    <d v="2029-12-21T00:00:00"/>
    <d v="2031-03-28T00:00:00"/>
    <d v="2031-03-28T00:00:00"/>
    <n v="2024"/>
    <n v="2029"/>
    <n v="2031"/>
    <n v="2031"/>
  </r>
  <r>
    <s v="CP1316"/>
    <s v="Replacement of substation Back-Up supply equipment – North-East Region"/>
    <x v="9"/>
    <s v="Portfolio"/>
    <x v="1"/>
    <m/>
    <x v="0"/>
    <d v="2024-02-07T00:00:00"/>
    <d v="2029-07-17T00:00:00"/>
    <m/>
    <m/>
    <n v="2024"/>
    <n v="2029"/>
    <s v=""/>
    <s v=""/>
  </r>
  <r>
    <s v="CP1318"/>
    <s v="Binbane - Clogher - Cathaleens Fall - 110 kV Clogher tie in"/>
    <x v="11"/>
    <s v="Portfolio"/>
    <x v="0"/>
    <n v="110"/>
    <x v="2"/>
    <d v="2029-02-21T00:00:00"/>
    <d v="2030-12-06T00:00:00"/>
    <d v="2031-09-05T00:00:00"/>
    <d v="2032-09-03T00:00:00"/>
    <n v="2029"/>
    <n v="2030"/>
    <n v="2031"/>
    <n v="2032"/>
  </r>
  <r>
    <s v="CP1319"/>
    <s v="Blake Maynooth Newbridge Uprate"/>
    <x v="3"/>
    <s v="Portfolio"/>
    <x v="1"/>
    <n v="110"/>
    <x v="0"/>
    <d v="2025-09-03T00:00:00"/>
    <d v="2026-12-18T00:00:00"/>
    <d v="2027-09-17T00:00:00"/>
    <d v="2028-09-18T00:00:00"/>
    <n v="2025"/>
    <n v="2026"/>
    <n v="2027"/>
    <n v="2028"/>
  </r>
  <r>
    <s v="CP1320"/>
    <s v="Barrymore Cahir Knockraha 110kV Line Uprate"/>
    <x v="13"/>
    <s v="Portfolio"/>
    <x v="0"/>
    <n v="110"/>
    <x v="0"/>
    <d v="2022-07-31T00:00:00"/>
    <d v="2027-03-10T00:00:00"/>
    <d v="2027-10-20T00:00:00"/>
    <d v="2029-11-01T00:00:00"/>
    <n v="2022"/>
    <n v="2027"/>
    <n v="2027"/>
    <n v="2029"/>
  </r>
  <r>
    <s v="CP1325"/>
    <s v="Blundelstown Mullingar 110 kV Line Uprate"/>
    <x v="10"/>
    <s v="Portfolio"/>
    <x v="1"/>
    <n v="110"/>
    <x v="0"/>
    <d v="2024-12-20T00:00:00"/>
    <d v="2026-12-21T00:00:00"/>
    <d v="2027-09-01T00:00:00"/>
    <d v="2030-05-08T00:00:00"/>
    <n v="2024"/>
    <n v="2026"/>
    <n v="2027"/>
    <n v="2030"/>
  </r>
  <r>
    <s v="CP1327"/>
    <s v="Drumkeen - Clogher 110 kV circuit 1"/>
    <x v="17"/>
    <s v="Portfolio"/>
    <x v="0"/>
    <n v="110"/>
    <x v="2"/>
    <d v="2029-02-07T00:00:00"/>
    <d v="2030-07-26T00:00:00"/>
    <d v="2031-04-28T00:00:00"/>
    <d v="2032-04-27T00:00:00"/>
    <n v="2029"/>
    <n v="2030"/>
    <n v="2031"/>
    <n v="2032"/>
  </r>
  <r>
    <s v="CP1331"/>
    <s v="Rosspile 110kV Station (Rosspile Storage Facility)"/>
    <x v="5"/>
    <s v="Portfolio"/>
    <x v="4"/>
    <n v="110"/>
    <x v="0"/>
    <d v="2025-05-07T00:00:00"/>
    <m/>
    <m/>
    <m/>
    <n v="2025"/>
    <s v=""/>
    <s v=""/>
    <s v=""/>
  </r>
  <r>
    <s v="CP1332"/>
    <s v="Reask Solar Farm (ECP 2-2-12)"/>
    <x v="0"/>
    <s v="Portfolio"/>
    <x v="4"/>
    <s v="Pipeline"/>
    <x v="2"/>
    <m/>
    <m/>
    <m/>
    <m/>
    <s v=""/>
    <s v=""/>
    <s v=""/>
    <s v=""/>
  </r>
  <r>
    <s v="CP1334"/>
    <s v="Newbarn 110 kV Station (Fieldstown Solar Farm)"/>
    <x v="10"/>
    <s v="Portfolio"/>
    <x v="4"/>
    <n v="110"/>
    <x v="1"/>
    <d v="2023-08-01T00:00:00"/>
    <d v="2025-12-15T00:00:00"/>
    <d v="2027-07-08T00:00:00"/>
    <d v="2027-11-19T00:00:00"/>
    <n v="2023"/>
    <n v="2025"/>
    <n v="2027"/>
    <n v="2027"/>
  </r>
  <r>
    <s v="CP1335"/>
    <s v="Garballagh 110kV Station (Garballagh 2 Solar Farm)"/>
    <x v="0"/>
    <s v="Portfolio"/>
    <x v="4"/>
    <n v="110"/>
    <x v="0"/>
    <d v="2023-07-20T00:00:00"/>
    <m/>
    <m/>
    <m/>
    <n v="2023"/>
    <s v=""/>
    <s v=""/>
    <s v=""/>
  </r>
  <r>
    <s v="CP1338"/>
    <s v="Effernoge 110kV Station (Tomsallagh Solar)"/>
    <x v="5"/>
    <s v="Portfolio"/>
    <x v="4"/>
    <n v="110"/>
    <x v="0"/>
    <d v="2023-11-10T00:00:00"/>
    <d v="2026-04-13T00:00:00"/>
    <m/>
    <m/>
    <n v="2023"/>
    <n v="2026"/>
    <s v=""/>
    <s v=""/>
  </r>
  <r>
    <s v="CP1341"/>
    <s v="Cloon 110 kV_Barnacurragh Solar Park"/>
    <x v="4"/>
    <s v="Portfolio"/>
    <x v="4"/>
    <n v="110"/>
    <x v="0"/>
    <d v="2023-04-04T00:00:00"/>
    <d v="2026-10-01T00:00:00"/>
    <m/>
    <m/>
    <n v="2023"/>
    <n v="2026"/>
    <s v=""/>
    <s v=""/>
  </r>
  <r>
    <s v="CP1342"/>
    <s v="Drumcamill 110 kV Station (Monvallet Hybrid Solar and Battery Farm)"/>
    <x v="2"/>
    <s v="Portfolio"/>
    <x v="4"/>
    <n v="110"/>
    <x v="1"/>
    <d v="2023-10-06T00:00:00"/>
    <d v="2024-09-04T00:00:00"/>
    <d v="2026-07-01T00:00:00"/>
    <d v="2026-06-30T00:00:00"/>
    <n v="2023"/>
    <n v="2024"/>
    <n v="2026"/>
    <n v="2026"/>
  </r>
  <r>
    <s v="CP1344"/>
    <s v="Timahoe North Phase 2 Solar Farm (ECP 2-2-23)"/>
    <x v="3"/>
    <s v="Portfolio"/>
    <x v="4"/>
    <s v="Pipeline"/>
    <x v="2"/>
    <m/>
    <m/>
    <m/>
    <m/>
    <s v=""/>
    <s v=""/>
    <s v=""/>
    <s v=""/>
  </r>
  <r>
    <s v="CP1345"/>
    <s v="Golagh 110kV Station (Barnesmore WF Repower)"/>
    <x v="11"/>
    <s v="Portfolio"/>
    <x v="4"/>
    <n v="110"/>
    <x v="0"/>
    <d v="2024-03-06T00:00:00"/>
    <m/>
    <m/>
    <m/>
    <n v="2024"/>
    <s v=""/>
    <s v=""/>
    <s v=""/>
  </r>
  <r>
    <s v="CP1346"/>
    <s v="Meath Hill 110 kV Station (Ardagh South Energy Storage)"/>
    <x v="0"/>
    <s v="Portfolio"/>
    <x v="4"/>
    <n v="110"/>
    <x v="1"/>
    <d v="2024-03-06T00:00:00"/>
    <d v="2025-09-26T00:00:00"/>
    <d v="2027-08-31T00:00:00"/>
    <d v="2027-10-07T00:00:00"/>
    <n v="2024"/>
    <n v="2025"/>
    <n v="2027"/>
    <n v="2027"/>
  </r>
  <r>
    <s v="CP1347"/>
    <s v="Dunbrody 110 kV Station (Kilmannock Battery Storage Facility Phase 2)"/>
    <x v="5"/>
    <s v="Portfolio"/>
    <x v="4"/>
    <n v="110"/>
    <x v="0"/>
    <d v="2023-10-06T00:00:00"/>
    <d v="2026-10-30T00:00:00"/>
    <m/>
    <m/>
    <n v="2023"/>
    <n v="2026"/>
    <s v=""/>
    <s v=""/>
  </r>
  <r>
    <s v="CP1351"/>
    <s v="Ballynadrideen 110 kV Station (Ballyroe Solar)"/>
    <x v="13"/>
    <s v="Portfolio"/>
    <x v="4"/>
    <n v="110"/>
    <x v="1"/>
    <d v="2023-03-30T00:00:00"/>
    <d v="2024-05-29T00:00:00"/>
    <d v="2026-08-28T00:00:00"/>
    <d v="2026-10-15T00:00:00"/>
    <n v="2023"/>
    <n v="2024"/>
    <n v="2026"/>
    <n v="2026"/>
  </r>
  <r>
    <s v="CP1352"/>
    <s v="Gortatleva 110 kV Station (Ballymoneen Solar Park)"/>
    <x v="4"/>
    <s v="Portfolio"/>
    <x v="4"/>
    <n v="110"/>
    <x v="3"/>
    <d v="2023-04-09T00:00:00"/>
    <d v="2024-09-23T00:00:00"/>
    <d v="2026-03-02T00:00:00"/>
    <d v="2026-03-02T00:00:00"/>
    <n v="2023"/>
    <n v="2024"/>
    <n v="2026"/>
    <n v="2026"/>
  </r>
  <r>
    <s v="CP1353"/>
    <s v="Bendinstown 110kV Station (Garreenleen Solar)"/>
    <x v="22"/>
    <s v="Portfolio"/>
    <x v="4"/>
    <n v="110"/>
    <x v="1"/>
    <d v="2023-04-20T00:00:00"/>
    <d v="2024-08-07T00:00:00"/>
    <d v="2026-05-05T00:00:00"/>
    <d v="2026-05-05T00:00:00"/>
    <n v="2023"/>
    <n v="2024"/>
    <n v="2026"/>
    <n v="2026"/>
  </r>
  <r>
    <s v="CP1354"/>
    <s v="Coolshamroge 110 kV Station (Manusmore Solar Park)"/>
    <x v="6"/>
    <s v="Portfolio"/>
    <x v="4"/>
    <n v="110"/>
    <x v="0"/>
    <d v="2023-04-05T00:00:00"/>
    <d v="2026-08-13T00:00:00"/>
    <m/>
    <m/>
    <n v="2023"/>
    <n v="2026"/>
    <s v=""/>
    <s v=""/>
  </r>
  <r>
    <s v="CP1355"/>
    <s v="Corbetstown 110 kV Station (Garr Solar and Storage)"/>
    <x v="15"/>
    <s v="Portfolio"/>
    <x v="4"/>
    <n v="110"/>
    <x v="0"/>
    <d v="2024-03-06T00:00:00"/>
    <m/>
    <m/>
    <m/>
    <n v="2024"/>
    <s v=""/>
    <s v=""/>
    <s v=""/>
  </r>
  <r>
    <s v="CP1356"/>
    <s v="Gortawee 110 kV Station (Mucklagh Battery Storage Facility)"/>
    <x v="24"/>
    <s v="Portfolio"/>
    <x v="4"/>
    <n v="110"/>
    <x v="0"/>
    <d v="2024-08-07T00:00:00"/>
    <m/>
    <m/>
    <m/>
    <n v="2024"/>
    <s v=""/>
    <s v=""/>
    <s v=""/>
  </r>
  <r>
    <s v="CP1357"/>
    <s v="Philipstown 110 kV Station (Kilcush solar farm)"/>
    <x v="15"/>
    <s v="Portfolio"/>
    <x v="4"/>
    <n v="110"/>
    <x v="0"/>
    <d v="2024-09-04T00:00:00"/>
    <m/>
    <m/>
    <m/>
    <n v="2024"/>
    <s v=""/>
    <s v=""/>
    <s v=""/>
  </r>
  <r>
    <s v="CP1358"/>
    <s v="Thornsberry 110 kV Station (Ballycosney 150 MW BESS)"/>
    <x v="15"/>
    <s v="Portfolio"/>
    <x v="4"/>
    <n v="110"/>
    <x v="0"/>
    <d v="2025-02-05T00:00:00"/>
    <m/>
    <m/>
    <m/>
    <n v="2025"/>
    <s v=""/>
    <s v=""/>
    <s v=""/>
  </r>
  <r>
    <s v="CP1360"/>
    <s v="Coolcor 110KV (Coolavacoose Solar Farm)"/>
    <x v="3"/>
    <s v="Portfolio"/>
    <x v="4"/>
    <n v="110"/>
    <x v="0"/>
    <d v="2024-11-06T00:00:00"/>
    <m/>
    <m/>
    <m/>
    <n v="2024"/>
    <s v=""/>
    <s v=""/>
    <s v=""/>
  </r>
  <r>
    <s v="CP1361"/>
    <s v="Booltaigh 110KV Station (Carncreagh Energy Storage)"/>
    <x v="6"/>
    <s v="Portfolio"/>
    <x v="4"/>
    <n v="110"/>
    <x v="0"/>
    <d v="2024-11-06T00:00:00"/>
    <d v="2026-07-09T00:00:00"/>
    <m/>
    <m/>
    <n v="2024"/>
    <n v="2026"/>
    <s v=""/>
    <s v=""/>
  </r>
  <r>
    <s v="CP1362"/>
    <s v="Bishopswood 110 kV Station (Blue Pine Solar)"/>
    <x v="15"/>
    <s v="Portfolio"/>
    <x v="4"/>
    <n v="110"/>
    <x v="2"/>
    <m/>
    <m/>
    <m/>
    <m/>
    <s v=""/>
    <s v=""/>
    <s v=""/>
    <s v=""/>
  </r>
  <r>
    <s v="CP1363"/>
    <s v="Curraghdoo 110 kV Station (Clonymeath Solar Farm)"/>
    <x v="0"/>
    <s v="Portfolio"/>
    <x v="4"/>
    <n v="110"/>
    <x v="0"/>
    <d v="2025-07-01T00:00:00"/>
    <m/>
    <m/>
    <m/>
    <n v="2025"/>
    <s v=""/>
    <s v=""/>
    <s v=""/>
  </r>
  <r>
    <s v="CP1364"/>
    <s v="Moanalow 110 kV Station (Grangeford Solar PV)"/>
    <x v="22"/>
    <s v="Portfolio"/>
    <x v="4"/>
    <n v="110"/>
    <x v="0"/>
    <d v="2024-11-06T00:00:00"/>
    <m/>
    <m/>
    <m/>
    <n v="2024"/>
    <s v=""/>
    <s v=""/>
    <s v=""/>
  </r>
  <r>
    <s v="CP1365"/>
    <s v="Mihanboy 110 kV station (Taduff Solar Park)"/>
    <x v="9"/>
    <s v="Portfolio"/>
    <x v="4"/>
    <n v="110"/>
    <x v="0"/>
    <d v="2024-11-06T00:00:00"/>
    <d v="2026-05-30T00:00:00"/>
    <m/>
    <m/>
    <n v="2024"/>
    <n v="2026"/>
    <s v=""/>
    <s v=""/>
  </r>
  <r>
    <s v="CP1366"/>
    <s v="Lysaghtstown 110 kV Station (Lysaghtstown Solar Farm Phase 2)"/>
    <x v="13"/>
    <s v="Portfolio"/>
    <x v="4"/>
    <n v="110"/>
    <x v="0"/>
    <d v="2024-09-04T00:00:00"/>
    <m/>
    <m/>
    <m/>
    <n v="2024"/>
    <s v=""/>
    <s v=""/>
    <s v=""/>
  </r>
  <r>
    <s v="CP1367"/>
    <s v="Midleton 110kV Station (Carrigogna BESS)"/>
    <x v="13"/>
    <s v="Portfolio"/>
    <x v="4"/>
    <n v="110"/>
    <x v="0"/>
    <d v="2025-02-05T00:00:00"/>
    <m/>
    <m/>
    <m/>
    <n v="2025"/>
    <s v=""/>
    <s v=""/>
    <s v=""/>
  </r>
  <r>
    <s v="CP1368"/>
    <s v="Crosspatrick 110 kV Station (Mullafarry BESS)"/>
    <x v="17"/>
    <s v="Portfolio"/>
    <x v="4"/>
    <n v="110"/>
    <x v="0"/>
    <d v="2025-01-15T00:00:00"/>
    <m/>
    <m/>
    <m/>
    <n v="2025"/>
    <s v=""/>
    <s v=""/>
    <s v=""/>
  </r>
  <r>
    <s v="CP1369"/>
    <s v="Colehill 110 kV Station (Ballyteige Solar Park)"/>
    <x v="15"/>
    <s v="Portfolio"/>
    <x v="4"/>
    <n v="110"/>
    <x v="2"/>
    <m/>
    <m/>
    <m/>
    <m/>
    <s v=""/>
    <s v=""/>
    <s v=""/>
    <s v=""/>
  </r>
  <r>
    <s v="CP1372"/>
    <s v="Drombeg 110 kV Station (Drombeg Solar Park Phase 2)"/>
    <x v="8"/>
    <s v="Portfolio"/>
    <x v="4"/>
    <n v="110"/>
    <x v="0"/>
    <d v="2025-03-05T00:00:00"/>
    <d v="2026-04-07T00:00:00"/>
    <m/>
    <m/>
    <n v="2025"/>
    <n v="2026"/>
    <s v=""/>
    <s v=""/>
  </r>
  <r>
    <s v="CP1374"/>
    <s v="Ballyvouskill 110 kV (ABO Wind Ireland)"/>
    <x v="13"/>
    <s v="Portfolio"/>
    <x v="4"/>
    <n v="110"/>
    <x v="0"/>
    <d v="2025-07-25T00:00:00"/>
    <m/>
    <m/>
    <m/>
    <n v="2025"/>
    <s v=""/>
    <s v=""/>
    <s v=""/>
  </r>
  <r>
    <s v="CP1375"/>
    <s v="Boggeragh 110 kV Station (Carragraigue Solar Extension)"/>
    <x v="13"/>
    <s v="Portfolio"/>
    <x v="4"/>
    <n v="110"/>
    <x v="0"/>
    <d v="2024-06-05T00:00:00"/>
    <m/>
    <m/>
    <m/>
    <n v="2024"/>
    <s v=""/>
    <s v=""/>
    <s v=""/>
  </r>
  <r>
    <s v="CP1377"/>
    <s v="Rathcoon 110 kV Station (Gorman Solar Farm)"/>
    <x v="0"/>
    <s v="Portfolio"/>
    <x v="4"/>
    <n v="110"/>
    <x v="0"/>
    <d v="2024-07-03T00:00:00"/>
    <m/>
    <m/>
    <m/>
    <n v="2024"/>
    <s v=""/>
    <s v=""/>
    <s v=""/>
  </r>
  <r>
    <s v="CP1378"/>
    <s v="Cooleeny 110 kV Station (Killoran Solar PV Farm)"/>
    <x v="21"/>
    <s v="Portfolio"/>
    <x v="4"/>
    <n v="110"/>
    <x v="0"/>
    <d v="2024-08-07T00:00:00"/>
    <d v="2026-11-27T00:00:00"/>
    <m/>
    <m/>
    <n v="2024"/>
    <n v="2026"/>
    <s v=""/>
    <s v=""/>
  </r>
  <r>
    <s v="CP1379"/>
    <s v="Cauteen 110 kV Station (Barnaleen Solar Farm)"/>
    <x v="21"/>
    <s v="Portfolio"/>
    <x v="4"/>
    <n v="110"/>
    <x v="0"/>
    <d v="2025-04-02T00:00:00"/>
    <d v="2029-09-26T00:00:00"/>
    <m/>
    <m/>
    <n v="2025"/>
    <n v="2029"/>
    <s v=""/>
    <s v=""/>
  </r>
  <r>
    <s v="CP1380"/>
    <s v="Craddanstown 110kV station (Bracklyn WF)"/>
    <x v="7"/>
    <s v="Portfolio"/>
    <x v="4"/>
    <n v="110"/>
    <x v="0"/>
    <d v="2024-12-04T00:00:00"/>
    <d v="2026-12-01T00:00:00"/>
    <m/>
    <m/>
    <n v="2024"/>
    <n v="2026"/>
    <s v=""/>
    <s v=""/>
  </r>
  <r>
    <s v="CP1384"/>
    <s v="Kilteel - Maynooth 110 kV"/>
    <x v="3"/>
    <s v="Portfolio"/>
    <x v="0"/>
    <n v="110"/>
    <x v="2"/>
    <d v="2026-09-02T00:00:00"/>
    <d v="2028-06-09T00:00:00"/>
    <d v="2029-01-16T00:00:00"/>
    <d v="2029-01-16T00:00:00"/>
    <n v="2026"/>
    <n v="2028"/>
    <n v="2029"/>
    <n v="2029"/>
  </r>
  <r>
    <s v="CP1389"/>
    <s v="Limerick - Rathkeale Line Uprate"/>
    <x v="14"/>
    <s v="Portfolio"/>
    <x v="1"/>
    <n v="110"/>
    <x v="0"/>
    <d v="2024-08-12T00:00:00"/>
    <d v="2029-10-18T00:00:00"/>
    <d v="2033-02-14T00:00:00"/>
    <d v="2035-07-16T00:00:00"/>
    <n v="2024"/>
    <n v="2029"/>
    <n v="2033"/>
    <n v="2035"/>
  </r>
  <r>
    <s v="CP1390"/>
    <s v="Maynooth - Rinawade 110V line uprate"/>
    <x v="3"/>
    <s v="Portfolio"/>
    <x v="0"/>
    <n v="110"/>
    <x v="1"/>
    <d v="2023-06-06T00:00:00"/>
    <d v="2024-12-19T00:00:00"/>
    <m/>
    <d v="2026-10-30T00:00:00"/>
    <n v="2023"/>
    <n v="2024"/>
    <s v=""/>
    <n v="2026"/>
  </r>
  <r>
    <s v="CP1394"/>
    <s v="Offshore Phase 1 - Codling Wind Park"/>
    <x v="4"/>
    <s v="Portfolio"/>
    <x v="4"/>
    <n v="220"/>
    <x v="0"/>
    <d v="2022-12-15T00:00:00"/>
    <m/>
    <m/>
    <m/>
    <n v="2022"/>
    <s v=""/>
    <s v=""/>
    <s v=""/>
  </r>
  <r>
    <s v="CP1396"/>
    <s v="Arklow Bank Wind Park Phase 2 (Offshore)"/>
    <x v="12"/>
    <s v="Portfolio"/>
    <x v="4"/>
    <n v="220"/>
    <x v="0"/>
    <d v="2022-12-15T00:00:00"/>
    <m/>
    <m/>
    <m/>
    <n v="2022"/>
    <s v=""/>
    <s v=""/>
    <s v=""/>
  </r>
  <r>
    <s v="CP1397"/>
    <s v="Bremore 220 kV Station (North Irish Sea Array)"/>
    <x v="10"/>
    <s v="Portfolio"/>
    <x v="4"/>
    <n v="220"/>
    <x v="0"/>
    <d v="2022-12-15T00:00:00"/>
    <m/>
    <m/>
    <m/>
    <n v="2022"/>
    <s v=""/>
    <s v=""/>
    <s v=""/>
  </r>
  <r>
    <s v="CP1398"/>
    <s v="Offshore Phase 1 - Dublin Array"/>
    <x v="10"/>
    <s v="Portfolio"/>
    <x v="4"/>
    <n v="220"/>
    <x v="0"/>
    <d v="2022-12-15T00:00:00"/>
    <m/>
    <m/>
    <m/>
    <n v="2022"/>
    <s v=""/>
    <s v=""/>
    <s v=""/>
  </r>
  <r>
    <s v="CP1402"/>
    <s v="Platin 110kV Station Refurbishment"/>
    <x v="0"/>
    <s v="Portfolio"/>
    <x v="1"/>
    <n v="110"/>
    <x v="0"/>
    <d v="2025-06-04T00:00:00"/>
    <d v="2026-12-22T00:00:00"/>
    <d v="2028-03-23T00:00:00"/>
    <d v="2030-03-24T00:00:00"/>
    <n v="2025"/>
    <n v="2026"/>
    <n v="2028"/>
    <n v="2030"/>
  </r>
  <r>
    <s v="CP1403"/>
    <s v="Rinawade – Dunfirth Tee – Kinnegad 110 kV Circuit Thermal Capacity"/>
    <x v="3"/>
    <s v="Portfolio"/>
    <x v="0"/>
    <n v="110"/>
    <x v="0"/>
    <d v="2023-05-18T00:00:00"/>
    <d v="2026-10-20T00:00:00"/>
    <d v="2027-06-22T00:00:00"/>
    <d v="2028-06-22T00:00:00"/>
    <n v="2023"/>
    <n v="2026"/>
    <n v="2027"/>
    <n v="2028"/>
  </r>
  <r>
    <s v="CP1412"/>
    <s v="Knockraha 220 kV Transformer Replacement (T2102)"/>
    <x v="13"/>
    <s v="Portfolio"/>
    <x v="1"/>
    <n v="220"/>
    <x v="1"/>
    <d v="2023-03-08T00:00:00"/>
    <d v="2024-05-17T00:00:00"/>
    <m/>
    <d v="2026-12-01T00:00:00"/>
    <n v="2023"/>
    <n v="2024"/>
    <s v=""/>
    <n v="2026"/>
  </r>
  <r>
    <s v="CP1418"/>
    <s v="Oaklands 110 kV Station Crag Wicklow"/>
    <x v="12"/>
    <s v="Portfolio"/>
    <x v="4"/>
    <n v="110"/>
    <x v="0"/>
    <d v="2023-07-24T00:00:00"/>
    <d v="2026-06-17T00:00:00"/>
    <m/>
    <m/>
    <n v="2023"/>
    <n v="2026"/>
    <s v=""/>
    <s v=""/>
  </r>
  <r>
    <s v="CP1420"/>
    <s v="North Wicklow Reinforcement"/>
    <x v="12"/>
    <s v="Portfolio"/>
    <x v="0"/>
    <n v="110"/>
    <x v="2"/>
    <d v="2027-03-02T00:00:00"/>
    <d v="2030-06-30T00:00:00"/>
    <d v="2034-09-01T00:00:00"/>
    <d v="2034-12-01T00:00:00"/>
    <n v="2027"/>
    <n v="2030"/>
    <n v="2034"/>
    <n v="2034"/>
  </r>
  <r>
    <s v="CP1421"/>
    <s v="Crakenstown 220-110 kV Station"/>
    <x v="0"/>
    <s v="Portfolio"/>
    <x v="4"/>
    <n v="110"/>
    <x v="0"/>
    <d v="2025-09-17T00:00:00"/>
    <m/>
    <m/>
    <m/>
    <n v="2025"/>
    <s v=""/>
    <s v=""/>
    <s v=""/>
  </r>
  <r>
    <s v="CP1422"/>
    <s v="Cashla - Prospect 220 kV Line Refurbishment"/>
    <x v="4"/>
    <s v="Portfolio"/>
    <x v="1"/>
    <n v="220"/>
    <x v="0"/>
    <d v="2025-09-03T00:00:00"/>
    <d v="2028-03-14T00:00:00"/>
    <d v="2031-04-18T00:00:00"/>
    <d v="2032-04-16T00:00:00"/>
    <n v="2025"/>
    <n v="2028"/>
    <n v="2031"/>
    <n v="2032"/>
  </r>
  <r>
    <s v="CP1423"/>
    <s v="Cashla - Tynagh 220 kV Line Refurbishment"/>
    <x v="4"/>
    <s v="Portfolio"/>
    <x v="1"/>
    <n v="220"/>
    <x v="0"/>
    <d v="2025-06-04T00:00:00"/>
    <d v="2027-01-05T00:00:00"/>
    <d v="2031-04-09T00:00:00"/>
    <d v="2033-05-13T00:00:00"/>
    <n v="2025"/>
    <n v="2027"/>
    <n v="2031"/>
    <n v="2033"/>
  </r>
  <r>
    <s v="CP1424"/>
    <s v="Farrnawana 220 kV (SSE Tarbert OCGT)"/>
    <x v="8"/>
    <s v="Portfolio"/>
    <x v="4"/>
    <n v="220"/>
    <x v="1"/>
    <d v="2023-08-02T00:00:00"/>
    <d v="2025-10-15T00:00:00"/>
    <m/>
    <d v="2027-09-24T00:00:00"/>
    <n v="2023"/>
    <n v="2025"/>
    <s v=""/>
    <n v="2027"/>
  </r>
  <r>
    <s v="CP1425"/>
    <s v="Southwall 220kV GIS (ESB Poolbeg) (ESB G&amp;T)"/>
    <x v="10"/>
    <s v="Portfolio"/>
    <x v="4"/>
    <n v="220"/>
    <x v="0"/>
    <d v="2023-07-11T00:00:00"/>
    <m/>
    <m/>
    <m/>
    <n v="2023"/>
    <s v=""/>
    <s v=""/>
    <s v=""/>
  </r>
  <r>
    <s v="CP1426"/>
    <s v="Derrygreenagh 220 kV, Rathcobican 400 kV SS (Cushaling Power Ltd)"/>
    <x v="15"/>
    <s v="Portfolio"/>
    <x v="4"/>
    <n v="400"/>
    <x v="0"/>
    <d v="2024-07-19T00:00:00"/>
    <m/>
    <m/>
    <m/>
    <n v="2024"/>
    <s v=""/>
    <s v=""/>
    <s v=""/>
  </r>
  <r>
    <s v="CP1427"/>
    <s v="Bellewstown 110kV Station – SSE Platin"/>
    <x v="0"/>
    <s v="Portfolio"/>
    <x v="4"/>
    <n v="110"/>
    <x v="0"/>
    <d v="2023-08-02T00:00:00"/>
    <d v="2026-06-30T00:00:00"/>
    <m/>
    <m/>
    <n v="2023"/>
    <n v="2026"/>
    <s v=""/>
    <s v=""/>
  </r>
  <r>
    <s v="CP1428"/>
    <s v="Cashla - Dalton 110kV Thermal Capacity Increase"/>
    <x v="4"/>
    <s v="Portfolio"/>
    <x v="0"/>
    <n v="110"/>
    <x v="0"/>
    <d v="2023-12-12T00:00:00"/>
    <d v="2026-03-31T00:00:00"/>
    <d v="2027-03-09T00:00:00"/>
    <d v="2028-11-02T00:00:00"/>
    <n v="2023"/>
    <n v="2026"/>
    <n v="2027"/>
    <n v="2028"/>
  </r>
  <r>
    <s v="CP1429"/>
    <s v="Castlebar Dalton 110kV Thermal Capacity Increase"/>
    <x v="17"/>
    <s v="Portfolio"/>
    <x v="0"/>
    <n v="110"/>
    <x v="0"/>
    <d v="2023-12-12T00:00:00"/>
    <d v="2026-06-02T00:00:00"/>
    <d v="2027-03-02T00:00:00"/>
    <d v="2028-03-02T00:00:00"/>
    <n v="2023"/>
    <n v="2026"/>
    <n v="2027"/>
    <n v="2028"/>
  </r>
  <r>
    <s v="CP1434"/>
    <s v="Drumline 110 kV Station Busbar Thermal Uprate"/>
    <x v="6"/>
    <s v="Portfolio"/>
    <x v="0"/>
    <n v="110"/>
    <x v="2"/>
    <d v="2026-05-06T00:00:00"/>
    <d v="2027-12-07T00:00:00"/>
    <d v="2031-09-11T00:00:00"/>
    <d v="2033-12-19T00:00:00"/>
    <n v="2026"/>
    <n v="2027"/>
    <n v="2031"/>
    <n v="2033"/>
  </r>
  <r>
    <s v="CP1435"/>
    <s v="Drumline Ennis 110kV circuit DLR and related works"/>
    <x v="6"/>
    <s v="Portfolio"/>
    <x v="1"/>
    <n v="110"/>
    <x v="0"/>
    <d v="2024-02-07T00:00:00"/>
    <d v="2028-08-22T00:00:00"/>
    <d v="2031-03-14T00:00:00"/>
    <d v="2031-03-24T00:00:00"/>
    <n v="2024"/>
    <n v="2028"/>
    <n v="2031"/>
    <n v="2031"/>
  </r>
  <r>
    <s v="CP1436"/>
    <s v="Ardnacrusha Ennis 110kV circuit DLR and related works"/>
    <x v="6"/>
    <s v="Portfolio"/>
    <x v="0"/>
    <n v="110"/>
    <x v="0"/>
    <d v="2024-03-06T00:00:00"/>
    <d v="2028-08-22T00:00:00"/>
    <d v="2031-02-19T00:00:00"/>
    <d v="2031-08-15T00:00:00"/>
    <n v="2024"/>
    <n v="2028"/>
    <n v="2031"/>
    <n v="2031"/>
  </r>
  <r>
    <s v="CP1442"/>
    <s v="Fosterstown 110 kV Station Connection DSO"/>
    <x v="17"/>
    <s v="Portfolio"/>
    <x v="3"/>
    <n v="110"/>
    <x v="0"/>
    <d v="2024-02-07T00:00:00"/>
    <d v="2026-11-25T00:00:00"/>
    <d v="2029-07-10T00:00:00"/>
    <d v="2029-10-31T00:00:00"/>
    <n v="2024"/>
    <n v="2026"/>
    <n v="2029"/>
    <n v="2029"/>
  </r>
  <r>
    <s v="CP1447"/>
    <s v="Letterkenny - Golagh Tee 110 kV circuit thermal capacity needs"/>
    <x v="11"/>
    <s v="Portfolio"/>
    <x v="0"/>
    <n v="110"/>
    <x v="2"/>
    <d v="2029-02-07T00:00:00"/>
    <d v="2030-07-26T00:00:00"/>
    <d v="2031-04-08T00:00:00"/>
    <d v="2032-12-14T00:00:00"/>
    <n v="2029"/>
    <n v="2030"/>
    <n v="2031"/>
    <n v="2032"/>
  </r>
  <r>
    <s v="CP1448"/>
    <s v="Carrickmines Phase Shift Transformer (PST) Replacement"/>
    <x v="17"/>
    <s v="Portfolio"/>
    <x v="0"/>
    <m/>
    <x v="2"/>
    <d v="2028-11-20T00:00:00"/>
    <d v="2030-11-22T00:00:00"/>
    <d v="2032-02-23T00:00:00"/>
    <d v="2034-02-22T00:00:00"/>
    <n v="2028"/>
    <n v="2030"/>
    <n v="2032"/>
    <n v="2034"/>
  </r>
  <r>
    <s v="CP1449"/>
    <s v="Midleton 110kV Transformer Uprate and Station works DSO"/>
    <x v="13"/>
    <s v="Portfolio"/>
    <x v="3"/>
    <n v="110"/>
    <x v="1"/>
    <d v="2024-02-07T00:00:00"/>
    <d v="2025-05-22T00:00:00"/>
    <d v="2027-01-29T00:00:00"/>
    <d v="2027-05-31T00:00:00"/>
    <n v="2024"/>
    <n v="2025"/>
    <n v="2027"/>
    <n v="2027"/>
  </r>
  <r>
    <s v="CP1450"/>
    <s v="Ardnacrusha Drumline 110kV thermal capacity needs"/>
    <x v="6"/>
    <s v="Portfolio"/>
    <x v="0"/>
    <n v="110"/>
    <x v="0"/>
    <d v="2024-03-06T00:00:00"/>
    <d v="2028-08-22T00:00:00"/>
    <d v="2031-05-16T00:00:00"/>
    <d v="2032-01-10T00:00:00"/>
    <n v="2024"/>
    <n v="2028"/>
    <n v="2031"/>
    <n v="2032"/>
  </r>
  <r>
    <s v="CP1452"/>
    <s v="Poolbeg OCGT (ESB G&amp;T)"/>
    <x v="10"/>
    <s v="Portfolio"/>
    <x v="4"/>
    <n v="220"/>
    <x v="1"/>
    <d v="2024-03-05T00:00:00"/>
    <d v="2025-03-05T00:00:00"/>
    <d v="2026-09-18T00:00:00"/>
    <d v="2026-10-21T00:00:00"/>
    <n v="2024"/>
    <n v="2025"/>
    <n v="2026"/>
    <n v="2026"/>
  </r>
  <r>
    <s v="CP1453"/>
    <s v="Blake 110 kV Station Redevelopment"/>
    <x v="3"/>
    <s v="Portfolio"/>
    <x v="1"/>
    <n v="110"/>
    <x v="0"/>
    <d v="2024-05-30T00:00:00"/>
    <d v="2029-10-05T00:00:00"/>
    <d v="2031-09-12T00:00:00"/>
    <d v="2034-05-22T00:00:00"/>
    <n v="2024"/>
    <n v="2029"/>
    <n v="2031"/>
    <n v="2034"/>
  </r>
  <r>
    <s v="CP1454"/>
    <s v="Gorman - Maynooth 220 kV Circuit Capacity Needs"/>
    <x v="0"/>
    <s v="Portfolio"/>
    <x v="0"/>
    <n v="220"/>
    <x v="0"/>
    <d v="2024-05-01T00:00:00"/>
    <d v="2028-05-12T00:00:00"/>
    <d v="2031-06-11T00:00:00"/>
    <d v="2033-09-02T00:00:00"/>
    <n v="2024"/>
    <n v="2028"/>
    <n v="2031"/>
    <n v="2033"/>
  </r>
  <r>
    <s v="CP1456"/>
    <s v="Clutterland 110kV Station Phase 2&amp;3 (Amazon Web Services)"/>
    <x v="10"/>
    <s v="Portfolio"/>
    <x v="4"/>
    <n v="110"/>
    <x v="1"/>
    <d v="2024-03-06T00:00:00"/>
    <d v="2024-12-04T00:00:00"/>
    <d v="2026-07-01T00:00:00"/>
    <d v="2026-08-21T00:00:00"/>
    <n v="2024"/>
    <n v="2024"/>
    <n v="2026"/>
    <n v="2026"/>
  </r>
  <r>
    <s v="CP1459"/>
    <s v="East Kildare 110 kV Station"/>
    <x v="3"/>
    <s v="Portfolio"/>
    <x v="4"/>
    <n v="110"/>
    <x v="0"/>
    <d v="2024-03-25T00:00:00"/>
    <m/>
    <m/>
    <m/>
    <n v="2024"/>
    <s v=""/>
    <s v=""/>
    <s v=""/>
  </r>
  <r>
    <s v="CP1464"/>
    <s v="Tullabeg 110 kV Station (Tullabeg Solar Phase 2"/>
    <x v="6"/>
    <s v="Portfolio"/>
    <x v="4"/>
    <n v="110"/>
    <x v="0"/>
    <d v="2024-06-05T00:00:00"/>
    <d v="2026-09-09T00:00:00"/>
    <m/>
    <m/>
    <n v="2024"/>
    <n v="2026"/>
    <s v=""/>
    <s v=""/>
  </r>
  <r>
    <s v="CP1465"/>
    <s v="Lisdrum 110kV Station Busbar Thermal Capacity Need"/>
    <x v="20"/>
    <s v="Portfolio"/>
    <x v="0"/>
    <n v="110"/>
    <x v="1"/>
    <d v="2024-11-06T00:00:00"/>
    <d v="2025-12-19T00:00:00"/>
    <d v="2026-12-22T00:00:00"/>
    <d v="2031-05-06T00:00:00"/>
    <n v="2024"/>
    <n v="2025"/>
    <n v="2026"/>
    <n v="2031"/>
  </r>
  <r>
    <s v="CP1466"/>
    <s v="Meath Hill 110kV Station Busbar Thermal Capacity Need"/>
    <x v="0"/>
    <s v="Portfolio"/>
    <x v="0"/>
    <n v="110"/>
    <x v="0"/>
    <d v="2024-11-06T00:00:00"/>
    <d v="2026-07-10T00:00:00"/>
    <d v="2027-10-08T00:00:00"/>
    <d v="2029-10-10T00:00:00"/>
    <n v="2024"/>
    <n v="2026"/>
    <n v="2027"/>
    <n v="2029"/>
  </r>
  <r>
    <s v="CP1467"/>
    <s v="Caherhurly 110 kV Station (Carrownagowan Wind Farm)"/>
    <x v="13"/>
    <s v="Portfolio"/>
    <x v="4"/>
    <n v="110"/>
    <x v="0"/>
    <d v="2024-05-01T00:00:00"/>
    <d v="2026-10-14T00:00:00"/>
    <m/>
    <m/>
    <n v="2024"/>
    <n v="2026"/>
    <s v=""/>
    <s v=""/>
  </r>
  <r>
    <s v="CP1468"/>
    <s v="Kilvinoge 110 kV Station (Castlebanny Wind Farm)"/>
    <x v="25"/>
    <s v="Portfolio"/>
    <x v="4"/>
    <n v="110"/>
    <x v="0"/>
    <d v="2024-05-01T00:00:00"/>
    <d v="2027-07-08T00:00:00"/>
    <m/>
    <m/>
    <n v="2024"/>
    <n v="2027"/>
    <s v=""/>
    <s v=""/>
  </r>
  <r>
    <s v="CP1471"/>
    <s v="Lisdrum Louth 110 kV DLR project"/>
    <x v="20"/>
    <s v="Portfolio"/>
    <x v="0"/>
    <n v="110"/>
    <x v="0"/>
    <d v="2024-07-03T00:00:00"/>
    <d v="2028-04-21T00:00:00"/>
    <d v="2031-03-19T00:00:00"/>
    <d v="2031-10-24T00:00:00"/>
    <n v="2024"/>
    <n v="2028"/>
    <n v="2031"/>
    <n v="2031"/>
  </r>
  <r>
    <s v="CP1473"/>
    <s v="Louth - Meath Hill 110 kV DLR"/>
    <x v="2"/>
    <s v="Portfolio"/>
    <x v="0"/>
    <n v="110"/>
    <x v="0"/>
    <d v="2024-07-03T00:00:00"/>
    <d v="2028-02-11T00:00:00"/>
    <d v="2031-02-28T00:00:00"/>
    <d v="2031-11-06T00:00:00"/>
    <n v="2024"/>
    <n v="2028"/>
    <n v="2031"/>
    <n v="2031"/>
  </r>
  <r>
    <s v="CP1475"/>
    <s v="East Galway 110 kV Station (DSO Connection)"/>
    <x v="4"/>
    <s v="Portfolio"/>
    <x v="3"/>
    <n v="110"/>
    <x v="2"/>
    <m/>
    <m/>
    <m/>
    <m/>
    <s v=""/>
    <s v=""/>
    <s v=""/>
    <s v=""/>
  </r>
  <r>
    <s v="CP1477"/>
    <s v="Maynooth - Shannonbridge 220 kV Circuit Capacity Needs"/>
    <x v="3"/>
    <s v="Portfolio"/>
    <x v="0"/>
    <n v="220"/>
    <x v="2"/>
    <d v="2026-06-04T00:00:00"/>
    <d v="2028-06-06T00:00:00"/>
    <d v="2029-03-06T00:00:00"/>
    <d v="2030-03-06T00:00:00"/>
    <n v="2026"/>
    <n v="2028"/>
    <n v="2029"/>
    <n v="2030"/>
  </r>
  <r>
    <s v="CP1478"/>
    <s v="Donegal TEN-T Road Network Advanced Ducting"/>
    <x v="11"/>
    <s v="Portfolio"/>
    <x v="0"/>
    <n v="220"/>
    <x v="0"/>
    <d v="2025-01-15T00:00:00"/>
    <d v="2029-11-25T00:00:00"/>
    <m/>
    <m/>
    <n v="2025"/>
    <n v="2029"/>
    <s v=""/>
    <s v=""/>
  </r>
  <r>
    <s v="CP1479"/>
    <s v="Ratrussan - Shankill 110 kV Dynamic Line Rating"/>
    <x v="24"/>
    <s v="Portfolio"/>
    <x v="0"/>
    <n v="110"/>
    <x v="0"/>
    <d v="2024-12-20T00:00:00"/>
    <d v="2029-12-21T00:00:00"/>
    <d v="2032-12-02T00:00:00"/>
    <d v="2034-07-25T00:00:00"/>
    <n v="2024"/>
    <n v="2029"/>
    <n v="2032"/>
    <n v="2034"/>
  </r>
  <r>
    <s v="CP1484"/>
    <s v="Srananagh 220 kV Station (Quarry Lane LCIS)"/>
    <x v="23"/>
    <s v="Portfolio"/>
    <x v="4"/>
    <n v="220"/>
    <x v="1"/>
    <d v="2025-04-02T00:00:00"/>
    <d v="2026-01-14T00:00:00"/>
    <d v="2027-08-26T00:00:00"/>
    <d v="2027-08-26T00:00:00"/>
    <n v="2025"/>
    <n v="2026"/>
    <n v="2027"/>
    <n v="2027"/>
  </r>
  <r>
    <s v="CP1485"/>
    <s v="Wexford Synchronous Condenser"/>
    <x v="5"/>
    <s v="Portfolio"/>
    <x v="4"/>
    <n v="110"/>
    <x v="0"/>
    <d v="2025-11-03T00:00:00"/>
    <d v="2026-09-28T00:00:00"/>
    <m/>
    <m/>
    <n v="2025"/>
    <n v="2026"/>
    <s v=""/>
    <s v=""/>
  </r>
  <r>
    <s v="CP1486"/>
    <s v="Athlone - Shannonbridge 110 kV Fibre Wrapping"/>
    <x v="7"/>
    <s v="Portfolio"/>
    <x v="0"/>
    <n v="110"/>
    <x v="0"/>
    <d v="2026-03-04T00:00:00"/>
    <d v="2027-03-22T00:00:00"/>
    <m/>
    <d v="2029-05-15T00:00:00"/>
    <n v="2026"/>
    <n v="2027"/>
    <s v=""/>
    <n v="2029"/>
  </r>
  <r>
    <s v="CP1487"/>
    <s v="CP1487 Corduff and Connected Stations Protection Upgrade"/>
    <x v="10"/>
    <s v="Portfolio"/>
    <x v="1"/>
    <m/>
    <x v="0"/>
    <d v="2026-03-30T00:00:00"/>
    <d v="2029-02-07T00:00:00"/>
    <d v="2031-08-02T00:00:00"/>
    <d v="2034-10-26T00:00:00"/>
    <n v="2026"/>
    <n v="2029"/>
    <n v="2031"/>
    <n v="2034"/>
  </r>
  <r>
    <s v="CP1488"/>
    <s v="CP1488 Tralee and Connected Stations Protection Upgrade"/>
    <x v="8"/>
    <s v="Portfolio"/>
    <x v="1"/>
    <m/>
    <x v="0"/>
    <d v="2026-03-04T00:00:00"/>
    <d v="2029-02-06T00:00:00"/>
    <d v="2031-08-02T00:00:00"/>
    <d v="2034-10-26T00:00:00"/>
    <n v="2026"/>
    <n v="2029"/>
    <n v="2031"/>
    <n v="2034"/>
  </r>
  <r>
    <s v="CP1490"/>
    <s v="Barrymore 110 kV busbar and new 110 38 transformer"/>
    <x v="13"/>
    <s v="Portfolio"/>
    <x v="0"/>
    <n v="110"/>
    <x v="0"/>
    <d v="2024-12-03T00:00:00"/>
    <d v="2027-09-07T00:00:00"/>
    <d v="2029-11-16T00:00:00"/>
    <d v="2030-12-18T00:00:00"/>
    <n v="2024"/>
    <n v="2027"/>
    <n v="2029"/>
    <n v="2030"/>
  </r>
  <r>
    <s v="CP1491"/>
    <s v="Barrymore Land Acquisition"/>
    <x v="13"/>
    <s v="Portfolio"/>
    <x v="0"/>
    <n v="110"/>
    <x v="0"/>
    <d v="2024-12-06T00:00:00"/>
    <d v="2028-04-04T00:00:00"/>
    <m/>
    <m/>
    <n v="2024"/>
    <n v="2028"/>
    <s v=""/>
    <s v=""/>
  </r>
  <r>
    <s v="CP1492"/>
    <s v="Donore 110 kV Station (DSO Connection)"/>
    <x v="1"/>
    <s v="Portfolio"/>
    <x v="3"/>
    <n v="110"/>
    <x v="0"/>
    <d v="2024-12-04T00:00:00"/>
    <d v="2027-03-25T00:00:00"/>
    <d v="2029-06-15T00:00:00"/>
    <d v="2029-09-17T00:00:00"/>
    <n v="2024"/>
    <n v="2027"/>
    <n v="2029"/>
    <n v="2029"/>
  </r>
  <r>
    <s v="CP1495"/>
    <s v="Lodgewood-Great Island line uprate"/>
    <x v="5"/>
    <s v="Portfolio"/>
    <x v="1"/>
    <n v="220"/>
    <x v="0"/>
    <d v="2025-02-26T00:00:00"/>
    <d v="2028-07-03T00:00:00"/>
    <d v="2031-04-22T00:00:00"/>
    <d v="2033-04-06T00:00:00"/>
    <n v="2025"/>
    <n v="2028"/>
    <n v="2031"/>
    <n v="2033"/>
  </r>
  <r>
    <s v="CP1496"/>
    <s v="Cashla - Shannonbridge 110 kV"/>
    <x v="4"/>
    <s v="Portfolio"/>
    <x v="0"/>
    <n v="110"/>
    <x v="0"/>
    <d v="2025-09-10T00:00:00"/>
    <d v="2029-11-23T00:00:00"/>
    <d v="2031-05-02T00:00:00"/>
    <d v="2033-01-06T00:00:00"/>
    <n v="2025"/>
    <n v="2029"/>
    <n v="2031"/>
    <n v="2033"/>
  </r>
  <r>
    <s v="CP1498"/>
    <s v="Derryiron - Kinnegad 110 kV Fibre Wrapping"/>
    <x v="15"/>
    <s v="Portfolio"/>
    <x v="0"/>
    <n v="110"/>
    <x v="2"/>
    <d v="2026-12-20T00:00:00"/>
    <d v="2028-04-01T00:00:00"/>
    <d v="2034-09-02T00:00:00"/>
    <d v="2035-09-02T00:00:00"/>
    <n v="2026"/>
    <n v="2028"/>
    <n v="2034"/>
    <n v="2035"/>
  </r>
  <r>
    <s v="CP1499"/>
    <s v="Charleville - Glenlara 110 kV Fibre Wrapping"/>
    <x v="2"/>
    <s v="Portfolio"/>
    <x v="0"/>
    <n v="110"/>
    <x v="2"/>
    <d v="2027-12-02T00:00:00"/>
    <d v="2028-05-01T00:00:00"/>
    <d v="2034-09-02T00:00:00"/>
    <d v="2035-09-02T00:00:00"/>
    <n v="2027"/>
    <n v="2028"/>
    <n v="2034"/>
    <n v="2035"/>
  </r>
  <r>
    <s v="CP1500"/>
    <s v="Butlerstown 110kV Station (Traffo Uprate) (DSO)"/>
    <x v="13"/>
    <s v="Portfolio"/>
    <x v="3"/>
    <n v="110"/>
    <x v="1"/>
    <d v="2025-05-08T00:00:00"/>
    <d v="2026-03-02T00:00:00"/>
    <d v="2027-04-02T00:00:00"/>
    <d v="2028-03-01T00:00:00"/>
    <n v="2025"/>
    <n v="2026"/>
    <n v="2027"/>
    <n v="2028"/>
  </r>
  <r>
    <s v="CP1509"/>
    <s v="Cathaleen’s Fall Srananagh 110 kV Circuit No 2 DLR"/>
    <x v="23"/>
    <s v="Portfolio"/>
    <x v="0"/>
    <n v="110"/>
    <x v="0"/>
    <d v="2025-11-14T00:00:00"/>
    <d v="2030-10-28T00:00:00"/>
    <d v="2031-05-30T00:00:00"/>
    <d v="2031-12-22T00:00:00"/>
    <n v="2025"/>
    <n v="2030"/>
    <n v="2031"/>
    <n v="2031"/>
  </r>
  <r>
    <s v="CP1510"/>
    <s v="Peamount 110 kV Station (Bulmer RICE)"/>
    <x v="10"/>
    <s v="Portfolio"/>
    <x v="4"/>
    <n v="110"/>
    <x v="0"/>
    <d v="2024-12-04T00:00:00"/>
    <m/>
    <m/>
    <m/>
    <n v="2024"/>
    <s v=""/>
    <s v=""/>
    <s v=""/>
  </r>
  <r>
    <s v="CP1511"/>
    <s v="Castleview 110kV Station DSO (Eastmont DC)"/>
    <x v="8"/>
    <s v="Portfolio"/>
    <x v="3"/>
    <n v="110"/>
    <x v="0"/>
    <d v="2025-02-05T00:00:00"/>
    <d v="2028-02-23T00:00:00"/>
    <d v="2031-09-08T00:00:00"/>
    <d v="2032-10-04T00:00:00"/>
    <n v="2025"/>
    <n v="2028"/>
    <n v="2031"/>
    <n v="2032"/>
  </r>
  <r>
    <s v="CP1512"/>
    <s v="Cathaleens Fall 110kV DSO (Derrykillew Wind Farm)"/>
    <x v="25"/>
    <s v="Portfolio"/>
    <x v="3"/>
    <n v="110"/>
    <x v="0"/>
    <d v="2025-04-22T00:00:00"/>
    <d v="2029-12-18T00:00:00"/>
    <d v="2032-09-06T00:00:00"/>
    <d v="2033-12-22T00:00:00"/>
    <n v="2025"/>
    <n v="2029"/>
    <n v="2032"/>
    <n v="2033"/>
  </r>
  <r>
    <s v="CP1513"/>
    <s v="Ricetown 110kV Station (Mill Farm Solar)"/>
    <x v="0"/>
    <s v="Portfolio"/>
    <x v="4"/>
    <n v="110"/>
    <x v="0"/>
    <d v="2025-01-15T00:00:00"/>
    <d v="2026-06-30T00:00:00"/>
    <m/>
    <m/>
    <n v="2025"/>
    <n v="2026"/>
    <s v=""/>
    <s v=""/>
  </r>
  <r>
    <s v="CP1514"/>
    <s v="Deenes - Drybridge 110 kV Circuit DLR"/>
    <x v="0"/>
    <s v="Portfolio"/>
    <x v="0"/>
    <n v="110"/>
    <x v="0"/>
    <d v="2025-11-21T00:00:00"/>
    <d v="2030-03-15T00:00:00"/>
    <d v="2031-08-08T00:00:00"/>
    <d v="2032-10-29T00:00:00"/>
    <n v="2025"/>
    <n v="2030"/>
    <n v="2031"/>
    <n v="2032"/>
  </r>
  <r>
    <s v="CP1515"/>
    <s v="Kellymount 110 kV Station (White Hill Wind)"/>
    <x v="25"/>
    <s v="Portfolio"/>
    <x v="4"/>
    <n v="110"/>
    <x v="0"/>
    <d v="2025-04-02T00:00:00"/>
    <m/>
    <m/>
    <m/>
    <n v="2025"/>
    <s v=""/>
    <s v=""/>
    <s v=""/>
  </r>
  <r>
    <s v="CP1516"/>
    <s v="Kilmacogue 110 kV Station (Ballyvalode Solar)"/>
    <x v="13"/>
    <s v="Portfolio"/>
    <x v="4"/>
    <n v="110"/>
    <x v="0"/>
    <d v="2025-05-07T00:00:00"/>
    <m/>
    <m/>
    <m/>
    <n v="2025"/>
    <s v=""/>
    <s v=""/>
    <s v=""/>
  </r>
  <r>
    <s v="CP1517"/>
    <s v="Kildinan 110 kV Station (Coom Green Energy Park)"/>
    <x v="13"/>
    <s v="Portfolio"/>
    <x v="4"/>
    <n v="110"/>
    <x v="0"/>
    <d v="2025-02-05T00:00:00"/>
    <m/>
    <m/>
    <m/>
    <n v="2025"/>
    <s v=""/>
    <s v=""/>
    <s v=""/>
  </r>
  <r>
    <s v="CP1518"/>
    <s v="Glenart 220 kV Station (Pollahoney Autoproducer)"/>
    <x v="12"/>
    <s v="Portfolio"/>
    <x v="4"/>
    <n v="220"/>
    <x v="0"/>
    <d v="2025-03-05T00:00:00"/>
    <d v="2026-09-29T00:00:00"/>
    <m/>
    <m/>
    <n v="2025"/>
    <n v="2026"/>
    <s v=""/>
    <s v=""/>
  </r>
  <r>
    <s v="CP1519"/>
    <s v="Crane - Wexford 110 kV (DLR)"/>
    <x v="5"/>
    <s v="Portfolio"/>
    <x v="0"/>
    <n v="110"/>
    <x v="0"/>
    <d v="2025-05-07T00:00:00"/>
    <d v="2030-10-28T00:00:00"/>
    <d v="2032-02-16T00:00:00"/>
    <d v="2032-12-13T00:00:00"/>
    <n v="2025"/>
    <n v="2030"/>
    <n v="2032"/>
    <n v="2032"/>
  </r>
  <r>
    <s v="CP1520"/>
    <s v="Great Island - Waterford 110 kV (DLR)"/>
    <x v="5"/>
    <s v="Portfolio"/>
    <x v="0"/>
    <n v="110"/>
    <x v="0"/>
    <d v="2025-05-07T00:00:00"/>
    <d v="2030-07-12T00:00:00"/>
    <d v="2031-02-11T00:00:00"/>
    <d v="2031-02-11T00:00:00"/>
    <n v="2025"/>
    <n v="2030"/>
    <n v="2031"/>
    <n v="2031"/>
  </r>
  <r>
    <s v="CP1521"/>
    <s v="Cappaneary 110kV Station(Dernacart Wind Farm)"/>
    <x v="8"/>
    <s v="Portfolio"/>
    <x v="4"/>
    <n v="110"/>
    <x v="0"/>
    <d v="2025-09-30T00:00:00"/>
    <m/>
    <m/>
    <m/>
    <n v="2025"/>
    <s v=""/>
    <s v=""/>
    <s v=""/>
  </r>
  <r>
    <s v="CP1522"/>
    <s v="New Lodgewood 220-110 kV Transformer"/>
    <x v="5"/>
    <s v="Portfolio"/>
    <x v="0"/>
    <n v="220"/>
    <x v="0"/>
    <d v="2025-06-04T00:00:00"/>
    <d v="2030-06-12T00:00:00"/>
    <d v="2031-09-12T00:00:00"/>
    <d v="2033-09-12T00:00:00"/>
    <n v="2025"/>
    <n v="2030"/>
    <n v="2031"/>
    <n v="2033"/>
  </r>
  <r>
    <s v="CP1523"/>
    <s v="Binbane 110 kV Station Busbar Thermal Capacity Need"/>
    <x v="11"/>
    <s v="Portfolio"/>
    <x v="0"/>
    <n v="110"/>
    <x v="0"/>
    <d v="2025-11-17T00:00:00"/>
    <d v="2030-05-10T00:00:00"/>
    <d v="2031-08-26T00:00:00"/>
    <d v="2033-03-14T00:00:00"/>
    <n v="2025"/>
    <n v="2030"/>
    <n v="2031"/>
    <n v="2033"/>
  </r>
  <r>
    <s v="CP1526"/>
    <s v="Baltrasna Corduff 110 kV Circuit DLR Project"/>
    <x v="10"/>
    <s v="Portfolio"/>
    <x v="0"/>
    <n v="110"/>
    <x v="0"/>
    <d v="2025-11-21T00:00:00"/>
    <d v="2028-10-11T00:00:00"/>
    <d v="2031-08-22T00:00:00"/>
    <d v="2033-01-03T00:00:00"/>
    <n v="2025"/>
    <n v="2028"/>
    <n v="2031"/>
    <n v="2033"/>
  </r>
  <r>
    <s v="CP1527"/>
    <s v="Buffy 110 kV (Ardderoo WF Phase 2)"/>
    <x v="4"/>
    <s v="Portfolio"/>
    <x v="4"/>
    <n v="110"/>
    <x v="2"/>
    <m/>
    <m/>
    <m/>
    <m/>
    <s v=""/>
    <s v=""/>
    <s v=""/>
    <s v=""/>
  </r>
  <r>
    <s v="CP1528"/>
    <s v="Lislaughtin 110k V Station (Dromlivuan Solar Farm)"/>
    <x v="8"/>
    <s v="Portfolio"/>
    <x v="4"/>
    <n v="110"/>
    <x v="2"/>
    <m/>
    <m/>
    <m/>
    <m/>
    <s v=""/>
    <s v=""/>
    <s v=""/>
    <s v=""/>
  </r>
  <r>
    <s v="CP1529"/>
    <s v="Oldbridge Phase 2&amp;3"/>
    <x v="0"/>
    <s v="Portfolio"/>
    <x v="4"/>
    <n v="110"/>
    <x v="0"/>
    <d v="2025-04-22T00:00:00"/>
    <d v="2026-12-18T00:00:00"/>
    <m/>
    <m/>
    <n v="2025"/>
    <n v="2026"/>
    <s v=""/>
    <s v=""/>
  </r>
  <r>
    <s v="CP1530"/>
    <s v="Ballycummin 110kV Station DSO"/>
    <x v="23"/>
    <s v="Portfolio"/>
    <x v="3"/>
    <n v="110"/>
    <x v="0"/>
    <d v="2025-06-05T00:00:00"/>
    <d v="2026-08-03T00:00:00"/>
    <d v="2029-08-10T00:00:00"/>
    <d v="2029-11-10T00:00:00"/>
    <n v="2025"/>
    <n v="2026"/>
    <n v="2029"/>
    <n v="2029"/>
  </r>
  <r>
    <s v="CP1531"/>
    <s v="Kilbarry Knockraha 110 kV Circuit 2 Uprate (Kilbarry Mallow)"/>
    <x v="13"/>
    <s v="Portfolio"/>
    <x v="0"/>
    <n v="110"/>
    <x v="2"/>
    <d v="2026-12-21T00:00:00"/>
    <d v="2028-08-10T00:00:00"/>
    <d v="2031-04-08T00:00:00"/>
    <d v="2032-10-22T00:00:00"/>
    <n v="2026"/>
    <n v="2028"/>
    <n v="2031"/>
    <n v="2032"/>
  </r>
  <r>
    <s v="CP1532"/>
    <s v="NM20 Cork to Limerick - Advance Ducting"/>
    <x v="13"/>
    <s v="Portfolio"/>
    <x v="0"/>
    <n v="400"/>
    <x v="2"/>
    <d v="2028-05-18T00:00:00"/>
    <d v="2030-06-02T00:00:00"/>
    <m/>
    <m/>
    <n v="2028"/>
    <n v="2030"/>
    <s v=""/>
    <s v=""/>
  </r>
  <r>
    <s v="CP1533"/>
    <s v="Raheenmeel 110 kV Station (Kilcormac Solar)"/>
    <x v="1"/>
    <s v="Portfolio"/>
    <x v="4"/>
    <n v="110"/>
    <x v="0"/>
    <d v="2025-06-04T00:00:00"/>
    <m/>
    <m/>
    <m/>
    <n v="2025"/>
    <s v=""/>
    <s v=""/>
    <s v=""/>
  </r>
  <r>
    <s v="CP1534"/>
    <s v="Ennis 110 kV Station (Transformer Uprate) (DSO)"/>
    <x v="6"/>
    <s v="Portfolio"/>
    <x v="3"/>
    <n v="110"/>
    <x v="0"/>
    <d v="2025-11-14T00:00:00"/>
    <d v="2026-12-01T00:00:00"/>
    <d v="2027-10-29T00:00:00"/>
    <d v="2028-06-01T00:00:00"/>
    <n v="2025"/>
    <n v="2026"/>
    <n v="2027"/>
    <n v="2028"/>
  </r>
  <r>
    <s v="CP1535"/>
    <s v="Trien 110 kV Station (Transformer Uprate) (DSO)"/>
    <x v="9"/>
    <s v="Portfolio"/>
    <x v="3"/>
    <n v="110"/>
    <x v="0"/>
    <d v="2025-11-14T00:00:00"/>
    <d v="2029-08-13T00:00:00"/>
    <d v="2031-04-21T00:00:00"/>
    <d v="2034-06-02T00:00:00"/>
    <n v="2025"/>
    <n v="2029"/>
    <n v="2031"/>
    <n v="2034"/>
  </r>
  <r>
    <s v="CP1536"/>
    <s v="Clogher 220kV Station"/>
    <x v="11"/>
    <s v="Portfolio"/>
    <x v="0"/>
    <n v="220"/>
    <x v="0"/>
    <d v="2026-03-30T00:00:00"/>
    <d v="2029-12-12T00:00:00"/>
    <d v="2034-12-18T00:00:00"/>
    <d v="2035-12-03T00:00:00"/>
    <n v="2026"/>
    <n v="2029"/>
    <n v="2034"/>
    <n v="2035"/>
  </r>
  <r>
    <s v="CP1539"/>
    <s v="Mullingar 110 kV Station (Transformer Uprate) (DSO)"/>
    <x v="7"/>
    <s v="Portfolio"/>
    <x v="3"/>
    <n v="110"/>
    <x v="0"/>
    <d v="2025-10-06T00:00:00"/>
    <d v="2026-12-01T00:00:00"/>
    <d v="2028-03-01T00:00:00"/>
    <d v="2028-06-01T00:00:00"/>
    <n v="2025"/>
    <n v="2026"/>
    <n v="2028"/>
    <n v="2028"/>
  </r>
  <r>
    <s v="CP1540"/>
    <s v="CP1540 220 kV Composite pole – Pilot Energised Project"/>
    <x v="25"/>
    <s v="Portfolio"/>
    <x v="0"/>
    <n v="220"/>
    <x v="2"/>
    <d v="2026-07-03T00:00:00"/>
    <d v="2028-09-06T00:00:00"/>
    <d v="2031-05-06T00:00:00"/>
    <d v="2033-06-09T00:00:00"/>
    <n v="2026"/>
    <n v="2028"/>
    <n v="2031"/>
    <n v="2033"/>
  </r>
  <r>
    <s v="CP1541"/>
    <s v="Seven Hills Wind Farm"/>
    <x v="4"/>
    <s v="Portfolio"/>
    <x v="4"/>
    <n v="110"/>
    <x v="0"/>
    <d v="2025-10-08T00:00:00"/>
    <m/>
    <m/>
    <m/>
    <n v="2025"/>
    <s v=""/>
    <s v=""/>
    <s v=""/>
  </r>
  <r>
    <s v="CP1542"/>
    <s v="Cauteen 110kV Station (DSO Gortdrum SF)"/>
    <x v="21"/>
    <s v="Portfolio"/>
    <x v="3"/>
    <n v="110"/>
    <x v="0"/>
    <d v="2025-12-01T00:00:00"/>
    <d v="2030-02-13T00:00:00"/>
    <d v="2032-09-09T00:00:00"/>
    <d v="2033-09-05T00:00:00"/>
    <n v="2025"/>
    <n v="2030"/>
    <n v="2032"/>
    <n v="2033"/>
  </r>
  <r>
    <s v="CP1543"/>
    <s v="Srananagh 220kV Transformer and Bay Extension"/>
    <x v="23"/>
    <s v="Portfolio"/>
    <x v="0"/>
    <n v="220"/>
    <x v="0"/>
    <d v="2026-02-04T00:00:00"/>
    <d v="2028-03-07T00:00:00"/>
    <d v="2031-07-28T00:00:00"/>
    <d v="2031-12-05T00:00:00"/>
    <n v="2026"/>
    <n v="2028"/>
    <n v="2031"/>
    <n v="2031"/>
  </r>
  <r>
    <s v="CP1544"/>
    <s v="Belcamp 110 kV busbar extension and additional transformer capacity"/>
    <x v="10"/>
    <s v="Portfolio"/>
    <x v="0"/>
    <n v="110"/>
    <x v="0"/>
    <d v="2025-11-28T00:00:00"/>
    <d v="2027-06-09T00:00:00"/>
    <d v="2028-05-18T00:00:00"/>
    <d v="2030-11-14T00:00:00"/>
    <n v="2025"/>
    <n v="2027"/>
    <n v="2028"/>
    <n v="2030"/>
  </r>
  <r>
    <s v="CP1545"/>
    <s v="Maynooth Cable Routing Land Acquisition"/>
    <x v="3"/>
    <s v="Portfolio"/>
    <x v="0"/>
    <m/>
    <x v="0"/>
    <d v="2020-11-19T00:00:00"/>
    <d v="2029-10-01T00:00:00"/>
    <m/>
    <m/>
    <n v="2020"/>
    <n v="2029"/>
    <s v=""/>
    <s v=""/>
  </r>
  <r>
    <s v="CP1546"/>
    <s v="Tincurry Solar Farm (Lodgewood Solar Farm Limited) (ECP 2-4-40)"/>
    <x v="4"/>
    <s v="Portfolio"/>
    <x v="4"/>
    <n v="110"/>
    <x v="0"/>
    <d v="2025-10-21T00:00:00"/>
    <m/>
    <m/>
    <m/>
    <n v="2025"/>
    <s v=""/>
    <s v=""/>
    <s v=""/>
  </r>
  <r>
    <s v="CP1547"/>
    <s v="Newbridge East- 110 kV Cable Uprate"/>
    <x v="3"/>
    <s v="Portfolio"/>
    <x v="1"/>
    <n v="110"/>
    <x v="0"/>
    <d v="2025-11-14T00:00:00"/>
    <d v="2030-04-26T00:00:00"/>
    <d v="2031-05-02T00:00:00"/>
    <d v="2032-08-12T00:00:00"/>
    <n v="2025"/>
    <n v="2030"/>
    <n v="2031"/>
    <n v="2032"/>
  </r>
  <r>
    <s v="CP1548"/>
    <s v="Replacement of substation Back-Up supply equipment – Central Region"/>
    <x v="9"/>
    <s v="Portfolio"/>
    <x v="1"/>
    <n v="220"/>
    <x v="0"/>
    <d v="2025-12-18T00:00:00"/>
    <d v="2029-07-17T00:00:00"/>
    <m/>
    <m/>
    <n v="2025"/>
    <n v="2029"/>
    <s v=""/>
    <s v=""/>
  </r>
  <r>
    <s v="CP1549"/>
    <s v="Replacement of substation Back-Up supply equipment – North-West Region"/>
    <x v="9"/>
    <s v="Portfolio"/>
    <x v="1"/>
    <n v="220"/>
    <x v="0"/>
    <d v="2025-12-18T00:00:00"/>
    <d v="2029-07-17T00:00:00"/>
    <m/>
    <m/>
    <n v="2025"/>
    <n v="2029"/>
    <s v=""/>
    <s v=""/>
  </r>
  <r>
    <s v="CP1550"/>
    <s v="Replacement of substation Back-Up supply equipment – South Central Region"/>
    <x v="9"/>
    <s v="Portfolio"/>
    <x v="1"/>
    <n v="220"/>
    <x v="0"/>
    <d v="2025-12-18T00:00:00"/>
    <d v="2029-07-17T00:00:00"/>
    <m/>
    <m/>
    <n v="2025"/>
    <n v="2029"/>
    <s v=""/>
    <s v=""/>
  </r>
  <r>
    <s v="CP1551"/>
    <s v="Replacement of substation Back-Up supply equipment – South-East Region"/>
    <x v="9"/>
    <s v="Portfolio"/>
    <x v="1"/>
    <n v="220"/>
    <x v="2"/>
    <d v="2028-05-08T00:00:00"/>
    <d v="2029-07-17T00:00:00"/>
    <m/>
    <m/>
    <n v="2028"/>
    <n v="2029"/>
    <s v=""/>
    <s v=""/>
  </r>
  <r>
    <s v="CP1552"/>
    <s v="Replacement of substation Back-Up supply equipment – South-West Region"/>
    <x v="9"/>
    <s v="Portfolio"/>
    <x v="1"/>
    <n v="220"/>
    <x v="0"/>
    <d v="2025-12-18T00:00:00"/>
    <d v="2029-07-17T00:00:00"/>
    <m/>
    <m/>
    <n v="2025"/>
    <n v="2029"/>
    <s v=""/>
    <s v=""/>
  </r>
  <r>
    <s v="CP1556"/>
    <s v="Arklow Ballybeg Carrickmines Refurbishment"/>
    <x v="12"/>
    <s v="Portfolio"/>
    <x v="1"/>
    <n v="220"/>
    <x v="0"/>
    <d v="2025-12-03T00:00:00"/>
    <d v="2026-12-18T00:00:00"/>
    <d v="2029-03-15T00:00:00"/>
    <d v="2031-04-02T00:00:00"/>
    <n v="2025"/>
    <n v="2026"/>
    <n v="2029"/>
    <n v="2031"/>
  </r>
  <r>
    <s v="CP1557"/>
    <s v="Cow Cross 110kV Station Refurbishment"/>
    <x v="14"/>
    <s v="Portfolio"/>
    <x v="1"/>
    <n v="110"/>
    <x v="2"/>
    <d v="2027-02-25T00:00:00"/>
    <d v="2029-03-06T00:00:00"/>
    <d v="2031-08-30T00:00:00"/>
    <d v="2034-11-23T00:00:00"/>
    <n v="2027"/>
    <n v="2029"/>
    <n v="2031"/>
    <n v="2034"/>
  </r>
  <r>
    <s v="CP1559"/>
    <s v="Ballymac Phase 2 (Ballymac Solar DAC) (ECP 2-4-07)"/>
    <x v="13"/>
    <s v="Portfolio"/>
    <x v="4"/>
    <m/>
    <x v="2"/>
    <m/>
    <m/>
    <m/>
    <m/>
    <s v=""/>
    <s v=""/>
    <s v=""/>
    <s v=""/>
  </r>
  <r>
    <s v="CP1560"/>
    <s v="Kilnap 110kV Station - 2 New DSO Transformer Bays"/>
    <x v="13"/>
    <s v="Portfolio"/>
    <x v="3"/>
    <n v="110"/>
    <x v="1"/>
    <d v="2025-08-25T00:00:00"/>
    <d v="2026-02-03T00:00:00"/>
    <d v="2027-03-04T00:00:00"/>
    <d v="2027-10-01T00:00:00"/>
    <n v="2025"/>
    <n v="2026"/>
    <n v="2027"/>
    <n v="2027"/>
  </r>
  <r>
    <s v="CP1562"/>
    <s v="N3 Virginia Bypass Road Advance Ducting"/>
    <x v="24"/>
    <s v="Portfolio"/>
    <x v="0"/>
    <m/>
    <x v="2"/>
    <d v="2028-09-15T00:00:00"/>
    <d v="2029-12-21T00:00:00"/>
    <m/>
    <m/>
    <n v="2028"/>
    <n v="2029"/>
    <s v=""/>
    <s v=""/>
  </r>
  <r>
    <s v="CP1563"/>
    <s v="N4 Mullingar to Longford Advance Ducting"/>
    <x v="7"/>
    <s v="Portfolio"/>
    <x v="0"/>
    <m/>
    <x v="2"/>
    <d v="2028-09-15T00:00:00"/>
    <d v="2029-12-21T00:00:00"/>
    <m/>
    <m/>
    <n v="2028"/>
    <n v="2029"/>
    <s v=""/>
    <s v=""/>
  </r>
  <r>
    <s v="CP1564"/>
    <s v="Affane 110kV Station (Modelligo Solar)"/>
    <x v="4"/>
    <s v="Portfolio"/>
    <x v="4"/>
    <m/>
    <x v="0"/>
    <d v="2026-02-04T00:00:00"/>
    <m/>
    <m/>
    <m/>
    <n v="2026"/>
    <s v=""/>
    <s v=""/>
    <s v=""/>
  </r>
  <r>
    <s v="CP1565"/>
    <s v="Kilteel 110 kV Station (Transformer Uprate) (DSO) Project Setup"/>
    <x v="14"/>
    <s v="Portfolio"/>
    <x v="3"/>
    <m/>
    <x v="0"/>
    <d v="2025-09-16T00:00:00"/>
    <d v="2030-01-14T00:00:00"/>
    <d v="2032-08-30T00:00:00"/>
    <d v="2033-11-25T00:00:00"/>
    <n v="2025"/>
    <n v="2030"/>
    <n v="2032"/>
    <n v="2033"/>
  </r>
  <r>
    <s v="CP1566"/>
    <s v="Propoge 110 kV (Lyrenacarriga Windfarm and BESS) (Curns Energy Ltd)"/>
    <x v="13"/>
    <s v="Portfolio"/>
    <x v="4"/>
    <m/>
    <x v="2"/>
    <m/>
    <m/>
    <m/>
    <m/>
    <s v=""/>
    <s v=""/>
    <s v=""/>
    <s v=""/>
  </r>
  <r>
    <s v="CP1567"/>
    <s v="Knockdonagh 110kV (Ballyglass Solar Farm)"/>
    <x v="4"/>
    <s v="Portfolio"/>
    <x v="4"/>
    <n v="110"/>
    <x v="0"/>
    <d v="2026-01-19T00:00:00"/>
    <m/>
    <m/>
    <m/>
    <n v="2026"/>
    <s v=""/>
    <s v=""/>
    <s v=""/>
  </r>
  <r>
    <s v="CP1568"/>
    <s v="Arva-Carrick On Shannon 110 kV Line Alteration"/>
    <x v="17"/>
    <s v="Portfolio"/>
    <x v="2"/>
    <n v="110"/>
    <x v="2"/>
    <d v="2028-05-19T00:00:00"/>
    <d v="2030-10-11T00:00:00"/>
    <d v="2033-02-08T00:00:00"/>
    <d v="2033-02-08T00:00:00"/>
    <n v="2028"/>
    <n v="2030"/>
    <n v="2033"/>
    <n v="2033"/>
  </r>
  <r>
    <s v="CP1569"/>
    <s v="Culmullin 220kV Station (Derryclare WF)"/>
    <x v="0"/>
    <s v="Portfolio"/>
    <x v="4"/>
    <n v="220"/>
    <x v="0"/>
    <d v="2026-02-04T00:00:00"/>
    <m/>
    <m/>
    <m/>
    <n v="2026"/>
    <s v=""/>
    <s v=""/>
    <s v=""/>
  </r>
  <r>
    <s v="CP1572"/>
    <s v="Cregcarragh 110 kV Station (Ballymoneen Phase 2)"/>
    <x v="12"/>
    <s v="Portfolio"/>
    <x v="4"/>
    <m/>
    <x v="2"/>
    <m/>
    <m/>
    <m/>
    <m/>
    <s v=""/>
    <s v=""/>
    <s v=""/>
    <s v=""/>
  </r>
  <r>
    <s v="CP1573"/>
    <s v="Kilbarry 110kV Station Redevelopment"/>
    <x v="13"/>
    <s v="Portfolio"/>
    <x v="1"/>
    <n v="110"/>
    <x v="2"/>
    <d v="2029-07-18T00:00:00"/>
    <d v="2030-08-08T00:00:00"/>
    <d v="2032-03-15T00:00:00"/>
    <d v="2033-03-15T00:00:00"/>
    <n v="2029"/>
    <n v="2030"/>
    <n v="2032"/>
    <n v="2033"/>
  </r>
  <r>
    <s v="CP1574"/>
    <s v="Kellis- Kilkenny 110kV Circuit Refurbishment"/>
    <x v="22"/>
    <s v="Portfolio"/>
    <x v="1"/>
    <m/>
    <x v="2"/>
    <d v="2027-06-30T00:00:00"/>
    <d v="2028-08-20T00:00:00"/>
    <d v="2031-09-24T00:00:00"/>
    <d v="2033-12-17T00:00:00"/>
    <n v="2027"/>
    <n v="2028"/>
    <n v="2031"/>
    <n v="2033"/>
  </r>
  <r>
    <s v="CP1575"/>
    <s v="Rathkeale 110kV Station Redevelopment"/>
    <x v="1"/>
    <s v="Portfolio"/>
    <x v="1"/>
    <n v="110"/>
    <x v="2"/>
    <d v="2029-06-07T00:00:00"/>
    <d v="2030-07-08T00:00:00"/>
    <d v="2032-11-04T00:00:00"/>
    <d v="2033-11-04T00:00:00"/>
    <n v="2029"/>
    <n v="2030"/>
    <n v="2032"/>
    <n v="2033"/>
  </r>
  <r>
    <s v="CP1576"/>
    <s v="N25 Midleton to Youghal - Advance Ducting"/>
    <x v="13"/>
    <s v="Portfolio"/>
    <x v="0"/>
    <m/>
    <x v="2"/>
    <d v="2026-07-20T00:00:00"/>
    <d v="2030-01-18T00:00:00"/>
    <m/>
    <m/>
    <n v="2026"/>
    <n v="2030"/>
    <s v=""/>
    <s v=""/>
  </r>
  <r>
    <s v="CP1577"/>
    <s v="N6 Galway City Ring Road ​​- Advance Ducting"/>
    <x v="4"/>
    <s v="Portfolio"/>
    <x v="0"/>
    <m/>
    <x v="2"/>
    <d v="2026-06-30T00:00:00"/>
    <d v="2030-01-18T00:00:00"/>
    <m/>
    <m/>
    <n v="2026"/>
    <n v="2030"/>
    <s v=""/>
    <s v=""/>
  </r>
  <r>
    <s v="CP1578"/>
    <s v="N11-N25 Oilgate to Rosslare Harbour​-Advance Ducting"/>
    <x v="4"/>
    <s v="Portfolio"/>
    <x v="0"/>
    <m/>
    <x v="2"/>
    <d v="2029-01-24T00:00:00"/>
    <d v="2030-09-06T00:00:00"/>
    <m/>
    <m/>
    <n v="2029"/>
    <n v="2030"/>
    <s v=""/>
    <s v=""/>
  </r>
  <r>
    <s v="CP1579"/>
    <s v="N4 Active Travel Collooney to Castlebaldwin - Advance Ducting"/>
    <x v="4"/>
    <s v="Portfolio"/>
    <x v="0"/>
    <m/>
    <x v="2"/>
    <d v="2026-08-08T00:00:00"/>
    <d v="2029-03-20T00:00:00"/>
    <m/>
    <m/>
    <n v="2026"/>
    <n v="2029"/>
    <s v=""/>
    <s v=""/>
  </r>
  <r>
    <s v="CP1580"/>
    <s v="N24 Waterford to Cahir ​​​ - Advance Ducting"/>
    <x v="25"/>
    <s v="Portfolio"/>
    <x v="0"/>
    <m/>
    <x v="2"/>
    <d v="2026-11-20T00:00:00"/>
    <d v="2030-01-18T00:00:00"/>
    <m/>
    <m/>
    <n v="2026"/>
    <n v="2030"/>
    <s v=""/>
    <s v=""/>
  </r>
  <r>
    <s v="CP1581"/>
    <s v="N72 Mallow Relief Road - Advance Ducting"/>
    <x v="13"/>
    <s v="Portfolio"/>
    <x v="0"/>
    <m/>
    <x v="2"/>
    <d v="2026-06-19T00:00:00"/>
    <d v="2029-03-20T00:00:00"/>
    <m/>
    <m/>
    <n v="2026"/>
    <n v="2029"/>
    <s v=""/>
    <s v=""/>
  </r>
  <r>
    <s v="CP1582"/>
    <s v="N3 M50 to Clonee - Advance Ducting"/>
    <x v="11"/>
    <s v="Portfolio"/>
    <x v="0"/>
    <m/>
    <x v="2"/>
    <d v="2026-08-07T00:00:00"/>
    <d v="2029-03-20T00:00:00"/>
    <m/>
    <m/>
    <n v="2026"/>
    <n v="2029"/>
    <s v=""/>
    <s v=""/>
  </r>
  <r>
    <s v="CP1583"/>
    <s v="N24 Cahir to Limerick Junction​​ - Advance Ducting Project"/>
    <x v="14"/>
    <s v="Portfolio"/>
    <x v="0"/>
    <m/>
    <x v="2"/>
    <d v="2026-08-07T00:00:00"/>
    <d v="2029-03-20T00:00:00"/>
    <m/>
    <m/>
    <n v="2026"/>
    <n v="2029"/>
    <s v=""/>
    <s v=""/>
  </r>
  <r>
    <s v="CP1584"/>
    <s v="Carlow Southern Relief Road - Advance Ducting"/>
    <x v="22"/>
    <s v="Portfolio"/>
    <x v="0"/>
    <m/>
    <x v="2"/>
    <d v="2026-08-07T00:00:00"/>
    <d v="2030-01-18T00:00:00"/>
    <m/>
    <m/>
    <n v="2026"/>
    <n v="2030"/>
    <s v=""/>
    <s v=""/>
  </r>
  <r>
    <s v="DSO-02"/>
    <s v="Belmayne 110 kV/38 kV/MV"/>
    <x v="10"/>
    <s v="Portfolio"/>
    <x v="3"/>
    <n v="110"/>
    <x v="2"/>
    <m/>
    <m/>
    <m/>
    <m/>
    <s v=""/>
    <s v=""/>
    <s v=""/>
    <s v=""/>
  </r>
  <r>
    <s v="DSO-03"/>
    <s v="New South East Carlow 110/20 kV"/>
    <x v="22"/>
    <s v="Portfolio"/>
    <x v="3"/>
    <n v="110"/>
    <x v="2"/>
    <m/>
    <m/>
    <m/>
    <m/>
    <s v=""/>
    <s v=""/>
    <s v=""/>
    <s v=""/>
  </r>
  <r>
    <s v="DSO-06"/>
    <s v="Bishopstown (Wilton) 110 kV/38 kV/MV"/>
    <x v="16"/>
    <s v="Portfolio"/>
    <x v="3"/>
    <n v="110"/>
    <x v="2"/>
    <m/>
    <m/>
    <m/>
    <m/>
    <s v=""/>
    <s v=""/>
    <s v=""/>
    <s v=""/>
  </r>
  <r>
    <s v="CP1610"/>
    <s v="Marina Phase 1 / Phase 2"/>
    <x v="9"/>
    <s v="Portfolio"/>
    <x v="3"/>
    <m/>
    <x v="0"/>
    <d v="2026-03-02T00:00:00"/>
    <d v="2026-12-01T00:00:00"/>
    <d v="2028-06-01T00:00:00"/>
    <d v="2028-06-01T00:00:00"/>
    <n v="2026"/>
    <n v="2026"/>
    <n v="2028"/>
    <n v="2028"/>
  </r>
  <r>
    <s v="DSO-12"/>
    <s v="Blundlestown 110/38 kV"/>
    <x v="0"/>
    <s v="Portfolio"/>
    <x v="3"/>
    <n v="110"/>
    <x v="2"/>
    <m/>
    <m/>
    <m/>
    <m/>
    <s v=""/>
    <s v=""/>
    <s v=""/>
    <s v=""/>
  </r>
  <r>
    <s v="DSO-13"/>
    <s v="New 110 kV/20 kV Killinick/Rosslare/Dennistown"/>
    <x v="11"/>
    <s v="Portfolio"/>
    <x v="3"/>
    <n v="110"/>
    <x v="2"/>
    <m/>
    <m/>
    <m/>
    <m/>
    <s v=""/>
    <s v=""/>
    <s v=""/>
    <s v=""/>
  </r>
  <r>
    <s v="DSO-15"/>
    <s v="4th transformer in Carrickmines 220kV BSP (Detail )"/>
    <x v="17"/>
    <s v="Portfolio"/>
    <x v="3"/>
    <n v="220"/>
    <x v="2"/>
    <m/>
    <m/>
    <m/>
    <m/>
    <s v=""/>
    <s v=""/>
    <s v=""/>
    <s v=""/>
  </r>
  <r>
    <s v="DSO-16"/>
    <s v="New 110 kV/MV Station Fermoy"/>
    <x v="13"/>
    <s v="Portfolio"/>
    <x v="3"/>
    <n v="110"/>
    <x v="2"/>
    <m/>
    <m/>
    <m/>
    <m/>
    <s v=""/>
    <s v=""/>
    <s v=""/>
    <s v=""/>
  </r>
  <r>
    <s v="DSO-17"/>
    <s v="New North-East Cashel 110 kV/MV station (Kill Hill)"/>
    <x v="4"/>
    <s v="Portfolio"/>
    <x v="3"/>
    <n v="110"/>
    <x v="2"/>
    <m/>
    <m/>
    <m/>
    <m/>
    <s v=""/>
    <s v=""/>
    <s v=""/>
    <s v=""/>
  </r>
  <r>
    <s v="DSO-18"/>
    <s v="New Monaghan (Cavan) 110 kV/MV Station"/>
    <x v="20"/>
    <s v="Portfolio"/>
    <x v="3"/>
    <n v="110"/>
    <x v="2"/>
    <m/>
    <m/>
    <m/>
    <m/>
    <s v=""/>
    <s v=""/>
    <s v=""/>
    <s v=""/>
  </r>
  <r>
    <s v="CP1609"/>
    <s v="Newbridge G2"/>
    <x v="3"/>
    <s v="Portfolio"/>
    <x v="3"/>
    <m/>
    <x v="2"/>
    <m/>
    <m/>
    <m/>
    <m/>
    <s v=""/>
    <s v=""/>
    <s v=""/>
    <s v=""/>
  </r>
  <r>
    <s v="CP1628"/>
    <s v="Dungarvan G2"/>
    <x v="16"/>
    <s v="Portfolio"/>
    <x v="3"/>
    <m/>
    <x v="2"/>
    <d v="2026-09-01T00:00:00"/>
    <d v="2027-01-04T00:00:00"/>
    <d v="2027-12-01T00:00:00"/>
    <d v="2027-12-01T00:00:00"/>
    <n v="2026"/>
    <n v="2027"/>
    <n v="2027"/>
    <n v="2027"/>
  </r>
  <r>
    <s v="DSO-22"/>
    <s v="Drybridge G1"/>
    <x v="0"/>
    <s v="Portfolio"/>
    <x v="3"/>
    <m/>
    <x v="2"/>
    <m/>
    <m/>
    <m/>
    <m/>
    <s v=""/>
    <s v=""/>
    <s v=""/>
    <s v=""/>
  </r>
  <r>
    <s v="DSO-23"/>
    <s v="Griffinrath G1"/>
    <x v="3"/>
    <s v="Portfolio"/>
    <x v="3"/>
    <m/>
    <x v="2"/>
    <m/>
    <m/>
    <m/>
    <m/>
    <s v=""/>
    <s v=""/>
    <s v=""/>
    <s v=""/>
  </r>
  <r>
    <s v="DSO-24"/>
    <s v="Galway G4"/>
    <x v="4"/>
    <s v="Portfolio"/>
    <x v="3"/>
    <m/>
    <x v="2"/>
    <d v="2027-06-01T00:00:00"/>
    <d v="2028-01-03T00:00:00"/>
    <d v="2028-06-01T00:00:00"/>
    <d v="2028-09-01T00:00:00"/>
    <n v="2027"/>
    <n v="2028"/>
    <n v="2028"/>
    <n v="2028"/>
  </r>
  <r>
    <s v="DSO-25"/>
    <s v="Drumline G2"/>
    <x v="6"/>
    <s v="Portfolio"/>
    <x v="3"/>
    <m/>
    <x v="2"/>
    <d v="2027-04-01T00:00:00"/>
    <d v="2028-01-01T00:00:00"/>
    <d v="2028-06-01T00:00:00"/>
    <d v="2029-07-12T00:00:00"/>
    <n v="2027"/>
    <n v="2028"/>
    <n v="2028"/>
    <n v="2029"/>
  </r>
  <r>
    <s v="CP1614"/>
    <s v="New 110 kV/MV Station near Killacloyne"/>
    <x v="13"/>
    <s v="Portfolio"/>
    <x v="3"/>
    <n v="110"/>
    <x v="2"/>
    <d v="2026-05-01T00:00:00"/>
    <d v="2026-12-01T00:00:00"/>
    <d v="2030-07-01T00:00:00"/>
    <d v="2030-10-01T00:00:00"/>
    <n v="2026"/>
    <n v="2026"/>
    <n v="2030"/>
    <n v="2030"/>
  </r>
  <r>
    <s v="CP1613"/>
    <s v="Newbridge East 110/38 kV"/>
    <x v="3"/>
    <s v="Portfolio"/>
    <x v="3"/>
    <n v="110"/>
    <x v="2"/>
    <d v="2026-05-01T00:00:00"/>
    <d v="2026-12-01T00:00:00"/>
    <d v="2030-08-01T00:00:00"/>
    <d v="2030-11-01T00:00:00"/>
    <n v="2026"/>
    <n v="2026"/>
    <n v="2030"/>
    <n v="2030"/>
  </r>
  <r>
    <s v="CP1627"/>
    <s v="Athy G4"/>
    <x v="3"/>
    <s v="Portfolio"/>
    <x v="3"/>
    <m/>
    <x v="2"/>
    <d v="2026-07-01T00:00:00"/>
    <d v="2026-12-01T00:00:00"/>
    <d v="2027-11-01T00:00:00"/>
    <d v="2027-11-01T00:00:00"/>
    <n v="2026"/>
    <n v="2026"/>
    <n v="2027"/>
    <n v="2027"/>
  </r>
  <r>
    <s v="DSO-29"/>
    <s v="Charleville G3"/>
    <x v="9"/>
    <s v="Portfolio"/>
    <x v="3"/>
    <m/>
    <x v="2"/>
    <d v="2026-08-01T00:00:00"/>
    <d v="2026-12-30T00:00:00"/>
    <d v="2027-08-11T00:00:00"/>
    <d v="2029-04-10T00:00:00"/>
    <n v="2026"/>
    <n v="2026"/>
    <n v="2027"/>
    <n v="2029"/>
  </r>
  <r>
    <s v="DSO-30"/>
    <s v="Oughtragh G3"/>
    <x v="18"/>
    <s v="Portfolio"/>
    <x v="3"/>
    <m/>
    <x v="2"/>
    <d v="2026-08-01T00:00:00"/>
    <d v="2026-12-30T00:00:00"/>
    <m/>
    <m/>
    <n v="2026"/>
    <n v="2026"/>
    <s v=""/>
    <s v=""/>
  </r>
  <r>
    <s v="DSO-32"/>
    <s v="New West Portlaoise 110 kV Station"/>
    <x v="1"/>
    <s v="Portfolio"/>
    <x v="3"/>
    <n v="110"/>
    <x v="2"/>
    <m/>
    <m/>
    <m/>
    <m/>
    <s v=""/>
    <s v=""/>
    <s v=""/>
    <s v=""/>
  </r>
  <r>
    <s v="DSO-33"/>
    <s v="New East Athlone 110 kV/38 kV/MV"/>
    <x v="7"/>
    <s v="Portfolio"/>
    <x v="3"/>
    <n v="110"/>
    <x v="2"/>
    <m/>
    <m/>
    <m/>
    <m/>
    <s v=""/>
    <s v=""/>
    <s v=""/>
    <s v=""/>
  </r>
  <r>
    <s v="CP1634"/>
    <s v="New Mayfield/Riverstown 110/MV 2 x 31.5 MVA"/>
    <x v="17"/>
    <s v="Portfolio"/>
    <x v="3"/>
    <n v="110"/>
    <x v="2"/>
    <m/>
    <m/>
    <m/>
    <m/>
    <s v=""/>
    <s v=""/>
    <s v=""/>
    <s v=""/>
  </r>
  <r>
    <s v="DSO-35"/>
    <s v="New 110 kV/MV station at Birdhill"/>
    <x v="21"/>
    <s v="Portfolio"/>
    <x v="3"/>
    <n v="110"/>
    <x v="2"/>
    <m/>
    <m/>
    <m/>
    <m/>
    <s v=""/>
    <s v=""/>
    <s v=""/>
    <s v=""/>
  </r>
  <r>
    <s v="DSO-36"/>
    <s v="Castleview 110 kV/MV (Little Island)"/>
    <x v="13"/>
    <s v="Portfolio"/>
    <x v="3"/>
    <n v="110"/>
    <x v="2"/>
    <m/>
    <m/>
    <m/>
    <m/>
    <s v=""/>
    <s v=""/>
    <s v=""/>
    <s v=""/>
  </r>
  <r>
    <s v="DSO-37"/>
    <s v="New Navan 110/38 kV or 110 kV/MV station"/>
    <x v="0"/>
    <s v="Portfolio"/>
    <x v="3"/>
    <n v="110"/>
    <x v="2"/>
    <m/>
    <m/>
    <m/>
    <m/>
    <s v=""/>
    <s v=""/>
    <s v=""/>
    <s v=""/>
  </r>
  <r>
    <s v="DSO-38"/>
    <s v="Rinwade 110/38/MV Station"/>
    <x v="3"/>
    <s v="Portfolio"/>
    <x v="3"/>
    <n v="110"/>
    <x v="2"/>
    <m/>
    <m/>
    <m/>
    <m/>
    <s v=""/>
    <s v=""/>
    <s v=""/>
    <s v=""/>
  </r>
  <r>
    <s v="DSO-40"/>
    <s v="Bandon G2"/>
    <x v="13"/>
    <s v="Portfolio"/>
    <x v="3"/>
    <m/>
    <x v="2"/>
    <d v="2026-08-03T00:00:00"/>
    <d v="2026-11-02T00:00:00"/>
    <d v="2028-09-01T00:00:00"/>
    <d v="2028-09-01T00:00:00"/>
    <n v="2026"/>
    <n v="2026"/>
    <n v="2028"/>
    <n v="2028"/>
  </r>
  <r>
    <s v="DSO-43"/>
    <s v="Courtlough (M1) 110 kV/38 kV/MV"/>
    <x v="10"/>
    <s v="Portfolio"/>
    <x v="3"/>
    <n v="110"/>
    <x v="2"/>
    <m/>
    <m/>
    <m/>
    <m/>
    <s v=""/>
    <s v=""/>
    <s v=""/>
    <s v=""/>
  </r>
  <r>
    <s v="DSO-45"/>
    <s v="Dalton G3"/>
    <x v="20"/>
    <s v="Portfolio"/>
    <x v="3"/>
    <m/>
    <x v="2"/>
    <d v="2026-07-01T00:00:00"/>
    <d v="2026-12-01T00:00:00"/>
    <d v="2028-06-01T00:00:00"/>
    <d v="2028-06-01T00:00:00"/>
    <n v="2026"/>
    <n v="2026"/>
    <n v="2028"/>
    <n v="2028"/>
  </r>
  <r>
    <s v="DSO-51"/>
    <s v="Bellacorrick uprate to 2x63  MVA"/>
    <x v="17"/>
    <s v="Portfolio"/>
    <x v="3"/>
    <m/>
    <x v="2"/>
    <m/>
    <m/>
    <m/>
    <m/>
    <s v=""/>
    <s v=""/>
    <s v=""/>
    <s v=""/>
  </r>
  <r>
    <s v="DSO-52"/>
    <s v="Limerick G1"/>
    <x v="14"/>
    <s v="Portfolio"/>
    <x v="3"/>
    <m/>
    <x v="2"/>
    <d v="2026-08-01T00:00:00"/>
    <d v="2026-12-30T00:00:00"/>
    <d v="2027-09-17T00:00:00"/>
    <d v="2029-05-28T00:00:00"/>
    <n v="2026"/>
    <n v="2026"/>
    <n v="2027"/>
    <n v="2029"/>
  </r>
  <r>
    <s v="CP1626"/>
    <s v="Kinnegad G4"/>
    <x v="0"/>
    <s v="Portfolio"/>
    <x v="3"/>
    <m/>
    <x v="2"/>
    <d v="2026-05-14T00:00:00"/>
    <d v="2026-09-01T00:00:00"/>
    <d v="2027-12-01T00:00:00"/>
    <d v="2027-12-01T00:00:00"/>
    <n v="2026"/>
    <n v="2026"/>
    <n v="2027"/>
    <n v="2027"/>
  </r>
  <r>
    <s v="DSO-57"/>
    <s v="Macetown G4"/>
    <x v="7"/>
    <s v="Portfolio"/>
    <x v="3"/>
    <m/>
    <x v="2"/>
    <d v="2026-08-01T00:00:00"/>
    <d v="2026-12-30T00:00:00"/>
    <d v="2028-05-31T00:00:00"/>
    <d v="2028-07-31T00:00:00"/>
    <n v="2026"/>
    <n v="2026"/>
    <n v="2028"/>
    <n v="2028"/>
  </r>
  <r>
    <s v="DSO-58"/>
    <s v="Blake G3"/>
    <x v="6"/>
    <s v="Portfolio"/>
    <x v="3"/>
    <m/>
    <x v="2"/>
    <d v="2027-04-30T00:00:00"/>
    <d v="2028-01-03T00:00:00"/>
    <d v="2028-06-01T00:00:00"/>
    <d v="2028-09-01T00:00:00"/>
    <n v="2027"/>
    <n v="2028"/>
    <n v="2028"/>
    <n v="2028"/>
  </r>
  <r>
    <s v="CP1607"/>
    <s v="College Park G4"/>
    <x v="4"/>
    <s v="Portfolio"/>
    <x v="3"/>
    <m/>
    <x v="2"/>
    <d v="2026-04-01T00:00:00"/>
    <d v="2026-09-01T00:00:00"/>
    <m/>
    <d v="2027-11-01T00:00:00"/>
    <n v="2026"/>
    <n v="2026"/>
    <s v=""/>
    <n v="2027"/>
  </r>
  <r>
    <s v="CP1608"/>
    <s v="Crane G5"/>
    <x v="5"/>
    <s v="Portfolio"/>
    <x v="3"/>
    <m/>
    <x v="2"/>
    <d v="2026-06-01T00:00:00"/>
    <d v="2026-06-01T00:00:00"/>
    <m/>
    <d v="2028-10-01T00:00:00"/>
    <n v="2026"/>
    <n v="2026"/>
    <s v=""/>
    <n v="2028"/>
  </r>
  <r>
    <s v="DSO-82"/>
    <s v="Barrymore (Farran Solar)"/>
    <x v="13"/>
    <s v="Portfolio"/>
    <x v="3"/>
    <m/>
    <x v="2"/>
    <m/>
    <m/>
    <m/>
    <m/>
    <s v=""/>
    <s v=""/>
    <s v=""/>
    <s v=""/>
  </r>
  <r>
    <s v="DSO-83"/>
    <s v="Macroom (Berrings Solar) ECP 2.2"/>
    <x v="4"/>
    <s v="Portfolio"/>
    <x v="3"/>
    <m/>
    <x v="2"/>
    <m/>
    <m/>
    <m/>
    <m/>
    <s v=""/>
    <s v=""/>
    <s v=""/>
    <s v=""/>
  </r>
  <r>
    <s v="DSO-97"/>
    <s v="Poolbeg (Ringsend) third transformer"/>
    <x v="10"/>
    <s v="Portfolio"/>
    <x v="3"/>
    <m/>
    <x v="2"/>
    <m/>
    <m/>
    <m/>
    <m/>
    <s v=""/>
    <s v=""/>
    <s v=""/>
    <s v=""/>
  </r>
  <r>
    <s v="DSO-98"/>
    <s v="Monread"/>
    <x v="3"/>
    <s v="Portfolio"/>
    <x v="3"/>
    <m/>
    <x v="2"/>
    <d v="2026-12-01T00:00:00"/>
    <d v="2027-09-01T00:00:00"/>
    <d v="2028-05-31T00:00:00"/>
    <d v="2028-07-31T00:00:00"/>
    <n v="2026"/>
    <n v="2027"/>
    <n v="2028"/>
    <n v="2028"/>
  </r>
  <r>
    <s v="CP1615"/>
    <s v="Tipperary DSO"/>
    <x v="21"/>
    <s v="Portfolio"/>
    <x v="3"/>
    <m/>
    <x v="0"/>
    <d v="2026-03-01T00:00:00"/>
    <d v="2026-06-01T00:00:00"/>
    <d v="2026-02-24T00:00:00"/>
    <d v="2027-12-31T00:00:00"/>
    <n v="2026"/>
    <n v="2026"/>
    <n v="2026"/>
    <n v="2027"/>
  </r>
  <r>
    <s v="ECP-2.4-07"/>
    <s v="Coolcarrigan Solar P2"/>
    <x v="3"/>
    <s v="Portfolio"/>
    <x v="4"/>
    <m/>
    <x v="2"/>
    <m/>
    <m/>
    <m/>
    <m/>
    <s v=""/>
    <s v=""/>
    <s v=""/>
    <s v=""/>
  </r>
  <r>
    <s v="ECP-2.4-14"/>
    <s v="Culmullin Solar Farm"/>
    <x v="0"/>
    <s v="Portfolio"/>
    <x v="4"/>
    <m/>
    <x v="2"/>
    <m/>
    <m/>
    <m/>
    <m/>
    <s v=""/>
    <s v=""/>
    <s v=""/>
    <s v=""/>
  </r>
  <r>
    <s v="ECP-2.4-18"/>
    <s v="Fieldstown Extension No.2"/>
    <x v="10"/>
    <s v="Portfolio"/>
    <x v="4"/>
    <m/>
    <x v="2"/>
    <m/>
    <m/>
    <m/>
    <m/>
    <s v=""/>
    <s v=""/>
    <s v=""/>
    <s v=""/>
  </r>
  <r>
    <s v="CP1589"/>
    <s v="Friarstown Solar Farm"/>
    <x v="7"/>
    <s v="Portfolio"/>
    <x v="4"/>
    <m/>
    <x v="2"/>
    <m/>
    <m/>
    <m/>
    <m/>
    <s v=""/>
    <s v=""/>
    <s v=""/>
    <s v=""/>
  </r>
  <r>
    <s v="ECP-2.4-21"/>
    <s v="Ballyroe Solar Extension"/>
    <x v="13"/>
    <s v="Portfolio"/>
    <x v="4"/>
    <m/>
    <x v="2"/>
    <m/>
    <m/>
    <m/>
    <m/>
    <s v=""/>
    <s v=""/>
    <s v=""/>
    <s v=""/>
  </r>
  <r>
    <s v="ECP-2.4-23"/>
    <s v="Barnaleen Solar Phase 2"/>
    <x v="13"/>
    <s v="Portfolio"/>
    <x v="4"/>
    <m/>
    <x v="2"/>
    <m/>
    <m/>
    <m/>
    <m/>
    <s v=""/>
    <s v=""/>
    <s v=""/>
    <s v=""/>
  </r>
  <r>
    <s v="ECP-2.4-25"/>
    <s v="Reask Phase 2"/>
    <x v="14"/>
    <s v="Portfolio"/>
    <x v="4"/>
    <m/>
    <x v="2"/>
    <m/>
    <m/>
    <m/>
    <m/>
    <s v=""/>
    <s v=""/>
    <s v=""/>
    <s v=""/>
  </r>
  <r>
    <s v="ECP-2.4-29"/>
    <s v="Tawnaghmore DC Power"/>
    <x v="17"/>
    <s v="Portfolio"/>
    <x v="4"/>
    <m/>
    <x v="2"/>
    <m/>
    <m/>
    <m/>
    <m/>
    <s v=""/>
    <s v=""/>
    <s v=""/>
    <s v=""/>
  </r>
  <r>
    <s v="ECP-2.4-37"/>
    <s v="Tarbert BESS"/>
    <x v="8"/>
    <s v="Portfolio"/>
    <x v="4"/>
    <m/>
    <x v="2"/>
    <m/>
    <m/>
    <m/>
    <m/>
    <s v=""/>
    <s v=""/>
    <s v=""/>
    <s v=""/>
  </r>
  <r>
    <s v="ECP-2.4-38"/>
    <s v="Kilmorna Energy Storage Facility"/>
    <x v="8"/>
    <s v="Portfolio"/>
    <x v="4"/>
    <m/>
    <x v="2"/>
    <m/>
    <m/>
    <m/>
    <m/>
    <s v=""/>
    <s v=""/>
    <s v=""/>
    <s v=""/>
  </r>
  <r>
    <s v="CP1632"/>
    <s v="Flagford Battery Storage"/>
    <x v="9"/>
    <s v="Portfolio"/>
    <x v="4"/>
    <m/>
    <x v="2"/>
    <m/>
    <m/>
    <m/>
    <m/>
    <s v=""/>
    <s v=""/>
    <s v=""/>
    <s v=""/>
  </r>
  <r>
    <s v="ECP-2.4-49"/>
    <s v="Aghada Power Station"/>
    <x v="13"/>
    <s v="Portfolio"/>
    <x v="4"/>
    <m/>
    <x v="2"/>
    <m/>
    <m/>
    <m/>
    <m/>
    <s v=""/>
    <s v=""/>
    <s v=""/>
    <s v=""/>
  </r>
  <r>
    <s v="CP1616"/>
    <s v="Tullabeg Phase 3"/>
    <x v="5"/>
    <s v="Portfolio"/>
    <x v="4"/>
    <m/>
    <x v="2"/>
    <m/>
    <m/>
    <m/>
    <m/>
    <s v=""/>
    <s v=""/>
    <s v=""/>
    <s v=""/>
  </r>
  <r>
    <s v="ECP-2.4-54"/>
    <s v="Templemichael Solar Plus Storage Facility"/>
    <x v="19"/>
    <s v="Portfolio"/>
    <x v="4"/>
    <m/>
    <x v="2"/>
    <m/>
    <m/>
    <m/>
    <m/>
    <s v=""/>
    <s v=""/>
    <s v=""/>
    <s v=""/>
  </r>
  <r>
    <s v="ECP-2.4-55"/>
    <s v="Clondardis Solar"/>
    <x v="7"/>
    <s v="Portfolio"/>
    <x v="4"/>
    <m/>
    <x v="2"/>
    <m/>
    <m/>
    <m/>
    <m/>
    <s v=""/>
    <s v=""/>
    <s v=""/>
    <s v=""/>
  </r>
  <r>
    <s v="ECP-2.4-57"/>
    <s v="Darthogue Solar Farm Ext 2"/>
    <x v="0"/>
    <s v="Portfolio"/>
    <x v="4"/>
    <m/>
    <x v="2"/>
    <m/>
    <m/>
    <m/>
    <m/>
    <s v=""/>
    <s v=""/>
    <s v=""/>
    <s v=""/>
  </r>
  <r>
    <s v="ECP-2.4-61"/>
    <s v="Ballysumaghan BESS &amp; SC"/>
    <x v="6"/>
    <s v="Portfolio"/>
    <x v="4"/>
    <m/>
    <x v="2"/>
    <m/>
    <m/>
    <m/>
    <m/>
    <s v=""/>
    <s v=""/>
    <s v=""/>
    <s v=""/>
  </r>
  <r>
    <s v="CP0848"/>
    <s v="Castlebar-Cloon 110 kV Line Uprate-Refurb"/>
    <x v="17"/>
    <s v="Portfolio"/>
    <x v="0"/>
    <n v="110"/>
    <x v="1"/>
    <d v="2020-09-16T00:00:00"/>
    <d v="2023-12-15T00:00:00"/>
    <d v="2026-09-30T00:00:00"/>
    <d v="2028-11-30T00:00:00"/>
    <n v="2020"/>
    <n v="2023"/>
    <n v="2026"/>
    <n v="2028"/>
  </r>
  <r>
    <s v="CP1004"/>
    <s v="Killonan - Limerick No 1 110 kV Uprate"/>
    <x v="14"/>
    <s v="Portfolio"/>
    <x v="1"/>
    <n v="110"/>
    <x v="1"/>
    <d v="2024-09-12T00:00:00"/>
    <d v="2025-12-11T00:00:00"/>
    <m/>
    <d v="2028-11-30T00:00:00"/>
    <n v="2024"/>
    <n v="2025"/>
    <s v=""/>
    <n v="2028"/>
  </r>
  <r>
    <s v="CP1078"/>
    <s v="Lanesboro – Sliabh Bawn 110 KV Line Uprate"/>
    <x v="19"/>
    <s v="Portfolio"/>
    <x v="0"/>
    <n v="110"/>
    <x v="1"/>
    <d v="2021-02-18T00:00:00"/>
    <d v="2024-03-06T00:00:00"/>
    <m/>
    <d v="2030-11-01T00:00:00"/>
    <n v="2021"/>
    <n v="2024"/>
    <s v=""/>
    <n v="2030"/>
  </r>
  <r>
    <s v="CP1104"/>
    <s v="Pollaphuca Refurbishment Project"/>
    <x v="3"/>
    <s v="Portfolio"/>
    <x v="1"/>
    <m/>
    <x v="1"/>
    <d v="2023-09-08T00:00:00"/>
    <d v="2025-12-22T00:00:00"/>
    <m/>
    <d v="2028-05-29T00:00:00"/>
    <n v="2023"/>
    <n v="2025"/>
    <s v=""/>
    <n v="2028"/>
  </r>
  <r>
    <s v="CP1108"/>
    <s v="Dunstown  Station 400-220 kV Protection Upgrade"/>
    <x v="3"/>
    <s v="Portfolio"/>
    <x v="1"/>
    <n v="400"/>
    <x v="1"/>
    <d v="2020-05-18T00:00:00"/>
    <d v="2021-03-19T00:00:00"/>
    <m/>
    <m/>
    <n v="2020"/>
    <n v="2021"/>
    <s v=""/>
    <s v=""/>
  </r>
  <r>
    <s v="CP1144"/>
    <s v="Kinnegad 110 kV station, Derryiron 110 kV bay conductor uprate"/>
    <x v="0"/>
    <s v="Portfolio"/>
    <x v="0"/>
    <n v="110"/>
    <x v="1"/>
    <d v="2021-01-22T00:00:00"/>
    <d v="2021-12-09T00:00:00"/>
    <d v="2026-11-26T00:00:00"/>
    <d v="2028-11-30T00:00:00"/>
    <n v="2021"/>
    <n v="2021"/>
    <n v="2026"/>
    <n v="2028"/>
  </r>
  <r>
    <s v="CP1153"/>
    <s v="Oldstreet Tynagh &amp; Cashla 400 kV and 220 kV Protection Upgrade"/>
    <x v="7"/>
    <s v="Portfolio"/>
    <x v="1"/>
    <n v="400"/>
    <x v="1"/>
    <d v="2020-11-12T00:00:00"/>
    <d v="2021-08-05T00:00:00"/>
    <d v="2025-10-02T00:00:00"/>
    <d v="2027-11-30T00:00:00"/>
    <n v="2020"/>
    <n v="2021"/>
    <n v="2025"/>
    <n v="2027"/>
  </r>
  <r>
    <s v="CP1156"/>
    <s v="Sligo 110 kV Station - Shrananagh 1 &amp; 2 Bay uprates"/>
    <x v="23"/>
    <s v="Portfolio"/>
    <x v="0"/>
    <n v="110"/>
    <x v="1"/>
    <d v="2021-06-18T00:00:00"/>
    <d v="2022-06-02T00:00:00"/>
    <d v="2025-11-10T00:00:00"/>
    <d v="2028-11-30T00:00:00"/>
    <n v="2021"/>
    <n v="2022"/>
    <n v="2025"/>
    <n v="2028"/>
  </r>
  <r>
    <s v="CP1207"/>
    <s v="Lisheen - Thurles 110 kV Protection Upgrade"/>
    <x v="21"/>
    <s v="Portfolio"/>
    <x v="1"/>
    <n v="110"/>
    <x v="1"/>
    <d v="2021-11-04T00:00:00"/>
    <d v="2022-10-25T00:00:00"/>
    <m/>
    <d v="2028-10-05T00:00:00"/>
    <n v="2021"/>
    <n v="2022"/>
    <s v=""/>
    <n v="2028"/>
  </r>
  <r>
    <s v="CP1211"/>
    <s v="Bandon Dunmanway 110 kV circuit thermal capacity"/>
    <x v="13"/>
    <s v="Portfolio"/>
    <x v="0"/>
    <n v="110"/>
    <x v="1"/>
    <d v="2022-01-21T00:00:00"/>
    <d v="2024-08-07T00:00:00"/>
    <d v="2027-12-04T00:00:00"/>
    <d v="2027-12-04T00:00:00"/>
    <n v="2022"/>
    <n v="2024"/>
    <n v="2027"/>
    <n v="2027"/>
  </r>
  <r>
    <s v="CP1250"/>
    <s v="Sprecher and Schuh Circuit Breaker replacement"/>
    <x v="17"/>
    <s v="Portfolio"/>
    <x v="1"/>
    <m/>
    <x v="1"/>
    <d v="2023-10-09T00:00:00"/>
    <d v="2025-10-28T00:00:00"/>
    <d v="2027-04-01T00:00:00"/>
    <d v="2028-10-18T00:00:00"/>
    <n v="2023"/>
    <n v="2025"/>
    <n v="2027"/>
    <n v="2028"/>
  </r>
  <r>
    <s v="CP1322"/>
    <s v="Cathaleens Fall - Coraclassy 110 kV circuit 1 (DLR)"/>
    <x v="24"/>
    <s v="Portfolio"/>
    <x v="0"/>
    <n v="110"/>
    <x v="1"/>
    <d v="2023-04-05T00:00:00"/>
    <d v="2024-09-27T00:00:00"/>
    <m/>
    <m/>
    <n v="2023"/>
    <n v="2024"/>
    <s v=""/>
    <s v=""/>
  </r>
  <r>
    <s v="CP1470"/>
    <s v="Galway - Salthill Thermal Capacity Need"/>
    <x v="4"/>
    <s v="Portfolio"/>
    <x v="0"/>
    <m/>
    <x v="1"/>
    <d v="2024-12-20T00:00:00"/>
    <d v="2025-12-17T00:00:00"/>
    <m/>
    <d v="2029-11-20T00:00:00"/>
    <n v="2024"/>
    <n v="2025"/>
    <s v=""/>
    <n v="2029"/>
  </r>
  <r>
    <s v="CP1538"/>
    <s v="Prospect Land Acquisition"/>
    <x v="4"/>
    <s v="Portfolio"/>
    <x v="1"/>
    <m/>
    <x v="2"/>
    <m/>
    <d v="2025-04-24T00:00:00"/>
    <m/>
    <m/>
    <s v=""/>
    <n v="2025"/>
    <s v=""/>
    <s v=""/>
  </r>
  <r>
    <s v="CP1555"/>
    <s v="Louth Woodland 220kV OHL diversion"/>
    <x v="2"/>
    <s v="Portfolio"/>
    <x v="2"/>
    <n v="220"/>
    <x v="0"/>
    <d v="2025-10-01T00:00:00"/>
    <d v="2026-09-30T00:00:00"/>
    <d v="2026-11-30T00:00:00"/>
    <d v="2027-12-07T00:00:00"/>
    <n v="2025"/>
    <n v="2026"/>
    <n v="2026"/>
    <n v="2027"/>
  </r>
  <r>
    <s v="CP1269"/>
    <s v="The Dell Solar Lodgewood 220kV Crory Station"/>
    <x v="4"/>
    <s v="Portfolio"/>
    <x v="4"/>
    <n v="220"/>
    <x v="1"/>
    <d v="2022-09-01T00:00:00"/>
    <d v="2023-12-06T00:00:00"/>
    <d v="2026-04-02T00:00:00"/>
    <d v="2026-04-02T00:00:00"/>
    <n v="2022"/>
    <n v="2023"/>
    <n v="2026"/>
    <n v="2026"/>
  </r>
  <r>
    <s v="CP0813"/>
    <s v="Trien 110 kV Station Works"/>
    <x v="8"/>
    <s v="Portfolio"/>
    <x v="0"/>
    <m/>
    <x v="1"/>
    <d v="2019-04-04T00:00:00"/>
    <d v="2021-10-22T00:00:00"/>
    <m/>
    <d v="2026-12-31T00:00:00"/>
    <n v="2019"/>
    <n v="2021"/>
    <s v=""/>
    <n v="2026"/>
  </r>
  <r>
    <s v="CP1022"/>
    <s v="Maynooth - Turlough Hill PLC Replacement"/>
    <x v="3"/>
    <s v="Portfolio"/>
    <x v="1"/>
    <m/>
    <x v="1"/>
    <d v="2018-06-22T00:00:00"/>
    <d v="2019-12-06T00:00:00"/>
    <m/>
    <d v="2026-12-31T00:00:00"/>
    <n v="2018"/>
    <n v="2019"/>
    <s v=""/>
    <n v="2026"/>
  </r>
  <r>
    <s v="CP1062"/>
    <s v="Drombeg Solar - 110 kV Station"/>
    <x v="8"/>
    <s v="Portfolio"/>
    <x v="4"/>
    <n v="110"/>
    <x v="3"/>
    <d v="2019-06-28T00:00:00"/>
    <d v="2020-12-17T00:00:00"/>
    <d v="2025-10-31T00:00:00"/>
    <d v="2026-03-26T00:00:00"/>
    <n v="2019"/>
    <n v="2020"/>
    <n v="2025"/>
    <n v="2026"/>
  </r>
  <r>
    <s v="CP1255"/>
    <s v="T-3 P483 Castlelost FlexGen"/>
    <x v="4"/>
    <s v="Portfolio"/>
    <x v="4"/>
    <m/>
    <x v="1"/>
    <d v="2022-05-04T00:00:00"/>
    <d v="2023-08-28T00:00:00"/>
    <m/>
    <d v="2026-05-15T00:00:00"/>
    <n v="2022"/>
    <n v="2023"/>
    <s v=""/>
    <n v="2026"/>
  </r>
  <r>
    <s v="CP1256"/>
    <s v="T-3 P481 Greener Ideas Profile Park"/>
    <x v="7"/>
    <s v="Portfolio"/>
    <x v="4"/>
    <m/>
    <x v="1"/>
    <d v="2022-05-05T00:00:00"/>
    <d v="2024-05-17T00:00:00"/>
    <m/>
    <d v="2026-06-12T00:00:00"/>
    <n v="2022"/>
    <n v="2024"/>
    <s v=""/>
    <n v="2026"/>
  </r>
  <r>
    <s v="CP1359"/>
    <s v="Lenalea 110 kV station (Drumnahough Wind Farm)"/>
    <x v="11"/>
    <s v="Portfolio"/>
    <x v="4"/>
    <n v="110"/>
    <x v="1"/>
    <d v="2024-09-04T00:00:00"/>
    <d v="2025-05-29T00:00:00"/>
    <d v="2026-11-06T00:00:00"/>
    <d v="2027-03-01T00:00:00"/>
    <n v="2024"/>
    <n v="2025"/>
    <n v="2026"/>
    <n v="2027"/>
  </r>
  <r>
    <s v="CP1430"/>
    <s v="Lanesboro 110 kV Station (Ballycore Solar)"/>
    <x v="21"/>
    <s v="Portfolio"/>
    <x v="4"/>
    <n v="110"/>
    <x v="1"/>
    <d v="2023-12-06T00:00:00"/>
    <d v="2024-12-04T00:00:00"/>
    <d v="2026-09-22T00:00:00"/>
    <d v="2026-09-22T00:00:00"/>
    <n v="2023"/>
    <n v="2024"/>
    <n v="2026"/>
    <n v="2026"/>
  </r>
  <r>
    <s v="CP1480"/>
    <s v="Cruiserath 220kV Station Phase 3 (Amazon Web Services)"/>
    <x v="10"/>
    <s v="Portfolio"/>
    <x v="4"/>
    <n v="220"/>
    <x v="3"/>
    <d v="2024-05-29T00:00:00"/>
    <d v="2025-06-24T00:00:00"/>
    <d v="2025-11-07T00:00:00"/>
    <d v="2026-01-27T00:00:00"/>
    <n v="2024"/>
    <n v="2025"/>
    <n v="2025"/>
    <n v="20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041C3-EF86-402B-97A4-C893601D56D7}" name="PivotTable5" cacheId="6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3">
  <location ref="A2:B8" firstHeaderRow="1" firstDataRow="1" firstDataCol="1"/>
  <pivotFields count="15">
    <pivotField dataField="1" showAll="0"/>
    <pivotField showAll="0"/>
    <pivotField showAll="0"/>
    <pivotField showAll="0"/>
    <pivotField axis="axisRow" showAll="0">
      <items count="10">
        <item x="1"/>
        <item m="1" x="5"/>
        <item x="4"/>
        <item m="1" x="6"/>
        <item x="0"/>
        <item m="1" x="8"/>
        <item m="1" x="7"/>
        <item x="3"/>
        <item x="2"/>
        <item t="default"/>
      </items>
    </pivotField>
    <pivotField showAll="0"/>
    <pivotField showAll="0"/>
    <pivotField showAll="0"/>
    <pivotField showAll="0"/>
    <pivotField showAll="0"/>
    <pivotField showAll="0"/>
    <pivotField numFmtId="1" showAll="0"/>
    <pivotField numFmtId="1" showAll="0"/>
    <pivotField numFmtId="1" showAll="0"/>
    <pivotField numFmtId="1" showAll="0"/>
  </pivotFields>
  <rowFields count="1">
    <field x="4"/>
  </rowFields>
  <rowItems count="6">
    <i>
      <x/>
    </i>
    <i>
      <x v="2"/>
    </i>
    <i>
      <x v="4"/>
    </i>
    <i>
      <x v="7"/>
    </i>
    <i>
      <x v="8"/>
    </i>
    <i t="grand">
      <x/>
    </i>
  </rowItems>
  <colItems count="1">
    <i/>
  </colItems>
  <dataFields count="1">
    <dataField name="Count of CP Number" fld="0" subtotal="count" baseField="0" baseItem="0"/>
  </dataFields>
  <chartFormats count="9">
    <chartFormat chart="10" format="46" series="1">
      <pivotArea type="data" outline="0" fieldPosition="0">
        <references count="1">
          <reference field="4294967294" count="1" selected="0">
            <x v="0"/>
          </reference>
        </references>
      </pivotArea>
    </chartFormat>
    <chartFormat chart="10" format="47">
      <pivotArea type="data" outline="0" fieldPosition="0">
        <references count="2">
          <reference field="4294967294" count="1" selected="0">
            <x v="0"/>
          </reference>
          <reference field="4" count="1" selected="0">
            <x v="0"/>
          </reference>
        </references>
      </pivotArea>
    </chartFormat>
    <chartFormat chart="10" format="48">
      <pivotArea type="data" outline="0" fieldPosition="0">
        <references count="2">
          <reference field="4294967294" count="1" selected="0">
            <x v="0"/>
          </reference>
          <reference field="4" count="1" selected="0">
            <x v="1"/>
          </reference>
        </references>
      </pivotArea>
    </chartFormat>
    <chartFormat chart="10" format="49">
      <pivotArea type="data" outline="0" fieldPosition="0">
        <references count="2">
          <reference field="4294967294" count="1" selected="0">
            <x v="0"/>
          </reference>
          <reference field="4" count="1" selected="0">
            <x v="2"/>
          </reference>
        </references>
      </pivotArea>
    </chartFormat>
    <chartFormat chart="10" format="50">
      <pivotArea type="data" outline="0" fieldPosition="0">
        <references count="2">
          <reference field="4294967294" count="1" selected="0">
            <x v="0"/>
          </reference>
          <reference field="4" count="1" selected="0">
            <x v="3"/>
          </reference>
        </references>
      </pivotArea>
    </chartFormat>
    <chartFormat chart="10" format="51">
      <pivotArea type="data" outline="0" fieldPosition="0">
        <references count="2">
          <reference field="4294967294" count="1" selected="0">
            <x v="0"/>
          </reference>
          <reference field="4" count="1" selected="0">
            <x v="4"/>
          </reference>
        </references>
      </pivotArea>
    </chartFormat>
    <chartFormat chart="10" format="52">
      <pivotArea type="data" outline="0" fieldPosition="0">
        <references count="2">
          <reference field="4294967294" count="1" selected="0">
            <x v="0"/>
          </reference>
          <reference field="4" count="1" selected="0">
            <x v="6"/>
          </reference>
        </references>
      </pivotArea>
    </chartFormat>
    <chartFormat chart="10" format="53">
      <pivotArea type="data" outline="0" fieldPosition="0">
        <references count="2">
          <reference field="4294967294" count="1" selected="0">
            <x v="0"/>
          </reference>
          <reference field="4" count="1" selected="0">
            <x v="7"/>
          </reference>
        </references>
      </pivotArea>
    </chartFormat>
    <chartFormat chart="10" format="54">
      <pivotArea type="data" outline="0" fieldPosition="0">
        <references count="2">
          <reference field="4294967294" count="1" selected="0">
            <x v="0"/>
          </reference>
          <reference field="4"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C51FDCA-B0C2-46F9-A846-2684C1C7757B}" name="PivotTable13" cacheId="6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7:B54" firstHeaderRow="1" firstDataRow="1" firstDataCol="1"/>
  <pivotFields count="15">
    <pivotField dataField="1" showAll="0"/>
    <pivotField showAll="0"/>
    <pivotField axis="axisRow" showAll="0">
      <items count="28">
        <item m="1" x="26"/>
        <item x="0"/>
        <item x="1"/>
        <item x="2"/>
        <item x="3"/>
        <item x="4"/>
        <item x="5"/>
        <item x="6"/>
        <item x="7"/>
        <item x="8"/>
        <item x="9"/>
        <item x="10"/>
        <item x="11"/>
        <item x="12"/>
        <item x="13"/>
        <item x="14"/>
        <item x="15"/>
        <item x="16"/>
        <item x="17"/>
        <item x="18"/>
        <item x="19"/>
        <item x="20"/>
        <item x="21"/>
        <item x="22"/>
        <item x="23"/>
        <item x="24"/>
        <item x="25"/>
        <item t="default"/>
      </items>
    </pivotField>
    <pivotField showAll="0"/>
    <pivotField showAll="0"/>
    <pivotField showAll="0"/>
    <pivotField showAll="0"/>
    <pivotField showAll="0"/>
    <pivotField showAll="0"/>
    <pivotField showAll="0"/>
    <pivotField showAll="0"/>
    <pivotField numFmtId="1" showAll="0"/>
    <pivotField numFmtId="1" showAll="0"/>
    <pivotField numFmtId="1" showAll="0"/>
    <pivotField numFmtId="1" showAll="0"/>
  </pivotFields>
  <rowFields count="1">
    <field x="2"/>
  </rowFields>
  <rowItems count="27">
    <i>
      <x v="1"/>
    </i>
    <i>
      <x v="2"/>
    </i>
    <i>
      <x v="3"/>
    </i>
    <i>
      <x v="4"/>
    </i>
    <i>
      <x v="5"/>
    </i>
    <i>
      <x v="6"/>
    </i>
    <i>
      <x v="7"/>
    </i>
    <i>
      <x v="8"/>
    </i>
    <i>
      <x v="9"/>
    </i>
    <i>
      <x v="10"/>
    </i>
    <i>
      <x v="11"/>
    </i>
    <i>
      <x v="12"/>
    </i>
    <i>
      <x v="13"/>
    </i>
    <i>
      <x v="14"/>
    </i>
    <i>
      <x v="15"/>
    </i>
    <i>
      <x v="16"/>
    </i>
    <i>
      <x v="17"/>
    </i>
    <i>
      <x v="18"/>
    </i>
    <i>
      <x v="19"/>
    </i>
    <i>
      <x v="20"/>
    </i>
    <i>
      <x v="21"/>
    </i>
    <i>
      <x v="22"/>
    </i>
    <i>
      <x v="23"/>
    </i>
    <i>
      <x v="24"/>
    </i>
    <i>
      <x v="25"/>
    </i>
    <i>
      <x v="26"/>
    </i>
    <i t="grand">
      <x/>
    </i>
  </rowItems>
  <colItems count="1">
    <i/>
  </colItems>
  <dataFields count="1">
    <dataField name="Count of CP Number"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8567162-7B18-4D95-BBA3-13990D3E9D90}" name="PivotTable10" cacheId="6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6">
  <location ref="Q2:R7" firstHeaderRow="1" firstDataRow="1" firstDataCol="1"/>
  <pivotFields count="15">
    <pivotField dataField="1" showAll="0"/>
    <pivotField showAll="0"/>
    <pivotField showAll="0"/>
    <pivotField showAll="0"/>
    <pivotField showAll="0"/>
    <pivotField showAll="0"/>
    <pivotField axis="axisRow" showAll="0">
      <items count="7">
        <item x="3"/>
        <item x="1"/>
        <item m="1" x="5"/>
        <item x="0"/>
        <item m="1" x="4"/>
        <item x="2"/>
        <item t="default"/>
      </items>
    </pivotField>
    <pivotField showAll="0"/>
    <pivotField showAll="0"/>
    <pivotField showAll="0"/>
    <pivotField showAll="0"/>
    <pivotField numFmtId="1" showAll="0"/>
    <pivotField numFmtId="1" showAll="0"/>
    <pivotField numFmtId="1" showAll="0"/>
    <pivotField numFmtId="1" showAll="0"/>
  </pivotFields>
  <rowFields count="1">
    <field x="6"/>
  </rowFields>
  <rowItems count="5">
    <i>
      <x/>
    </i>
    <i>
      <x v="1"/>
    </i>
    <i>
      <x v="3"/>
    </i>
    <i>
      <x v="5"/>
    </i>
    <i t="grand">
      <x/>
    </i>
  </rowItems>
  <colItems count="1">
    <i/>
  </colItems>
  <dataFields count="1">
    <dataField name="Count of CP Number" fld="0" subtotal="count" baseField="0" baseItem="0"/>
  </dataFields>
  <chartFormats count="6">
    <chartFormat chart="10" format="26" series="1">
      <pivotArea type="data" outline="0" fieldPosition="0">
        <references count="1">
          <reference field="4294967294" count="1" selected="0">
            <x v="0"/>
          </reference>
        </references>
      </pivotArea>
    </chartFormat>
    <chartFormat chart="10" format="27">
      <pivotArea type="data" outline="0" fieldPosition="0">
        <references count="2">
          <reference field="4294967294" count="1" selected="0">
            <x v="0"/>
          </reference>
          <reference field="6" count="1" selected="0">
            <x v="0"/>
          </reference>
        </references>
      </pivotArea>
    </chartFormat>
    <chartFormat chart="10" format="28">
      <pivotArea type="data" outline="0" fieldPosition="0">
        <references count="2">
          <reference field="4294967294" count="1" selected="0">
            <x v="0"/>
          </reference>
          <reference field="6" count="1" selected="0">
            <x v="1"/>
          </reference>
        </references>
      </pivotArea>
    </chartFormat>
    <chartFormat chart="10" format="29">
      <pivotArea type="data" outline="0" fieldPosition="0">
        <references count="2">
          <reference field="4294967294" count="1" selected="0">
            <x v="0"/>
          </reference>
          <reference field="6" count="1" selected="0">
            <x v="3"/>
          </reference>
        </references>
      </pivotArea>
    </chartFormat>
    <chartFormat chart="10" format="30">
      <pivotArea type="data" outline="0" fieldPosition="0">
        <references count="2">
          <reference field="4294967294" count="1" selected="0">
            <x v="0"/>
          </reference>
          <reference field="6" count="1" selected="0">
            <x v="5"/>
          </reference>
        </references>
      </pivotArea>
    </chartFormat>
    <chartFormat chart="10" format="31">
      <pivotArea type="data" outline="0" fieldPosition="0">
        <references count="2">
          <reference field="4294967294" count="1" selected="0">
            <x v="0"/>
          </reference>
          <reference field="6"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ct_Driver" xr10:uid="{48594D06-37E8-458E-8390-BA3EE0FB3AAE}" sourceName="Project Driver">
  <extLst>
    <x:ext xmlns:x15="http://schemas.microsoft.com/office/spreadsheetml/2010/11/main" uri="{2F2917AC-EB37-4324-AD4E-5DD8C200BD13}">
      <x15:tableSlicerCache tableId="2" column="28"/>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ortfolio" xr10:uid="{4287B2EB-9B9B-4650-B60B-3EA1CC584B3B}" sourceName="Portfolio">
  <extLst>
    <x:ext xmlns:x15="http://schemas.microsoft.com/office/spreadsheetml/2010/11/main" uri="{2F2917AC-EB37-4324-AD4E-5DD8C200BD13}">
      <x15:tableSlicerCache tableId="2" column="4" sortOrder="descending"/>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9F95CFFB-6EF5-4E91-B176-A55A12B7E842}" sourceName="County">
  <extLst>
    <x:ext xmlns:x15="http://schemas.microsoft.com/office/spreadsheetml/2010/11/main" uri="{2F2917AC-EB37-4324-AD4E-5DD8C200BD13}">
      <x15:tableSlicerCache tableId="2" column="40"/>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ge" xr10:uid="{960C7BA7-825D-4A34-9B57-009A767DCF70}" sourceName="Stage">
  <extLst>
    <x:ext xmlns:x15="http://schemas.microsoft.com/office/spreadsheetml/2010/11/main" uri="{2F2917AC-EB37-4324-AD4E-5DD8C200BD13}">
      <x15:tableSlicerCache tableId="2" column="7"/>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oltage__kV" xr10:uid="{9D2AA2D2-EE7E-4CFF-AFDD-23653308D947}" sourceName="Voltage_x000a_(kV)">
  <extLst>
    <x:ext xmlns:x15="http://schemas.microsoft.com/office/spreadsheetml/2010/11/main" uri="{2F2917AC-EB37-4324-AD4E-5DD8C200BD13}">
      <x15:tableSlicerCache tableId="2" column="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ject Driver" xr10:uid="{8A45FE4A-EABC-4E90-A87D-7720D2479A23}" cache="Slicer_Project_Driver" caption="Project Driver" style="Slicer Style 1" lockedPosition="1" rowHeight="180000"/>
  <slicer name="Portfolio" xr10:uid="{2A643DD6-7B4D-4E73-86D6-B283CC4FD5E6}" cache="Slicer_Portfolio" caption="Portfolio" style="Slicer Style 1" lockedPosition="1" rowHeight="180000"/>
  <slicer name="County" xr10:uid="{7F9D58F0-734B-47B6-9825-8083417D4EFC}" cache="Slicer_County" caption="County" columnCount="3" style="Slicer Style 1" lockedPosition="1" rowHeight="180000"/>
  <slicer name="Stage" xr10:uid="{4E92F1B0-86F0-4B17-82B0-A4660F260C03}" cache="Slicer_Stage" caption="Stage" style="Slicer Style 1" lockedPosition="1" rowHeight="180000"/>
  <slicer name="Voltage (kV)" xr10:uid="{302163C6-AEA6-44BD-8841-1315137DB822}" cache="Slicer_Voltage__kV" caption="Voltage" style="Slicer Style 1" lockedPosition="1" rowHeight="180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DFC80B-9D90-4878-A62A-6FA22A14845A}" name="TID" displayName="TID" ref="A7:O412" totalsRowShown="0" headerRowDxfId="26" dataDxfId="25">
  <autoFilter ref="A7:O412" xr:uid="{26DFC80B-9D90-4878-A62A-6FA22A14845A}"/>
  <tableColumns count="15">
    <tableColumn id="1" xr3:uid="{A8D2042D-F0F8-42E4-99CF-C056AB3462FC}" name="CP Number" dataDxfId="24"/>
    <tableColumn id="2" xr3:uid="{65708737-EB09-4E0A-BA76-9EAFD6E7B6DF}" name="Project Name" dataDxfId="23"/>
    <tableColumn id="40" xr3:uid="{3B74D95E-0751-4332-B854-BEB7CB2B596A}" name="County" dataDxfId="22"/>
    <tableColumn id="4" xr3:uid="{070AC81C-6A62-446F-819F-EF7E42111900}" name="Portfolio" dataDxfId="21"/>
    <tableColumn id="28" xr3:uid="{42A785A5-B82D-4B6D-9FDE-395680968621}" name="Project Driver" dataDxfId="20"/>
    <tableColumn id="6" xr3:uid="{7E6F7582-B362-42D1-996B-D2B58010CB8C}" name="Voltage_x000a_(kV)" dataDxfId="19"/>
    <tableColumn id="7" xr3:uid="{3577E556-06E6-40EC-88B5-FCC1E0913ABC}" name="Stage" dataDxfId="18">
      <calculatedColumnFormula array="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calculatedColumnFormula>
    </tableColumn>
    <tableColumn id="8" xr3:uid="{FCAF1FCC-3544-4B54-AB40-D78D2BFA66FB}" name="Capital Approval" dataDxfId="17"/>
    <tableColumn id="9" xr3:uid="{E652D17D-4742-456A-9C71-5C9D05633F50}" name="PA Signed" dataDxfId="16"/>
    <tableColumn id="10" xr3:uid="{2C347EAC-60A3-4B2D-8FF2-1F24F00F8031}" name="First Significant EI" dataDxfId="15"/>
    <tableColumn id="11" xr3:uid="{44089E88-B325-4698-B960-3A006FDD18E2}" name="Final EI" dataDxfId="14"/>
    <tableColumn id="33" xr3:uid="{3BCEDDA9-CEBE-4E20-B66D-2AAE84619B20}" name="CA Current Year" dataDxfId="13">
      <calculatedColumnFormula>IFERROR(IF(YEAR(TID[[#This Row],[Capital Approval]])=1900,"",YEAR(TID[[#This Row],[Capital Approval]])),"")</calculatedColumnFormula>
    </tableColumn>
    <tableColumn id="37" xr3:uid="{00C46E25-9EAC-4E26-90E0-DA50EA06D732}" name="PA Current Year" dataDxfId="12">
      <calculatedColumnFormula>IFERROR(IF(YEAR(TID[[#This Row],[PA Signed]])=1900,"",YEAR(TID[[#This Row],[PA Signed]])),"")</calculatedColumnFormula>
    </tableColumn>
    <tableColumn id="35" xr3:uid="{37F1C8CA-9140-4F8B-A8A2-F758147A3628}" name="FSEI Current Year" dataDxfId="11">
      <calculatedColumnFormula>IFERROR(IF(YEAR(TID[[#This Row],[First Significant EI]])=1900,"",YEAR(TID[[#This Row],[First Significant EI]])),"")</calculatedColumnFormula>
    </tableColumn>
    <tableColumn id="39" xr3:uid="{3C646A70-2A95-4552-BAD7-86A020D987BF}" name="FEI Current Year" dataDxfId="10">
      <calculatedColumnFormula>IFERROR(IF(YEAR(TID[[#This Row],[Final EI]])=1900,"",YEAR(TID[[#This Row],[Final EI]])),"")</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772CA9B-BB9B-4D5F-82C4-A75C89176C66}" name="NonPR6" displayName="NonPR6" ref="A4:H147" totalsRowShown="0" headerRowDxfId="9" dataDxfId="8">
  <autoFilter ref="A4:H147" xr:uid="{26DFC80B-9D90-4878-A62A-6FA22A14845A}"/>
  <sortState xmlns:xlrd2="http://schemas.microsoft.com/office/spreadsheetml/2017/richdata2" ref="A5:H147">
    <sortCondition ref="A4:A147"/>
  </sortState>
  <tableColumns count="8">
    <tableColumn id="1" xr3:uid="{900DD948-CB47-4177-B0A6-4957C1CF1301}" name="CP Number" dataDxfId="7"/>
    <tableColumn id="2" xr3:uid="{A5E2419C-89F7-42A4-9D55-7DCEED0E3782}" name="Project Name" dataDxfId="6"/>
    <tableColumn id="28" xr3:uid="{5E5FB3EB-89F3-4B88-AC49-0CB4C9081C41}" name="Project Driver" dataDxfId="5"/>
    <tableColumn id="6" xr3:uid="{BC5D1CFD-38A1-4F3E-8B5D-F0A93D996C4F}" name="Voltage (kV)" dataDxfId="4"/>
    <tableColumn id="8" xr3:uid="{72A748FA-0D11-456C-8497-E0E2497EF53F}" name="CA / GW3" dataDxfId="3"/>
    <tableColumn id="9" xr3:uid="{F15D9310-C81F-42D1-A32D-E46204B45A9A}" name="PA Signed" dataDxfId="2"/>
    <tableColumn id="10" xr3:uid="{F902931C-6848-4219-9E0B-69FFBE1D74C8}" name="First Significant Energisation" dataDxfId="1"/>
    <tableColumn id="11" xr3:uid="{0C1C3F81-0276-41D4-9282-D37DF2B0780D}" name="Final Energisation" dataDxfId="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EirGrid">
      <a:dk1>
        <a:sysClr val="windowText" lastClr="000000"/>
      </a:dk1>
      <a:lt1>
        <a:sysClr val="window" lastClr="FFFFFF"/>
      </a:lt1>
      <a:dk2>
        <a:srgbClr val="006768"/>
      </a:dk2>
      <a:lt2>
        <a:srgbClr val="00A88E"/>
      </a:lt2>
      <a:accent1>
        <a:srgbClr val="4189C9"/>
      </a:accent1>
      <a:accent2>
        <a:srgbClr val="A99966"/>
      </a:accent2>
      <a:accent3>
        <a:srgbClr val="FB637E"/>
      </a:accent3>
      <a:accent4>
        <a:srgbClr val="F1B434"/>
      </a:accent4>
      <a:accent5>
        <a:srgbClr val="C6A1CF"/>
      </a:accent5>
      <a:accent6>
        <a:srgbClr val="ECA154"/>
      </a:accent6>
      <a:hlink>
        <a:srgbClr val="006768"/>
      </a:hlink>
      <a:folHlink>
        <a:srgbClr val="00A88E"/>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2.xml"/><Relationship Id="rId4" Type="http://schemas.microsoft.com/office/2019/04/relationships/namedSheetView" Target="../namedSheetViews/namedSheetView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487BB-A931-4BB7-AD47-A848289DEFA0}">
  <dimension ref="A1:AA39"/>
  <sheetViews>
    <sheetView showGridLines="0" zoomScaleNormal="100" workbookViewId="0">
      <selection activeCell="AE25" sqref="AE25"/>
    </sheetView>
  </sheetViews>
  <sheetFormatPr defaultRowHeight="14.4" x14ac:dyDescent="0.3"/>
  <cols>
    <col min="11" max="11" width="12.44140625" customWidth="1"/>
    <col min="27" max="27" width="12.33203125" customWidth="1"/>
  </cols>
  <sheetData>
    <row r="1" spans="1:27" ht="15" thickBot="1" x14ac:dyDescent="0.35">
      <c r="A1" s="9"/>
      <c r="B1" s="10"/>
      <c r="C1" s="10"/>
      <c r="D1" s="10"/>
      <c r="E1" s="10"/>
      <c r="F1" s="10"/>
      <c r="G1" s="10"/>
      <c r="H1" s="10"/>
      <c r="I1" s="10"/>
      <c r="J1" s="10"/>
      <c r="K1" s="10"/>
      <c r="L1" s="10"/>
      <c r="M1" s="10"/>
      <c r="N1" s="10"/>
      <c r="O1" s="10"/>
      <c r="P1" s="10"/>
      <c r="Q1" s="10"/>
      <c r="R1" s="10"/>
      <c r="S1" s="10"/>
      <c r="T1" s="10"/>
      <c r="U1" s="10"/>
      <c r="V1" s="10"/>
      <c r="W1" s="10"/>
      <c r="X1" s="10"/>
      <c r="Y1" s="10"/>
      <c r="Z1" s="10"/>
      <c r="AA1" s="11"/>
    </row>
    <row r="2" spans="1:27" ht="15" thickBot="1" x14ac:dyDescent="0.35">
      <c r="A2" s="12"/>
      <c r="B2" s="13"/>
      <c r="C2" s="13"/>
      <c r="D2" s="13"/>
      <c r="E2" s="13"/>
      <c r="F2" s="13"/>
      <c r="G2" s="13"/>
      <c r="H2" s="13"/>
      <c r="I2" s="13"/>
      <c r="J2" s="13"/>
      <c r="K2" s="13"/>
      <c r="L2" s="13"/>
      <c r="M2" s="13"/>
      <c r="N2" s="13"/>
      <c r="O2" s="13"/>
      <c r="P2" s="13"/>
      <c r="Q2" s="13"/>
      <c r="R2" s="13"/>
      <c r="S2" s="13"/>
      <c r="T2" s="13"/>
      <c r="U2" s="13"/>
      <c r="V2" s="13"/>
      <c r="W2" s="13"/>
      <c r="X2" s="13"/>
      <c r="Y2" s="13"/>
      <c r="Z2" s="13"/>
      <c r="AA2" s="14"/>
    </row>
    <row r="3" spans="1:27" ht="15" thickBot="1" x14ac:dyDescent="0.35">
      <c r="A3" s="12"/>
      <c r="B3" s="13"/>
      <c r="C3" s="13"/>
      <c r="D3" s="13"/>
      <c r="E3" s="13"/>
      <c r="F3" s="13"/>
      <c r="G3" s="13"/>
      <c r="H3" s="13"/>
      <c r="I3" s="13"/>
      <c r="J3" s="13"/>
      <c r="K3" s="13"/>
      <c r="L3" s="13"/>
      <c r="M3" s="13"/>
      <c r="N3" s="13"/>
      <c r="O3" s="13"/>
      <c r="P3" s="13"/>
      <c r="Q3" s="13"/>
      <c r="R3" s="13"/>
      <c r="S3" s="13"/>
      <c r="T3" s="13"/>
      <c r="U3" s="13"/>
      <c r="V3" s="13"/>
      <c r="W3" s="13"/>
      <c r="X3" s="13"/>
      <c r="Y3" s="13"/>
      <c r="Z3" s="13"/>
      <c r="AA3" s="14"/>
    </row>
    <row r="4" spans="1:27" ht="15" thickBot="1" x14ac:dyDescent="0.35">
      <c r="A4" s="12"/>
      <c r="B4" s="13"/>
      <c r="C4" s="13"/>
      <c r="D4" s="13"/>
      <c r="E4" s="13"/>
      <c r="F4" s="13"/>
      <c r="G4" s="13"/>
      <c r="H4" s="13"/>
      <c r="I4" s="13"/>
      <c r="J4" s="13"/>
      <c r="K4" s="13"/>
      <c r="L4" s="13"/>
      <c r="M4" s="13"/>
      <c r="N4" s="13"/>
      <c r="O4" s="13"/>
      <c r="P4" s="13"/>
      <c r="Q4" s="13"/>
      <c r="R4" s="13"/>
      <c r="S4" s="13"/>
      <c r="T4" s="13"/>
      <c r="U4" s="13"/>
      <c r="V4" s="13"/>
      <c r="W4" s="13"/>
      <c r="X4" s="13"/>
      <c r="Y4" s="13"/>
      <c r="Z4" s="13"/>
      <c r="AA4" s="14"/>
    </row>
    <row r="5" spans="1:27" ht="15" thickBot="1" x14ac:dyDescent="0.35">
      <c r="A5" s="12"/>
      <c r="B5" s="13"/>
      <c r="C5" s="13"/>
      <c r="D5" s="13"/>
      <c r="E5" s="13"/>
      <c r="F5" s="13"/>
      <c r="G5" s="13"/>
      <c r="H5" s="13"/>
      <c r="I5" s="13"/>
      <c r="J5" s="13"/>
      <c r="K5" s="13"/>
      <c r="L5" s="13"/>
      <c r="M5" s="13"/>
      <c r="N5" s="13"/>
      <c r="O5" s="13"/>
      <c r="P5" s="13"/>
      <c r="Q5" s="13"/>
      <c r="R5" s="13"/>
      <c r="S5" s="13"/>
      <c r="T5" s="13"/>
      <c r="U5" s="13"/>
      <c r="V5" s="13"/>
      <c r="W5" s="13"/>
      <c r="X5" s="13"/>
      <c r="Y5" s="13"/>
      <c r="Z5" s="13"/>
      <c r="AA5" s="14"/>
    </row>
    <row r="6" spans="1:27" ht="15" thickBot="1" x14ac:dyDescent="0.35">
      <c r="A6" s="12"/>
      <c r="B6" s="13"/>
      <c r="C6" s="13"/>
      <c r="D6" s="13"/>
      <c r="E6" s="13"/>
      <c r="F6" s="13"/>
      <c r="G6" s="13"/>
      <c r="H6" s="13"/>
      <c r="I6" s="13"/>
      <c r="J6" s="13"/>
      <c r="K6" s="13"/>
      <c r="L6" s="13"/>
      <c r="M6" s="13"/>
      <c r="N6" s="13"/>
      <c r="O6" s="13"/>
      <c r="P6" s="13"/>
      <c r="Q6" s="13"/>
      <c r="R6" s="13"/>
      <c r="S6" s="13"/>
      <c r="T6" s="13"/>
      <c r="U6" s="13"/>
      <c r="V6" s="13"/>
      <c r="W6" s="13"/>
      <c r="X6" s="13"/>
      <c r="Y6" s="13"/>
      <c r="Z6" s="13"/>
      <c r="AA6" s="14"/>
    </row>
    <row r="7" spans="1:27" ht="15" thickBot="1" x14ac:dyDescent="0.35">
      <c r="A7" s="12"/>
      <c r="B7" s="13"/>
      <c r="C7" s="13"/>
      <c r="D7" s="13"/>
      <c r="E7" s="13"/>
      <c r="F7" s="13"/>
      <c r="G7" s="13"/>
      <c r="H7" s="13"/>
      <c r="I7" s="13"/>
      <c r="J7" s="13"/>
      <c r="K7" s="13"/>
      <c r="L7" s="13"/>
      <c r="M7" s="13"/>
      <c r="N7" s="13"/>
      <c r="O7" s="13"/>
      <c r="P7" s="13"/>
      <c r="Q7" s="13"/>
      <c r="R7" s="13"/>
      <c r="S7" s="13"/>
      <c r="T7" s="13"/>
      <c r="U7" s="13"/>
      <c r="V7" s="13"/>
      <c r="W7" s="13"/>
      <c r="X7" s="13"/>
      <c r="Y7" s="13"/>
      <c r="Z7" s="13"/>
      <c r="AA7" s="14"/>
    </row>
    <row r="8" spans="1:27" ht="15" thickBot="1" x14ac:dyDescent="0.35">
      <c r="A8" s="12"/>
      <c r="B8" s="13"/>
      <c r="C8" s="13"/>
      <c r="D8" s="13"/>
      <c r="E8" s="13"/>
      <c r="F8" s="13"/>
      <c r="G8" s="13"/>
      <c r="H8" s="13"/>
      <c r="I8" s="13"/>
      <c r="J8" s="13"/>
      <c r="K8" s="13"/>
      <c r="L8" s="13"/>
      <c r="M8" s="13"/>
      <c r="N8" s="13"/>
      <c r="O8" s="13"/>
      <c r="P8" s="13"/>
      <c r="Q8" s="13"/>
      <c r="R8" s="13"/>
      <c r="S8" s="13"/>
      <c r="T8" s="13"/>
      <c r="U8" s="13"/>
      <c r="V8" s="13"/>
      <c r="W8" s="13"/>
      <c r="X8" s="13"/>
      <c r="Y8" s="13"/>
      <c r="Z8" s="13"/>
      <c r="AA8" s="14"/>
    </row>
    <row r="9" spans="1:27" ht="15" thickBot="1" x14ac:dyDescent="0.35">
      <c r="A9" s="12"/>
      <c r="B9" s="13"/>
      <c r="C9" s="13"/>
      <c r="D9" s="13"/>
      <c r="E9" s="13"/>
      <c r="F9" s="13"/>
      <c r="G9" s="13"/>
      <c r="H9" s="13"/>
      <c r="I9" s="13"/>
      <c r="J9" s="13"/>
      <c r="K9" s="13"/>
      <c r="L9" s="13"/>
      <c r="M9" s="13"/>
      <c r="N9" s="13"/>
      <c r="O9" s="13"/>
      <c r="P9" s="13"/>
      <c r="Q9" s="13"/>
      <c r="R9" s="13"/>
      <c r="S9" s="13"/>
      <c r="T9" s="13"/>
      <c r="U9" s="13"/>
      <c r="V9" s="13"/>
      <c r="W9" s="13"/>
      <c r="X9" s="13"/>
      <c r="Y9" s="13"/>
      <c r="Z9" s="13"/>
      <c r="AA9" s="14"/>
    </row>
    <row r="10" spans="1:27" ht="15" thickBot="1" x14ac:dyDescent="0.35">
      <c r="A10" s="12"/>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4"/>
    </row>
    <row r="11" spans="1:27" ht="15" thickBot="1" x14ac:dyDescent="0.35">
      <c r="A11" s="12"/>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4"/>
    </row>
    <row r="12" spans="1:27" ht="15" thickBot="1" x14ac:dyDescent="0.35">
      <c r="A12" s="12"/>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4"/>
    </row>
    <row r="13" spans="1:27" ht="15" thickBot="1" x14ac:dyDescent="0.35">
      <c r="A13" s="12"/>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4"/>
    </row>
    <row r="14" spans="1:27" ht="15" thickBot="1" x14ac:dyDescent="0.35">
      <c r="A14" s="12"/>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4"/>
    </row>
    <row r="15" spans="1:27" ht="15" thickBot="1" x14ac:dyDescent="0.35">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4"/>
    </row>
    <row r="16" spans="1:27" ht="15" thickBot="1" x14ac:dyDescent="0.35">
      <c r="A16" s="12"/>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4"/>
    </row>
    <row r="17" spans="1:27" ht="15" thickBot="1" x14ac:dyDescent="0.35">
      <c r="A17" s="12"/>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4"/>
    </row>
    <row r="18" spans="1:27" ht="15" thickBot="1" x14ac:dyDescent="0.35">
      <c r="A18" s="12"/>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4"/>
    </row>
    <row r="19" spans="1:27" ht="15" thickBot="1" x14ac:dyDescent="0.35">
      <c r="A19" s="12"/>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4"/>
    </row>
    <row r="20" spans="1:27" ht="15" thickBot="1" x14ac:dyDescent="0.35">
      <c r="A20" s="12"/>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4"/>
    </row>
    <row r="21" spans="1:27" ht="15" thickBot="1" x14ac:dyDescent="0.35">
      <c r="A21" s="12"/>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4"/>
    </row>
    <row r="22" spans="1:27" ht="15" thickBot="1" x14ac:dyDescent="0.35">
      <c r="A22" s="12"/>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4"/>
    </row>
    <row r="23" spans="1:27" ht="15" thickBot="1" x14ac:dyDescent="0.35">
      <c r="A23" s="12"/>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4"/>
    </row>
    <row r="24" spans="1:27" ht="15" thickBot="1" x14ac:dyDescent="0.35">
      <c r="A24" s="12"/>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4"/>
    </row>
    <row r="25" spans="1:27" ht="15" thickBot="1" x14ac:dyDescent="0.35">
      <c r="A25" s="12"/>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4"/>
    </row>
    <row r="26" spans="1:27" ht="15" thickBot="1" x14ac:dyDescent="0.35">
      <c r="A26" s="12"/>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4"/>
    </row>
    <row r="27" spans="1:27" ht="15" thickBot="1" x14ac:dyDescent="0.35">
      <c r="A27" s="12"/>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4"/>
    </row>
    <row r="28" spans="1:27" ht="15" thickBot="1" x14ac:dyDescent="0.35">
      <c r="A28" s="12"/>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4"/>
    </row>
    <row r="29" spans="1:27" ht="15" thickBot="1" x14ac:dyDescent="0.35">
      <c r="A29" s="12"/>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4"/>
    </row>
    <row r="30" spans="1:27" ht="15" thickBot="1" x14ac:dyDescent="0.35">
      <c r="A30" s="12"/>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4"/>
    </row>
    <row r="31" spans="1:27" ht="15" thickBot="1" x14ac:dyDescent="0.35">
      <c r="A31" s="12"/>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4"/>
    </row>
    <row r="32" spans="1:27" ht="15" thickBot="1" x14ac:dyDescent="0.35">
      <c r="A32" s="12"/>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4"/>
    </row>
    <row r="33" spans="1:27" ht="15" thickBot="1" x14ac:dyDescent="0.35">
      <c r="A33" s="12"/>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4"/>
    </row>
    <row r="34" spans="1:27" ht="15" thickBot="1" x14ac:dyDescent="0.35">
      <c r="A34" s="12"/>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4"/>
    </row>
    <row r="35" spans="1:27" ht="15" thickBot="1" x14ac:dyDescent="0.35">
      <c r="A35" s="12"/>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4"/>
    </row>
    <row r="36" spans="1:27" ht="15" thickBot="1" x14ac:dyDescent="0.35">
      <c r="A36" s="12"/>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4"/>
    </row>
    <row r="37" spans="1:27" ht="15" thickBot="1" x14ac:dyDescent="0.35">
      <c r="A37" s="12"/>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4"/>
    </row>
    <row r="38" spans="1:27" ht="20.7" customHeight="1" thickBot="1" x14ac:dyDescent="0.35">
      <c r="A38" s="12"/>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4"/>
    </row>
    <row r="39" spans="1:27" ht="15" thickBot="1" x14ac:dyDescent="0.35">
      <c r="A39" s="15"/>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7"/>
    </row>
  </sheetData>
  <sheetProtection algorithmName="SHA-512" hashValue="WYdX9FzyaQmXnVWHFD9MNus7ediY/FXRW43ZL1LBbqCO+Pw+l9HdK1bVLrfST3bH8/V4UkZmjxYFsiBX2wNWYw==" saltValue="rhd3DAVP2oI4UvffLm1Y/w==" spinCount="100000" sheet="1" objects="1" scenarios="1" sort="0" autoFilter="0" pivotTables="0"/>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7835D-AD59-415A-945A-63299BD7CD77}">
  <dimension ref="A1:O412"/>
  <sheetViews>
    <sheetView tabSelected="1" zoomScale="115" zoomScaleNormal="115" workbookViewId="0">
      <pane ySplit="7" topLeftCell="A8" activePane="bottomLeft" state="frozen"/>
      <selection pane="bottomLeft" activeCell="T19" sqref="T19"/>
    </sheetView>
  </sheetViews>
  <sheetFormatPr defaultColWidth="8.6640625" defaultRowHeight="14.4" x14ac:dyDescent="0.3"/>
  <cols>
    <col min="1" max="1" width="14.33203125" style="1" customWidth="1"/>
    <col min="2" max="2" width="87.33203125" style="1" bestFit="1" customWidth="1"/>
    <col min="3" max="3" width="11.77734375" style="1" bestFit="1" customWidth="1"/>
    <col min="4" max="4" width="11.33203125" style="1" bestFit="1" customWidth="1"/>
    <col min="5" max="5" width="21.77734375" bestFit="1" customWidth="1"/>
    <col min="6" max="6" width="10.21875" style="1" bestFit="1" customWidth="1"/>
    <col min="7" max="7" width="8.33203125" style="1" bestFit="1" customWidth="1"/>
    <col min="8" max="9" width="17.6640625" style="1" customWidth="1"/>
    <col min="10" max="10" width="18.77734375" customWidth="1"/>
    <col min="11" max="11" width="17.6640625" style="1" customWidth="1"/>
    <col min="12" max="15" width="15.6640625" style="1" hidden="1" customWidth="1"/>
    <col min="16" max="16" width="10.6640625" style="1" customWidth="1"/>
    <col min="17" max="16384" width="8.6640625" style="1"/>
  </cols>
  <sheetData>
    <row r="1" spans="1:15" x14ac:dyDescent="0.3">
      <c r="A1" s="4"/>
      <c r="B1" s="4"/>
      <c r="C1" s="4"/>
      <c r="D1" s="4"/>
      <c r="E1" s="4"/>
      <c r="F1" s="4"/>
      <c r="G1" s="4"/>
      <c r="H1" s="4"/>
      <c r="I1" s="4"/>
      <c r="J1" s="4"/>
      <c r="K1" s="4"/>
      <c r="L1" s="4"/>
      <c r="M1" s="4"/>
      <c r="N1" s="4"/>
      <c r="O1" s="4"/>
    </row>
    <row r="2" spans="1:15" ht="28.8" x14ac:dyDescent="0.55000000000000004">
      <c r="A2" s="20"/>
      <c r="B2" s="4"/>
      <c r="C2" s="4"/>
      <c r="D2" s="4"/>
      <c r="E2" s="4"/>
      <c r="F2" s="4"/>
      <c r="G2" s="4"/>
      <c r="H2" s="4"/>
      <c r="I2" s="4"/>
      <c r="J2" s="4"/>
      <c r="K2" s="4"/>
      <c r="L2" s="4"/>
      <c r="M2" s="4"/>
      <c r="N2" s="4"/>
      <c r="O2" s="4"/>
    </row>
    <row r="3" spans="1:15" x14ac:dyDescent="0.3">
      <c r="A3" s="5"/>
      <c r="B3" s="4"/>
      <c r="C3" s="4"/>
      <c r="D3" s="4"/>
      <c r="E3" s="4"/>
      <c r="F3" s="4"/>
      <c r="G3" s="4"/>
      <c r="H3" s="4"/>
      <c r="I3" s="4"/>
      <c r="J3" s="4"/>
      <c r="K3" s="4"/>
      <c r="L3" s="4"/>
      <c r="M3" s="4"/>
      <c r="N3" s="4"/>
      <c r="O3" s="4"/>
    </row>
    <row r="4" spans="1:15" x14ac:dyDescent="0.3">
      <c r="A4" s="4"/>
      <c r="B4" s="4"/>
      <c r="C4" s="4"/>
      <c r="D4" s="4"/>
      <c r="E4" s="4"/>
      <c r="F4" s="4"/>
      <c r="G4" s="4"/>
      <c r="H4" s="4"/>
      <c r="I4" s="4"/>
      <c r="J4" s="4"/>
      <c r="K4" s="4"/>
      <c r="L4" s="4"/>
      <c r="M4" s="4"/>
      <c r="N4" s="4"/>
      <c r="O4" s="4"/>
    </row>
    <row r="5" spans="1:15" ht="28.8" x14ac:dyDescent="0.55000000000000004">
      <c r="A5" s="20" t="s">
        <v>0</v>
      </c>
      <c r="B5" s="4"/>
      <c r="C5" s="4"/>
      <c r="D5" s="4"/>
      <c r="E5" s="4"/>
      <c r="F5" s="4"/>
      <c r="G5" s="4"/>
      <c r="H5" s="4"/>
      <c r="I5" s="4"/>
      <c r="J5" s="4"/>
      <c r="K5" s="4"/>
      <c r="L5" s="4"/>
      <c r="M5" s="4"/>
      <c r="N5" s="4"/>
      <c r="O5" s="4"/>
    </row>
    <row r="6" spans="1:15" ht="15" thickBot="1" x14ac:dyDescent="0.35">
      <c r="A6" s="5">
        <v>46112</v>
      </c>
      <c r="B6" s="4"/>
      <c r="C6" s="4"/>
      <c r="D6" s="4"/>
      <c r="E6" s="4"/>
      <c r="F6" s="4"/>
      <c r="G6" s="4"/>
      <c r="H6" s="4"/>
      <c r="I6" s="4"/>
      <c r="J6" s="4"/>
      <c r="K6" s="4"/>
      <c r="L6" s="4"/>
      <c r="M6" s="4"/>
      <c r="N6" s="4"/>
      <c r="O6" s="4"/>
    </row>
    <row r="7" spans="1:15" s="55" customFormat="1" ht="28.8" x14ac:dyDescent="0.3">
      <c r="A7" s="56" t="s">
        <v>1</v>
      </c>
      <c r="B7" s="57" t="s">
        <v>2</v>
      </c>
      <c r="C7" s="57" t="s">
        <v>3</v>
      </c>
      <c r="D7" s="57" t="s">
        <v>4</v>
      </c>
      <c r="E7" s="57" t="s">
        <v>5</v>
      </c>
      <c r="F7" s="57" t="s">
        <v>6</v>
      </c>
      <c r="G7" s="57" t="s">
        <v>7</v>
      </c>
      <c r="H7" s="57" t="s">
        <v>1191</v>
      </c>
      <c r="I7" s="57" t="s">
        <v>158</v>
      </c>
      <c r="J7" s="57" t="s">
        <v>1192</v>
      </c>
      <c r="K7" s="64" t="s">
        <v>1193</v>
      </c>
      <c r="L7" s="62" t="s">
        <v>8</v>
      </c>
      <c r="M7" s="58" t="s">
        <v>9</v>
      </c>
      <c r="N7" s="58" t="s">
        <v>10</v>
      </c>
      <c r="O7" s="58" t="s">
        <v>11</v>
      </c>
    </row>
    <row r="8" spans="1:15" x14ac:dyDescent="0.3">
      <c r="A8" s="65" t="s">
        <v>13</v>
      </c>
      <c r="B8" s="6" t="s">
        <v>14</v>
      </c>
      <c r="C8" s="6" t="s">
        <v>16</v>
      </c>
      <c r="D8" s="6" t="s">
        <v>17</v>
      </c>
      <c r="E8" s="6" t="s">
        <v>15</v>
      </c>
      <c r="F8" s="6">
        <v>400</v>
      </c>
      <c r="G8" s="6" t="str" cm="1">
        <f t="array" ref="G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8" s="66">
        <v>42634</v>
      </c>
      <c r="I8" s="66"/>
      <c r="J8" s="66">
        <v>47107</v>
      </c>
      <c r="K8" s="67">
        <v>48127</v>
      </c>
      <c r="L8" s="63">
        <f>IFERROR(IF(YEAR(TID[[#This Row],[Capital Approval]])=1900,"",YEAR(TID[[#This Row],[Capital Approval]])),"")</f>
        <v>2016</v>
      </c>
      <c r="M8" s="59" t="str">
        <f>IFERROR(IF(YEAR(TID[[#This Row],[PA Signed]])=1900,"",YEAR(TID[[#This Row],[PA Signed]])),"")</f>
        <v/>
      </c>
      <c r="N8" s="59">
        <f>IFERROR(IF(YEAR(TID[[#This Row],[First Significant EI]])=1900,"",YEAR(TID[[#This Row],[First Significant EI]])),"")</f>
        <v>2028</v>
      </c>
      <c r="O8" s="59">
        <f>IFERROR(IF(YEAR(TID[[#This Row],[Final EI]])=1900,"",YEAR(TID[[#This Row],[Final EI]])),"")</f>
        <v>2031</v>
      </c>
    </row>
    <row r="9" spans="1:15" x14ac:dyDescent="0.3">
      <c r="A9" s="65" t="s">
        <v>18</v>
      </c>
      <c r="B9" s="6" t="s">
        <v>19</v>
      </c>
      <c r="C9" s="6" t="s">
        <v>20</v>
      </c>
      <c r="D9" s="6" t="s">
        <v>17</v>
      </c>
      <c r="E9" s="6" t="s">
        <v>15</v>
      </c>
      <c r="F9" s="6">
        <v>400</v>
      </c>
      <c r="G9" s="6" t="str" cm="1">
        <f t="array" ref="G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 s="66">
        <v>39554</v>
      </c>
      <c r="I9" s="66">
        <v>42538</v>
      </c>
      <c r="J9" s="66"/>
      <c r="K9" s="67">
        <v>46568</v>
      </c>
      <c r="L9" s="63">
        <f>IFERROR(IF(YEAR(TID[[#This Row],[Capital Approval]])=1900,"",YEAR(TID[[#This Row],[Capital Approval]])),"")</f>
        <v>2008</v>
      </c>
      <c r="M9" s="59">
        <f>IFERROR(IF(YEAR(TID[[#This Row],[PA Signed]])=1900,"",YEAR(TID[[#This Row],[PA Signed]])),"")</f>
        <v>2016</v>
      </c>
      <c r="N9" s="59" t="str">
        <f>IFERROR(IF(YEAR(TID[[#This Row],[First Significant EI]])=1900,"",YEAR(TID[[#This Row],[First Significant EI]])),"")</f>
        <v/>
      </c>
      <c r="O9" s="59">
        <f>IFERROR(IF(YEAR(TID[[#This Row],[Final EI]])=1900,"",YEAR(TID[[#This Row],[Final EI]])),"")</f>
        <v>2027</v>
      </c>
    </row>
    <row r="10" spans="1:15" x14ac:dyDescent="0.3">
      <c r="A10" s="65" t="s">
        <v>21</v>
      </c>
      <c r="B10" s="6" t="s">
        <v>22</v>
      </c>
      <c r="C10" s="6" t="s">
        <v>24</v>
      </c>
      <c r="D10" s="6" t="s">
        <v>17</v>
      </c>
      <c r="E10" s="6" t="s">
        <v>23</v>
      </c>
      <c r="F10" s="6">
        <v>220</v>
      </c>
      <c r="G10" s="6" t="str" cm="1">
        <f t="array" ref="G1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 s="66">
        <v>41542</v>
      </c>
      <c r="I10" s="66">
        <v>43902</v>
      </c>
      <c r="J10" s="66">
        <v>45940</v>
      </c>
      <c r="K10" s="67">
        <v>48579</v>
      </c>
      <c r="L10" s="63">
        <f>IFERROR(IF(YEAR(TID[[#This Row],[Capital Approval]])=1900,"",YEAR(TID[[#This Row],[Capital Approval]])),"")</f>
        <v>2013</v>
      </c>
      <c r="M10" s="59">
        <f>IFERROR(IF(YEAR(TID[[#This Row],[PA Signed]])=1900,"",YEAR(TID[[#This Row],[PA Signed]])),"")</f>
        <v>2020</v>
      </c>
      <c r="N10" s="59">
        <f>IFERROR(IF(YEAR(TID[[#This Row],[First Significant EI]])=1900,"",YEAR(TID[[#This Row],[First Significant EI]])),"")</f>
        <v>2025</v>
      </c>
      <c r="O10" s="59">
        <f>IFERROR(IF(YEAR(TID[[#This Row],[Final EI]])=1900,"",YEAR(TID[[#This Row],[Final EI]])),"")</f>
        <v>2032</v>
      </c>
    </row>
    <row r="11" spans="1:15" x14ac:dyDescent="0.3">
      <c r="A11" s="65" t="s">
        <v>25</v>
      </c>
      <c r="B11" s="6" t="s">
        <v>26</v>
      </c>
      <c r="C11" s="6" t="s">
        <v>27</v>
      </c>
      <c r="D11" s="6" t="s">
        <v>17</v>
      </c>
      <c r="E11" s="6" t="s">
        <v>15</v>
      </c>
      <c r="F11" s="6">
        <v>220</v>
      </c>
      <c r="G11" s="6" t="str" cm="1">
        <f t="array" ref="G1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1" s="66">
        <v>44271</v>
      </c>
      <c r="I11" s="66">
        <v>45631</v>
      </c>
      <c r="J11" s="66">
        <v>47107</v>
      </c>
      <c r="K11" s="67">
        <v>48213</v>
      </c>
      <c r="L11" s="63">
        <f>IFERROR(IF(YEAR(TID[[#This Row],[Capital Approval]])=1900,"",YEAR(TID[[#This Row],[Capital Approval]])),"")</f>
        <v>2021</v>
      </c>
      <c r="M11" s="59">
        <f>IFERROR(IF(YEAR(TID[[#This Row],[PA Signed]])=1900,"",YEAR(TID[[#This Row],[PA Signed]])),"")</f>
        <v>2024</v>
      </c>
      <c r="N11" s="59">
        <f>IFERROR(IF(YEAR(TID[[#This Row],[First Significant EI]])=1900,"",YEAR(TID[[#This Row],[First Significant EI]])),"")</f>
        <v>2028</v>
      </c>
      <c r="O11" s="59">
        <f>IFERROR(IF(YEAR(TID[[#This Row],[Final EI]])=1900,"",YEAR(TID[[#This Row],[Final EI]])),"")</f>
        <v>2031</v>
      </c>
    </row>
    <row r="12" spans="1:15" x14ac:dyDescent="0.3">
      <c r="A12" s="65" t="s">
        <v>28</v>
      </c>
      <c r="B12" s="6" t="s">
        <v>29</v>
      </c>
      <c r="C12" s="6" t="s">
        <v>30</v>
      </c>
      <c r="D12" s="6" t="s">
        <v>17</v>
      </c>
      <c r="E12" s="6" t="s">
        <v>15</v>
      </c>
      <c r="F12" s="6">
        <v>110</v>
      </c>
      <c r="G12" s="6" t="str" cm="1">
        <f t="array" ref="G1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 s="66">
        <v>43355</v>
      </c>
      <c r="I12" s="66">
        <v>45280</v>
      </c>
      <c r="J12" s="66">
        <v>47107</v>
      </c>
      <c r="K12" s="67">
        <v>47118</v>
      </c>
      <c r="L12" s="63">
        <f>IFERROR(IF(YEAR(TID[[#This Row],[Capital Approval]])=1900,"",YEAR(TID[[#This Row],[Capital Approval]])),"")</f>
        <v>2018</v>
      </c>
      <c r="M12" s="59">
        <f>IFERROR(IF(YEAR(TID[[#This Row],[PA Signed]])=1900,"",YEAR(TID[[#This Row],[PA Signed]])),"")</f>
        <v>2023</v>
      </c>
      <c r="N12" s="59">
        <f>IFERROR(IF(YEAR(TID[[#This Row],[First Significant EI]])=1900,"",YEAR(TID[[#This Row],[First Significant EI]])),"")</f>
        <v>2028</v>
      </c>
      <c r="O12" s="59">
        <f>IFERROR(IF(YEAR(TID[[#This Row],[Final EI]])=1900,"",YEAR(TID[[#This Row],[Final EI]])),"")</f>
        <v>2028</v>
      </c>
    </row>
    <row r="13" spans="1:15" x14ac:dyDescent="0.3">
      <c r="A13" s="65" t="s">
        <v>31</v>
      </c>
      <c r="B13" s="6" t="s">
        <v>32</v>
      </c>
      <c r="C13" s="6" t="s">
        <v>33</v>
      </c>
      <c r="D13" s="6" t="s">
        <v>17</v>
      </c>
      <c r="E13" s="6" t="s">
        <v>15</v>
      </c>
      <c r="F13" s="6">
        <v>220</v>
      </c>
      <c r="G13" s="6" t="str" cm="1">
        <f t="array" ref="G1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 s="66">
        <v>44881</v>
      </c>
      <c r="I13" s="66">
        <v>46009</v>
      </c>
      <c r="J13" s="66">
        <v>46721</v>
      </c>
      <c r="K13" s="67">
        <v>47483</v>
      </c>
      <c r="L13" s="63">
        <f>IFERROR(IF(YEAR(TID[[#This Row],[Capital Approval]])=1900,"",YEAR(TID[[#This Row],[Capital Approval]])),"")</f>
        <v>2022</v>
      </c>
      <c r="M13" s="59">
        <f>IFERROR(IF(YEAR(TID[[#This Row],[PA Signed]])=1900,"",YEAR(TID[[#This Row],[PA Signed]])),"")</f>
        <v>2025</v>
      </c>
      <c r="N13" s="59">
        <f>IFERROR(IF(YEAR(TID[[#This Row],[First Significant EI]])=1900,"",YEAR(TID[[#This Row],[First Significant EI]])),"")</f>
        <v>2027</v>
      </c>
      <c r="O13" s="59">
        <f>IFERROR(IF(YEAR(TID[[#This Row],[Final EI]])=1900,"",YEAR(TID[[#This Row],[Final EI]])),"")</f>
        <v>2029</v>
      </c>
    </row>
    <row r="14" spans="1:15" x14ac:dyDescent="0.3">
      <c r="A14" s="65" t="s">
        <v>34</v>
      </c>
      <c r="B14" s="68" t="s">
        <v>35</v>
      </c>
      <c r="C14" s="6" t="s">
        <v>27</v>
      </c>
      <c r="D14" s="6" t="s">
        <v>17</v>
      </c>
      <c r="E14" s="6" t="s">
        <v>15</v>
      </c>
      <c r="F14" s="6">
        <v>400</v>
      </c>
      <c r="G14" s="6" t="str" cm="1">
        <f t="array" ref="G1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 s="66">
        <v>44279</v>
      </c>
      <c r="I14" s="66">
        <v>45919</v>
      </c>
      <c r="J14" s="66">
        <v>47472</v>
      </c>
      <c r="K14" s="67">
        <v>47473</v>
      </c>
      <c r="L14" s="63">
        <f>IFERROR(IF(YEAR(TID[[#This Row],[Capital Approval]])=1900,"",YEAR(TID[[#This Row],[Capital Approval]])),"")</f>
        <v>2021</v>
      </c>
      <c r="M14" s="59">
        <f>IFERROR(IF(YEAR(TID[[#This Row],[PA Signed]])=1900,"",YEAR(TID[[#This Row],[PA Signed]])),"")</f>
        <v>2025</v>
      </c>
      <c r="N14" s="59">
        <f>IFERROR(IF(YEAR(TID[[#This Row],[First Significant EI]])=1900,"",YEAR(TID[[#This Row],[First Significant EI]])),"")</f>
        <v>2029</v>
      </c>
      <c r="O14" s="59">
        <f>IFERROR(IF(YEAR(TID[[#This Row],[Final EI]])=1900,"",YEAR(TID[[#This Row],[Final EI]])),"")</f>
        <v>2029</v>
      </c>
    </row>
    <row r="15" spans="1:15" x14ac:dyDescent="0.3">
      <c r="A15" s="65" t="s">
        <v>36</v>
      </c>
      <c r="B15" s="6" t="s">
        <v>37</v>
      </c>
      <c r="C15" s="6" t="s">
        <v>38</v>
      </c>
      <c r="D15" s="6" t="s">
        <v>17</v>
      </c>
      <c r="E15" s="6" t="s">
        <v>15</v>
      </c>
      <c r="F15" s="6">
        <v>400</v>
      </c>
      <c r="G15" s="6" t="str" cm="1">
        <f t="array" ref="G1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5" s="66">
        <v>42247</v>
      </c>
      <c r="I15" s="66">
        <v>46295</v>
      </c>
      <c r="J15" s="66">
        <v>47848</v>
      </c>
      <c r="K15" s="67">
        <v>47848</v>
      </c>
      <c r="L15" s="63">
        <f>IFERROR(IF(YEAR(TID[[#This Row],[Capital Approval]])=1900,"",YEAR(TID[[#This Row],[Capital Approval]])),"")</f>
        <v>2015</v>
      </c>
      <c r="M15" s="59">
        <f>IFERROR(IF(YEAR(TID[[#This Row],[PA Signed]])=1900,"",YEAR(TID[[#This Row],[PA Signed]])),"")</f>
        <v>2026</v>
      </c>
      <c r="N15" s="59">
        <f>IFERROR(IF(YEAR(TID[[#This Row],[First Significant EI]])=1900,"",YEAR(TID[[#This Row],[First Significant EI]])),"")</f>
        <v>2030</v>
      </c>
      <c r="O15" s="59">
        <f>IFERROR(IF(YEAR(TID[[#This Row],[Final EI]])=1900,"",YEAR(TID[[#This Row],[Final EI]])),"")</f>
        <v>2030</v>
      </c>
    </row>
    <row r="16" spans="1:15" x14ac:dyDescent="0.3">
      <c r="A16" s="65" t="s">
        <v>39</v>
      </c>
      <c r="B16" s="6" t="s">
        <v>40</v>
      </c>
      <c r="C16" s="6" t="s">
        <v>27</v>
      </c>
      <c r="D16" s="6" t="s">
        <v>17</v>
      </c>
      <c r="E16" s="6" t="s">
        <v>15</v>
      </c>
      <c r="F16" s="6">
        <v>400</v>
      </c>
      <c r="G16" s="6" t="str" cm="1">
        <f t="array" ref="G1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6" s="66">
        <v>42536</v>
      </c>
      <c r="I16" s="66">
        <v>45273</v>
      </c>
      <c r="J16" s="66">
        <v>46619</v>
      </c>
      <c r="K16" s="67">
        <v>46752</v>
      </c>
      <c r="L16" s="63">
        <f>IFERROR(IF(YEAR(TID[[#This Row],[Capital Approval]])=1900,"",YEAR(TID[[#This Row],[Capital Approval]])),"")</f>
        <v>2016</v>
      </c>
      <c r="M16" s="59">
        <f>IFERROR(IF(YEAR(TID[[#This Row],[PA Signed]])=1900,"",YEAR(TID[[#This Row],[PA Signed]])),"")</f>
        <v>2023</v>
      </c>
      <c r="N16" s="59">
        <f>IFERROR(IF(YEAR(TID[[#This Row],[First Significant EI]])=1900,"",YEAR(TID[[#This Row],[First Significant EI]])),"")</f>
        <v>2027</v>
      </c>
      <c r="O16" s="59">
        <f>IFERROR(IF(YEAR(TID[[#This Row],[Final EI]])=1900,"",YEAR(TID[[#This Row],[Final EI]])),"")</f>
        <v>2027</v>
      </c>
    </row>
    <row r="17" spans="1:15" x14ac:dyDescent="0.3">
      <c r="A17" s="65" t="s">
        <v>41</v>
      </c>
      <c r="B17" s="6" t="s">
        <v>42</v>
      </c>
      <c r="C17" s="6" t="s">
        <v>43</v>
      </c>
      <c r="D17" s="6" t="s">
        <v>17</v>
      </c>
      <c r="E17" s="6" t="s">
        <v>15</v>
      </c>
      <c r="F17" s="6">
        <v>400</v>
      </c>
      <c r="G17" s="6" t="str" cm="1">
        <f t="array" ref="G1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7" s="66">
        <v>42536</v>
      </c>
      <c r="I17" s="66">
        <v>45273</v>
      </c>
      <c r="J17" s="66">
        <v>46985</v>
      </c>
      <c r="K17" s="67">
        <v>47118</v>
      </c>
      <c r="L17" s="63">
        <f>IFERROR(IF(YEAR(TID[[#This Row],[Capital Approval]])=1900,"",YEAR(TID[[#This Row],[Capital Approval]])),"")</f>
        <v>2016</v>
      </c>
      <c r="M17" s="59">
        <f>IFERROR(IF(YEAR(TID[[#This Row],[PA Signed]])=1900,"",YEAR(TID[[#This Row],[PA Signed]])),"")</f>
        <v>2023</v>
      </c>
      <c r="N17" s="59">
        <f>IFERROR(IF(YEAR(TID[[#This Row],[First Significant EI]])=1900,"",YEAR(TID[[#This Row],[First Significant EI]])),"")</f>
        <v>2028</v>
      </c>
      <c r="O17" s="59">
        <f>IFERROR(IF(YEAR(TID[[#This Row],[Final EI]])=1900,"",YEAR(TID[[#This Row],[Final EI]])),"")</f>
        <v>2028</v>
      </c>
    </row>
    <row r="18" spans="1:15" x14ac:dyDescent="0.3">
      <c r="A18" s="65" t="s">
        <v>44</v>
      </c>
      <c r="B18" s="6" t="s">
        <v>45</v>
      </c>
      <c r="C18" s="6" t="s">
        <v>46</v>
      </c>
      <c r="D18" s="6" t="s">
        <v>17</v>
      </c>
      <c r="E18" s="6" t="s">
        <v>15</v>
      </c>
      <c r="F18" s="6">
        <v>400</v>
      </c>
      <c r="G18" s="6" t="str" cm="1">
        <f t="array" ref="G1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8" s="66">
        <v>42634</v>
      </c>
      <c r="I18" s="66">
        <v>44546</v>
      </c>
      <c r="J18" s="66">
        <v>47107</v>
      </c>
      <c r="K18" s="67">
        <v>47118</v>
      </c>
      <c r="L18" s="63">
        <f>IFERROR(IF(YEAR(TID[[#This Row],[Capital Approval]])=1900,"",YEAR(TID[[#This Row],[Capital Approval]])),"")</f>
        <v>2016</v>
      </c>
      <c r="M18" s="59">
        <f>IFERROR(IF(YEAR(TID[[#This Row],[PA Signed]])=1900,"",YEAR(TID[[#This Row],[PA Signed]])),"")</f>
        <v>2021</v>
      </c>
      <c r="N18" s="59">
        <f>IFERROR(IF(YEAR(TID[[#This Row],[First Significant EI]])=1900,"",YEAR(TID[[#This Row],[First Significant EI]])),"")</f>
        <v>2028</v>
      </c>
      <c r="O18" s="59">
        <f>IFERROR(IF(YEAR(TID[[#This Row],[Final EI]])=1900,"",YEAR(TID[[#This Row],[Final EI]])),"")</f>
        <v>2028</v>
      </c>
    </row>
    <row r="19" spans="1:15" x14ac:dyDescent="0.3">
      <c r="A19" s="65" t="s">
        <v>47</v>
      </c>
      <c r="B19" s="6" t="s">
        <v>48</v>
      </c>
      <c r="C19" s="6" t="s">
        <v>49</v>
      </c>
      <c r="D19" s="6" t="s">
        <v>17</v>
      </c>
      <c r="E19" s="6" t="s">
        <v>15</v>
      </c>
      <c r="F19" s="6">
        <v>110</v>
      </c>
      <c r="G19" s="6" t="str" cm="1">
        <f t="array" ref="G1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 s="66">
        <v>46010</v>
      </c>
      <c r="I19" s="66">
        <v>47191</v>
      </c>
      <c r="J19" s="66">
        <v>47848</v>
      </c>
      <c r="K19" s="67">
        <v>48579</v>
      </c>
      <c r="L19" s="63">
        <f>IFERROR(IF(YEAR(TID[[#This Row],[Capital Approval]])=1900,"",YEAR(TID[[#This Row],[Capital Approval]])),"")</f>
        <v>2025</v>
      </c>
      <c r="M19" s="59">
        <f>IFERROR(IF(YEAR(TID[[#This Row],[PA Signed]])=1900,"",YEAR(TID[[#This Row],[PA Signed]])),"")</f>
        <v>2029</v>
      </c>
      <c r="N19" s="59">
        <f>IFERROR(IF(YEAR(TID[[#This Row],[First Significant EI]])=1900,"",YEAR(TID[[#This Row],[First Significant EI]])),"")</f>
        <v>2030</v>
      </c>
      <c r="O19" s="59">
        <f>IFERROR(IF(YEAR(TID[[#This Row],[Final EI]])=1900,"",YEAR(TID[[#This Row],[Final EI]])),"")</f>
        <v>2032</v>
      </c>
    </row>
    <row r="20" spans="1:15" x14ac:dyDescent="0.3">
      <c r="A20" s="65" t="s">
        <v>50</v>
      </c>
      <c r="B20" s="6" t="s">
        <v>51</v>
      </c>
      <c r="C20" s="6" t="s">
        <v>52</v>
      </c>
      <c r="D20" s="6" t="s">
        <v>17</v>
      </c>
      <c r="E20" s="6" t="s">
        <v>15</v>
      </c>
      <c r="F20" s="6">
        <v>400</v>
      </c>
      <c r="G20" s="6" t="str" cm="1">
        <f t="array" ref="G2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0" s="66">
        <v>44719</v>
      </c>
      <c r="I20" s="66">
        <v>45919</v>
      </c>
      <c r="J20" s="66">
        <v>47472</v>
      </c>
      <c r="K20" s="67">
        <v>47472</v>
      </c>
      <c r="L20" s="63">
        <f>IFERROR(IF(YEAR(TID[[#This Row],[Capital Approval]])=1900,"",YEAR(TID[[#This Row],[Capital Approval]])),"")</f>
        <v>2022</v>
      </c>
      <c r="M20" s="59">
        <f>IFERROR(IF(YEAR(TID[[#This Row],[PA Signed]])=1900,"",YEAR(TID[[#This Row],[PA Signed]])),"")</f>
        <v>2025</v>
      </c>
      <c r="N20" s="59">
        <f>IFERROR(IF(YEAR(TID[[#This Row],[First Significant EI]])=1900,"",YEAR(TID[[#This Row],[First Significant EI]])),"")</f>
        <v>2029</v>
      </c>
      <c r="O20" s="59">
        <f>IFERROR(IF(YEAR(TID[[#This Row],[Final EI]])=1900,"",YEAR(TID[[#This Row],[Final EI]])),"")</f>
        <v>2029</v>
      </c>
    </row>
    <row r="21" spans="1:15" x14ac:dyDescent="0.3">
      <c r="A21" s="65" t="s">
        <v>53</v>
      </c>
      <c r="B21" s="6" t="s">
        <v>54</v>
      </c>
      <c r="C21" s="6" t="s">
        <v>55</v>
      </c>
      <c r="D21" s="6" t="s">
        <v>17</v>
      </c>
      <c r="E21" s="6" t="s">
        <v>15</v>
      </c>
      <c r="F21" s="6">
        <v>110</v>
      </c>
      <c r="G21" s="6" t="str" cm="1">
        <f t="array" ref="G2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 s="66">
        <v>44364</v>
      </c>
      <c r="I21" s="66">
        <v>46360</v>
      </c>
      <c r="J21" s="66">
        <v>47423</v>
      </c>
      <c r="K21" s="67">
        <v>48213</v>
      </c>
      <c r="L21" s="63">
        <f>IFERROR(IF(YEAR(TID[[#This Row],[Capital Approval]])=1900,"",YEAR(TID[[#This Row],[Capital Approval]])),"")</f>
        <v>2021</v>
      </c>
      <c r="M21" s="59">
        <f>IFERROR(IF(YEAR(TID[[#This Row],[PA Signed]])=1900,"",YEAR(TID[[#This Row],[PA Signed]])),"")</f>
        <v>2026</v>
      </c>
      <c r="N21" s="59">
        <f>IFERROR(IF(YEAR(TID[[#This Row],[First Significant EI]])=1900,"",YEAR(TID[[#This Row],[First Significant EI]])),"")</f>
        <v>2029</v>
      </c>
      <c r="O21" s="59">
        <f>IFERROR(IF(YEAR(TID[[#This Row],[Final EI]])=1900,"",YEAR(TID[[#This Row],[Final EI]])),"")</f>
        <v>2031</v>
      </c>
    </row>
    <row r="22" spans="1:15" x14ac:dyDescent="0.3">
      <c r="A22" s="65" t="s">
        <v>56</v>
      </c>
      <c r="B22" s="6" t="s">
        <v>57</v>
      </c>
      <c r="C22" s="6" t="s">
        <v>52</v>
      </c>
      <c r="D22" s="6" t="s">
        <v>17</v>
      </c>
      <c r="E22" s="6" t="s">
        <v>23</v>
      </c>
      <c r="F22" s="6">
        <v>220</v>
      </c>
      <c r="G22" s="6" t="str" cm="1">
        <f t="array" ref="G2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2" s="66">
        <v>44740</v>
      </c>
      <c r="I22" s="66">
        <v>45645</v>
      </c>
      <c r="J22" s="66"/>
      <c r="K22" s="67">
        <v>47483</v>
      </c>
      <c r="L22" s="63">
        <f>IFERROR(IF(YEAR(TID[[#This Row],[Capital Approval]])=1900,"",YEAR(TID[[#This Row],[Capital Approval]])),"")</f>
        <v>2022</v>
      </c>
      <c r="M22" s="59">
        <f>IFERROR(IF(YEAR(TID[[#This Row],[PA Signed]])=1900,"",YEAR(TID[[#This Row],[PA Signed]])),"")</f>
        <v>2024</v>
      </c>
      <c r="N22" s="59" t="str">
        <f>IFERROR(IF(YEAR(TID[[#This Row],[First Significant EI]])=1900,"",YEAR(TID[[#This Row],[First Significant EI]])),"")</f>
        <v/>
      </c>
      <c r="O22" s="59">
        <f>IFERROR(IF(YEAR(TID[[#This Row],[Final EI]])=1900,"",YEAR(TID[[#This Row],[Final EI]])),"")</f>
        <v>2029</v>
      </c>
    </row>
    <row r="23" spans="1:15" x14ac:dyDescent="0.3">
      <c r="A23" s="65" t="s">
        <v>58</v>
      </c>
      <c r="B23" s="6" t="s">
        <v>59</v>
      </c>
      <c r="C23" s="6" t="s">
        <v>52</v>
      </c>
      <c r="D23" s="6" t="s">
        <v>17</v>
      </c>
      <c r="E23" s="6" t="s">
        <v>23</v>
      </c>
      <c r="F23" s="6">
        <v>220</v>
      </c>
      <c r="G23" s="6" t="str" cm="1">
        <f t="array" ref="G2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3" s="66">
        <v>44546</v>
      </c>
      <c r="I23" s="66">
        <v>47102</v>
      </c>
      <c r="J23" s="66">
        <v>47486</v>
      </c>
      <c r="K23" s="67">
        <v>48213</v>
      </c>
      <c r="L23" s="63">
        <f>IFERROR(IF(YEAR(TID[[#This Row],[Capital Approval]])=1900,"",YEAR(TID[[#This Row],[Capital Approval]])),"")</f>
        <v>2021</v>
      </c>
      <c r="M23" s="59">
        <f>IFERROR(IF(YEAR(TID[[#This Row],[PA Signed]])=1900,"",YEAR(TID[[#This Row],[PA Signed]])),"")</f>
        <v>2028</v>
      </c>
      <c r="N23" s="59">
        <f>IFERROR(IF(YEAR(TID[[#This Row],[First Significant EI]])=1900,"",YEAR(TID[[#This Row],[First Significant EI]])),"")</f>
        <v>2030</v>
      </c>
      <c r="O23" s="59">
        <f>IFERROR(IF(YEAR(TID[[#This Row],[Final EI]])=1900,"",YEAR(TID[[#This Row],[Final EI]])),"")</f>
        <v>2031</v>
      </c>
    </row>
    <row r="24" spans="1:15" x14ac:dyDescent="0.3">
      <c r="A24" s="65" t="s">
        <v>60</v>
      </c>
      <c r="B24" s="6" t="s">
        <v>61</v>
      </c>
      <c r="C24" s="6" t="s">
        <v>52</v>
      </c>
      <c r="D24" s="6" t="s">
        <v>17</v>
      </c>
      <c r="E24" s="6" t="s">
        <v>23</v>
      </c>
      <c r="F24" s="6">
        <v>220</v>
      </c>
      <c r="G24" s="6" t="str" cm="1">
        <f t="array" ref="G2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 s="66">
        <v>44550</v>
      </c>
      <c r="I24" s="66">
        <v>46644</v>
      </c>
      <c r="J24" s="66">
        <v>48201</v>
      </c>
      <c r="K24" s="67">
        <v>48202</v>
      </c>
      <c r="L24" s="63">
        <f>IFERROR(IF(YEAR(TID[[#This Row],[Capital Approval]])=1900,"",YEAR(TID[[#This Row],[Capital Approval]])),"")</f>
        <v>2021</v>
      </c>
      <c r="M24" s="59">
        <f>IFERROR(IF(YEAR(TID[[#This Row],[PA Signed]])=1900,"",YEAR(TID[[#This Row],[PA Signed]])),"")</f>
        <v>2027</v>
      </c>
      <c r="N24" s="59">
        <f>IFERROR(IF(YEAR(TID[[#This Row],[First Significant EI]])=1900,"",YEAR(TID[[#This Row],[First Significant EI]])),"")</f>
        <v>2031</v>
      </c>
      <c r="O24" s="59">
        <f>IFERROR(IF(YEAR(TID[[#This Row],[Final EI]])=1900,"",YEAR(TID[[#This Row],[Final EI]])),"")</f>
        <v>2031</v>
      </c>
    </row>
    <row r="25" spans="1:15" x14ac:dyDescent="0.3">
      <c r="A25" s="65" t="s">
        <v>62</v>
      </c>
      <c r="B25" s="6" t="s">
        <v>63</v>
      </c>
      <c r="C25" s="6" t="s">
        <v>52</v>
      </c>
      <c r="D25" s="6" t="s">
        <v>17</v>
      </c>
      <c r="E25" s="6" t="s">
        <v>23</v>
      </c>
      <c r="F25" s="6">
        <v>220</v>
      </c>
      <c r="G25" s="6" t="str" cm="1">
        <f t="array" ref="G2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 s="66">
        <v>44550</v>
      </c>
      <c r="I25" s="66">
        <v>46644</v>
      </c>
      <c r="J25" s="66">
        <v>48201</v>
      </c>
      <c r="K25" s="67">
        <v>48201</v>
      </c>
      <c r="L25" s="63">
        <f>IFERROR(IF(YEAR(TID[[#This Row],[Capital Approval]])=1900,"",YEAR(TID[[#This Row],[Capital Approval]])),"")</f>
        <v>2021</v>
      </c>
      <c r="M25" s="59">
        <f>IFERROR(IF(YEAR(TID[[#This Row],[PA Signed]])=1900,"",YEAR(TID[[#This Row],[PA Signed]])),"")</f>
        <v>2027</v>
      </c>
      <c r="N25" s="59">
        <f>IFERROR(IF(YEAR(TID[[#This Row],[First Significant EI]])=1900,"",YEAR(TID[[#This Row],[First Significant EI]])),"")</f>
        <v>2031</v>
      </c>
      <c r="O25" s="59">
        <f>IFERROR(IF(YEAR(TID[[#This Row],[Final EI]])=1900,"",YEAR(TID[[#This Row],[Final EI]])),"")</f>
        <v>2031</v>
      </c>
    </row>
    <row r="26" spans="1:15" x14ac:dyDescent="0.3">
      <c r="A26" s="65" t="s">
        <v>64</v>
      </c>
      <c r="B26" s="6" t="s">
        <v>65</v>
      </c>
      <c r="C26" s="6" t="s">
        <v>52</v>
      </c>
      <c r="D26" s="6" t="s">
        <v>17</v>
      </c>
      <c r="E26" s="6" t="s">
        <v>15</v>
      </c>
      <c r="F26" s="6">
        <v>220</v>
      </c>
      <c r="G26" s="6" t="str" cm="1">
        <f t="array" ref="G2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6" s="66">
        <v>44546</v>
      </c>
      <c r="I26" s="66">
        <v>45632</v>
      </c>
      <c r="J26" s="66">
        <v>47107</v>
      </c>
      <c r="K26" s="67">
        <v>47848</v>
      </c>
      <c r="L26" s="63">
        <f>IFERROR(IF(YEAR(TID[[#This Row],[Capital Approval]])=1900,"",YEAR(TID[[#This Row],[Capital Approval]])),"")</f>
        <v>2021</v>
      </c>
      <c r="M26" s="59">
        <f>IFERROR(IF(YEAR(TID[[#This Row],[PA Signed]])=1900,"",YEAR(TID[[#This Row],[PA Signed]])),"")</f>
        <v>2024</v>
      </c>
      <c r="N26" s="59">
        <f>IFERROR(IF(YEAR(TID[[#This Row],[First Significant EI]])=1900,"",YEAR(TID[[#This Row],[First Significant EI]])),"")</f>
        <v>2028</v>
      </c>
      <c r="O26" s="59">
        <f>IFERROR(IF(YEAR(TID[[#This Row],[Final EI]])=1900,"",YEAR(TID[[#This Row],[Final EI]])),"")</f>
        <v>2030</v>
      </c>
    </row>
    <row r="27" spans="1:15" x14ac:dyDescent="0.3">
      <c r="A27" s="65" t="s">
        <v>66</v>
      </c>
      <c r="B27" s="6" t="s">
        <v>67</v>
      </c>
      <c r="C27" s="6" t="s">
        <v>16</v>
      </c>
      <c r="D27" s="6" t="s">
        <v>17</v>
      </c>
      <c r="E27" s="6" t="s">
        <v>15</v>
      </c>
      <c r="F27" s="6">
        <v>400</v>
      </c>
      <c r="G27" s="6" t="str" cm="1">
        <f t="array" ref="G2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7" s="66">
        <v>44641</v>
      </c>
      <c r="I27" s="66">
        <v>45274</v>
      </c>
      <c r="J27" s="66"/>
      <c r="K27" s="67">
        <v>48579</v>
      </c>
      <c r="L27" s="63">
        <f>IFERROR(IF(YEAR(TID[[#This Row],[Capital Approval]])=1900,"",YEAR(TID[[#This Row],[Capital Approval]])),"")</f>
        <v>2022</v>
      </c>
      <c r="M27" s="59">
        <f>IFERROR(IF(YEAR(TID[[#This Row],[PA Signed]])=1900,"",YEAR(TID[[#This Row],[PA Signed]])),"")</f>
        <v>2023</v>
      </c>
      <c r="N27" s="59" t="str">
        <f>IFERROR(IF(YEAR(TID[[#This Row],[First Significant EI]])=1900,"",YEAR(TID[[#This Row],[First Significant EI]])),"")</f>
        <v/>
      </c>
      <c r="O27" s="59">
        <f>IFERROR(IF(YEAR(TID[[#This Row],[Final EI]])=1900,"",YEAR(TID[[#This Row],[Final EI]])),"")</f>
        <v>2032</v>
      </c>
    </row>
    <row r="28" spans="1:15" x14ac:dyDescent="0.3">
      <c r="A28" s="65" t="s">
        <v>68</v>
      </c>
      <c r="B28" s="6" t="s">
        <v>69</v>
      </c>
      <c r="C28" s="6" t="s">
        <v>70</v>
      </c>
      <c r="D28" s="6" t="s">
        <v>17</v>
      </c>
      <c r="E28" s="6" t="s">
        <v>15</v>
      </c>
      <c r="F28" s="6">
        <v>220</v>
      </c>
      <c r="G28" s="6" t="str" cm="1">
        <f t="array" ref="G2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8" s="66">
        <v>45428</v>
      </c>
      <c r="I28" s="66">
        <v>47008</v>
      </c>
      <c r="J28" s="66">
        <v>47003</v>
      </c>
      <c r="K28" s="67">
        <v>48476</v>
      </c>
      <c r="L28" s="63">
        <f>IFERROR(IF(YEAR(TID[[#This Row],[Capital Approval]])=1900,"",YEAR(TID[[#This Row],[Capital Approval]])),"")</f>
        <v>2024</v>
      </c>
      <c r="M28" s="59">
        <f>IFERROR(IF(YEAR(TID[[#This Row],[PA Signed]])=1900,"",YEAR(TID[[#This Row],[PA Signed]])),"")</f>
        <v>2028</v>
      </c>
      <c r="N28" s="59">
        <f>IFERROR(IF(YEAR(TID[[#This Row],[First Significant EI]])=1900,"",YEAR(TID[[#This Row],[First Significant EI]])),"")</f>
        <v>2028</v>
      </c>
      <c r="O28" s="59">
        <f>IFERROR(IF(YEAR(TID[[#This Row],[Final EI]])=1900,"",YEAR(TID[[#This Row],[Final EI]])),"")</f>
        <v>2032</v>
      </c>
    </row>
    <row r="29" spans="1:15" x14ac:dyDescent="0.3">
      <c r="A29" s="65" t="s">
        <v>71</v>
      </c>
      <c r="B29" s="6" t="s">
        <v>72</v>
      </c>
      <c r="C29" s="6" t="s">
        <v>52</v>
      </c>
      <c r="D29" s="6" t="s">
        <v>17</v>
      </c>
      <c r="E29" s="6" t="s">
        <v>74</v>
      </c>
      <c r="F29" s="6">
        <v>220</v>
      </c>
      <c r="G29" s="6" t="str" cm="1">
        <f t="array" ref="G2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9" s="66">
        <v>44545</v>
      </c>
      <c r="I29" s="66">
        <v>45744</v>
      </c>
      <c r="J29" s="66">
        <v>47228</v>
      </c>
      <c r="K29" s="67">
        <v>47266</v>
      </c>
      <c r="L29" s="63">
        <f>IFERROR(IF(YEAR(TID[[#This Row],[Capital Approval]])=1900,"",YEAR(TID[[#This Row],[Capital Approval]])),"")</f>
        <v>2021</v>
      </c>
      <c r="M29" s="59">
        <f>IFERROR(IF(YEAR(TID[[#This Row],[PA Signed]])=1900,"",YEAR(TID[[#This Row],[PA Signed]])),"")</f>
        <v>2025</v>
      </c>
      <c r="N29" s="59">
        <f>IFERROR(IF(YEAR(TID[[#This Row],[First Significant EI]])=1900,"",YEAR(TID[[#This Row],[First Significant EI]])),"")</f>
        <v>2029</v>
      </c>
      <c r="O29" s="59">
        <f>IFERROR(IF(YEAR(TID[[#This Row],[Final EI]])=1900,"",YEAR(TID[[#This Row],[Final EI]])),"")</f>
        <v>2029</v>
      </c>
    </row>
    <row r="30" spans="1:15" x14ac:dyDescent="0.3">
      <c r="A30" s="65" t="s">
        <v>75</v>
      </c>
      <c r="B30" s="6" t="s">
        <v>76</v>
      </c>
      <c r="C30" s="6" t="s">
        <v>16</v>
      </c>
      <c r="D30" s="6" t="s">
        <v>17</v>
      </c>
      <c r="E30" s="6" t="s">
        <v>15</v>
      </c>
      <c r="F30" s="6">
        <v>400</v>
      </c>
      <c r="G30" s="6" t="str" cm="1">
        <f t="array" ref="G3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0" s="66">
        <v>45643</v>
      </c>
      <c r="I30" s="66">
        <v>46819</v>
      </c>
      <c r="J30" s="66">
        <v>47968</v>
      </c>
      <c r="K30" s="67">
        <v>48201</v>
      </c>
      <c r="L30" s="63">
        <f>IFERROR(IF(YEAR(TID[[#This Row],[Capital Approval]])=1900,"",YEAR(TID[[#This Row],[Capital Approval]])),"")</f>
        <v>2024</v>
      </c>
      <c r="M30" s="59">
        <f>IFERROR(IF(YEAR(TID[[#This Row],[PA Signed]])=1900,"",YEAR(TID[[#This Row],[PA Signed]])),"")</f>
        <v>2028</v>
      </c>
      <c r="N30" s="59">
        <f>IFERROR(IF(YEAR(TID[[#This Row],[First Significant EI]])=1900,"",YEAR(TID[[#This Row],[First Significant EI]])),"")</f>
        <v>2031</v>
      </c>
      <c r="O30" s="59">
        <f>IFERROR(IF(YEAR(TID[[#This Row],[Final EI]])=1900,"",YEAR(TID[[#This Row],[Final EI]])),"")</f>
        <v>2031</v>
      </c>
    </row>
    <row r="31" spans="1:15" x14ac:dyDescent="0.3">
      <c r="A31" s="65" t="s">
        <v>77</v>
      </c>
      <c r="B31" s="6" t="s">
        <v>78</v>
      </c>
      <c r="C31" s="6" t="s">
        <v>79</v>
      </c>
      <c r="D31" s="6" t="s">
        <v>17</v>
      </c>
      <c r="E31" s="6" t="s">
        <v>15</v>
      </c>
      <c r="F31" s="6">
        <v>220</v>
      </c>
      <c r="G31" s="6" t="str" cm="1">
        <f t="array" ref="G3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1" s="66">
        <v>44615</v>
      </c>
      <c r="I31" s="66">
        <v>45266</v>
      </c>
      <c r="J31" s="66">
        <v>46195</v>
      </c>
      <c r="K31" s="67">
        <v>46352</v>
      </c>
      <c r="L31" s="63">
        <f>IFERROR(IF(YEAR(TID[[#This Row],[Capital Approval]])=1900,"",YEAR(TID[[#This Row],[Capital Approval]])),"")</f>
        <v>2022</v>
      </c>
      <c r="M31" s="59">
        <f>IFERROR(IF(YEAR(TID[[#This Row],[PA Signed]])=1900,"",YEAR(TID[[#This Row],[PA Signed]])),"")</f>
        <v>2023</v>
      </c>
      <c r="N31" s="59">
        <f>IFERROR(IF(YEAR(TID[[#This Row],[First Significant EI]])=1900,"",YEAR(TID[[#This Row],[First Significant EI]])),"")</f>
        <v>2026</v>
      </c>
      <c r="O31" s="59">
        <f>IFERROR(IF(YEAR(TID[[#This Row],[Final EI]])=1900,"",YEAR(TID[[#This Row],[Final EI]])),"")</f>
        <v>2026</v>
      </c>
    </row>
    <row r="32" spans="1:15" x14ac:dyDescent="0.3">
      <c r="A32" s="65" t="s">
        <v>80</v>
      </c>
      <c r="B32" s="6" t="s">
        <v>81</v>
      </c>
      <c r="C32" s="6" t="s">
        <v>52</v>
      </c>
      <c r="D32" s="6" t="s">
        <v>17</v>
      </c>
      <c r="E32" s="6" t="s">
        <v>23</v>
      </c>
      <c r="F32" s="6">
        <v>220</v>
      </c>
      <c r="G32" s="6" t="str" cm="1">
        <f t="array" ref="G3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2" s="66">
        <v>44712</v>
      </c>
      <c r="I32" s="66">
        <v>46542</v>
      </c>
      <c r="J32" s="66"/>
      <c r="K32" s="67">
        <v>48029</v>
      </c>
      <c r="L32" s="63">
        <f>IFERROR(IF(YEAR(TID[[#This Row],[Capital Approval]])=1900,"",YEAR(TID[[#This Row],[Capital Approval]])),"")</f>
        <v>2022</v>
      </c>
      <c r="M32" s="59">
        <f>IFERROR(IF(YEAR(TID[[#This Row],[PA Signed]])=1900,"",YEAR(TID[[#This Row],[PA Signed]])),"")</f>
        <v>2027</v>
      </c>
      <c r="N32" s="59" t="str">
        <f>IFERROR(IF(YEAR(TID[[#This Row],[First Significant EI]])=1900,"",YEAR(TID[[#This Row],[First Significant EI]])),"")</f>
        <v/>
      </c>
      <c r="O32" s="59">
        <f>IFERROR(IF(YEAR(TID[[#This Row],[Final EI]])=1900,"",YEAR(TID[[#This Row],[Final EI]])),"")</f>
        <v>2031</v>
      </c>
    </row>
    <row r="33" spans="1:15" x14ac:dyDescent="0.3">
      <c r="A33" s="65" t="s">
        <v>82</v>
      </c>
      <c r="B33" s="6" t="s">
        <v>83</v>
      </c>
      <c r="C33" s="6" t="s">
        <v>27</v>
      </c>
      <c r="D33" s="6" t="s">
        <v>17</v>
      </c>
      <c r="E33" s="6" t="s">
        <v>15</v>
      </c>
      <c r="F33" s="6">
        <v>220</v>
      </c>
      <c r="G33" s="6" t="str" cm="1">
        <f t="array" ref="G3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 s="66"/>
      <c r="I33" s="66"/>
      <c r="J33" s="66">
        <v>48689</v>
      </c>
      <c r="K33" s="67">
        <v>49054</v>
      </c>
      <c r="L33" s="63" t="str">
        <f>IFERROR(IF(YEAR(TID[[#This Row],[Capital Approval]])=1900,"",YEAR(TID[[#This Row],[Capital Approval]])),"")</f>
        <v/>
      </c>
      <c r="M33" s="59" t="str">
        <f>IFERROR(IF(YEAR(TID[[#This Row],[PA Signed]])=1900,"",YEAR(TID[[#This Row],[PA Signed]])),"")</f>
        <v/>
      </c>
      <c r="N33" s="59">
        <f>IFERROR(IF(YEAR(TID[[#This Row],[First Significant EI]])=1900,"",YEAR(TID[[#This Row],[First Significant EI]])),"")</f>
        <v>2033</v>
      </c>
      <c r="O33" s="59">
        <f>IFERROR(IF(YEAR(TID[[#This Row],[Final EI]])=1900,"",YEAR(TID[[#This Row],[Final EI]])),"")</f>
        <v>2034</v>
      </c>
    </row>
    <row r="34" spans="1:15" x14ac:dyDescent="0.3">
      <c r="A34" s="65" t="s">
        <v>84</v>
      </c>
      <c r="B34" s="6" t="s">
        <v>85</v>
      </c>
      <c r="C34" s="6" t="s">
        <v>55</v>
      </c>
      <c r="D34" s="6" t="s">
        <v>17</v>
      </c>
      <c r="E34" s="6" t="s">
        <v>15</v>
      </c>
      <c r="F34" s="6">
        <v>220</v>
      </c>
      <c r="G34" s="6" t="str" cm="1">
        <f t="array" ref="G3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4" s="66">
        <v>46008</v>
      </c>
      <c r="I34" s="66">
        <v>47464</v>
      </c>
      <c r="J34" s="66">
        <v>48944</v>
      </c>
      <c r="K34" s="67">
        <v>48944</v>
      </c>
      <c r="L34" s="63">
        <f>IFERROR(IF(YEAR(TID[[#This Row],[Capital Approval]])=1900,"",YEAR(TID[[#This Row],[Capital Approval]])),"")</f>
        <v>2025</v>
      </c>
      <c r="M34" s="59">
        <f>IFERROR(IF(YEAR(TID[[#This Row],[PA Signed]])=1900,"",YEAR(TID[[#This Row],[PA Signed]])),"")</f>
        <v>2029</v>
      </c>
      <c r="N34" s="59">
        <f>IFERROR(IF(YEAR(TID[[#This Row],[First Significant EI]])=1900,"",YEAR(TID[[#This Row],[First Significant EI]])),"")</f>
        <v>2033</v>
      </c>
      <c r="O34" s="59">
        <f>IFERROR(IF(YEAR(TID[[#This Row],[Final EI]])=1900,"",YEAR(TID[[#This Row],[Final EI]])),"")</f>
        <v>2033</v>
      </c>
    </row>
    <row r="35" spans="1:15" x14ac:dyDescent="0.3">
      <c r="A35" s="65" t="s">
        <v>86</v>
      </c>
      <c r="B35" s="6" t="s">
        <v>87</v>
      </c>
      <c r="C35" s="6" t="s">
        <v>24</v>
      </c>
      <c r="D35" s="6" t="s">
        <v>17</v>
      </c>
      <c r="E35" s="6" t="s">
        <v>23</v>
      </c>
      <c r="F35" s="6">
        <v>220</v>
      </c>
      <c r="G35" s="6" t="str" cm="1">
        <f t="array" ref="G3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5" s="66">
        <v>44679</v>
      </c>
      <c r="I35" s="66">
        <v>45644</v>
      </c>
      <c r="J35" s="66">
        <v>45967</v>
      </c>
      <c r="K35" s="67">
        <v>47455</v>
      </c>
      <c r="L35" s="63">
        <f>IFERROR(IF(YEAR(TID[[#This Row],[Capital Approval]])=1900,"",YEAR(TID[[#This Row],[Capital Approval]])),"")</f>
        <v>2022</v>
      </c>
      <c r="M35" s="59">
        <f>IFERROR(IF(YEAR(TID[[#This Row],[PA Signed]])=1900,"",YEAR(TID[[#This Row],[PA Signed]])),"")</f>
        <v>2024</v>
      </c>
      <c r="N35" s="59">
        <f>IFERROR(IF(YEAR(TID[[#This Row],[First Significant EI]])=1900,"",YEAR(TID[[#This Row],[First Significant EI]])),"")</f>
        <v>2025</v>
      </c>
      <c r="O35" s="59">
        <f>IFERROR(IF(YEAR(TID[[#This Row],[Final EI]])=1900,"",YEAR(TID[[#This Row],[Final EI]])),"")</f>
        <v>2029</v>
      </c>
    </row>
    <row r="36" spans="1:15" x14ac:dyDescent="0.3">
      <c r="A36" s="65" t="s">
        <v>88</v>
      </c>
      <c r="B36" s="6" t="s">
        <v>89</v>
      </c>
      <c r="C36" s="6" t="s">
        <v>52</v>
      </c>
      <c r="D36" s="6" t="s">
        <v>17</v>
      </c>
      <c r="E36" s="6" t="s">
        <v>15</v>
      </c>
      <c r="F36" s="6">
        <v>220</v>
      </c>
      <c r="G36" s="6" t="str" cm="1">
        <f t="array" ref="G3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6" s="66">
        <v>45560</v>
      </c>
      <c r="I36" s="66">
        <v>46294</v>
      </c>
      <c r="J36" s="66">
        <v>47515</v>
      </c>
      <c r="K36" s="67">
        <v>48183</v>
      </c>
      <c r="L36" s="63">
        <f>IFERROR(IF(YEAR(TID[[#This Row],[Capital Approval]])=1900,"",YEAR(TID[[#This Row],[Capital Approval]])),"")</f>
        <v>2024</v>
      </c>
      <c r="M36" s="59">
        <f>IFERROR(IF(YEAR(TID[[#This Row],[PA Signed]])=1900,"",YEAR(TID[[#This Row],[PA Signed]])),"")</f>
        <v>2026</v>
      </c>
      <c r="N36" s="59">
        <f>IFERROR(IF(YEAR(TID[[#This Row],[First Significant EI]])=1900,"",YEAR(TID[[#This Row],[First Significant EI]])),"")</f>
        <v>2030</v>
      </c>
      <c r="O36" s="59">
        <f>IFERROR(IF(YEAR(TID[[#This Row],[Final EI]])=1900,"",YEAR(TID[[#This Row],[Final EI]])),"")</f>
        <v>2031</v>
      </c>
    </row>
    <row r="37" spans="1:15" x14ac:dyDescent="0.3">
      <c r="A37" s="65" t="s">
        <v>90</v>
      </c>
      <c r="B37" s="6" t="s">
        <v>91</v>
      </c>
      <c r="C37" s="6" t="s">
        <v>92</v>
      </c>
      <c r="D37" s="6" t="s">
        <v>4</v>
      </c>
      <c r="E37" s="6" t="s">
        <v>23</v>
      </c>
      <c r="F37" s="6">
        <v>220</v>
      </c>
      <c r="G37" s="6" t="str" cm="1">
        <f t="array" ref="G3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7" s="66">
        <v>40816</v>
      </c>
      <c r="I37" s="66">
        <v>43556</v>
      </c>
      <c r="J37" s="66">
        <v>46350</v>
      </c>
      <c r="K37" s="67">
        <v>46954</v>
      </c>
      <c r="L37" s="63">
        <f>IFERROR(IF(YEAR(TID[[#This Row],[Capital Approval]])=1900,"",YEAR(TID[[#This Row],[Capital Approval]])),"")</f>
        <v>2011</v>
      </c>
      <c r="M37" s="59">
        <f>IFERROR(IF(YEAR(TID[[#This Row],[PA Signed]])=1900,"",YEAR(TID[[#This Row],[PA Signed]])),"")</f>
        <v>2019</v>
      </c>
      <c r="N37" s="59">
        <f>IFERROR(IF(YEAR(TID[[#This Row],[First Significant EI]])=1900,"",YEAR(TID[[#This Row],[First Significant EI]])),"")</f>
        <v>2026</v>
      </c>
      <c r="O37" s="59">
        <f>IFERROR(IF(YEAR(TID[[#This Row],[Final EI]])=1900,"",YEAR(TID[[#This Row],[Final EI]])),"")</f>
        <v>2028</v>
      </c>
    </row>
    <row r="38" spans="1:15" x14ac:dyDescent="0.3">
      <c r="A38" s="65" t="s">
        <v>93</v>
      </c>
      <c r="B38" s="68" t="s">
        <v>94</v>
      </c>
      <c r="C38" s="6" t="s">
        <v>95</v>
      </c>
      <c r="D38" s="68" t="s">
        <v>4</v>
      </c>
      <c r="E38" s="68" t="s">
        <v>96</v>
      </c>
      <c r="F38" s="6">
        <v>110</v>
      </c>
      <c r="G38" s="6" t="str" cm="1">
        <f t="array" ref="G3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8" s="66">
        <v>43909</v>
      </c>
      <c r="I38" s="66">
        <v>44713</v>
      </c>
      <c r="J38" s="66"/>
      <c r="K38" s="67">
        <v>46169</v>
      </c>
      <c r="L38" s="63">
        <f>IFERROR(IF(YEAR(TID[[#This Row],[Capital Approval]])=1900,"",YEAR(TID[[#This Row],[Capital Approval]])),"")</f>
        <v>2020</v>
      </c>
      <c r="M38" s="59">
        <f>IFERROR(IF(YEAR(TID[[#This Row],[PA Signed]])=1900,"",YEAR(TID[[#This Row],[PA Signed]])),"")</f>
        <v>2022</v>
      </c>
      <c r="N38" s="59" t="str">
        <f>IFERROR(IF(YEAR(TID[[#This Row],[First Significant EI]])=1900,"",YEAR(TID[[#This Row],[First Significant EI]])),"")</f>
        <v/>
      </c>
      <c r="O38" s="59">
        <f>IFERROR(IF(YEAR(TID[[#This Row],[Final EI]])=1900,"",YEAR(TID[[#This Row],[Final EI]])),"")</f>
        <v>2026</v>
      </c>
    </row>
    <row r="39" spans="1:15" x14ac:dyDescent="0.3">
      <c r="A39" s="65" t="s">
        <v>97</v>
      </c>
      <c r="B39" s="6" t="s">
        <v>98</v>
      </c>
      <c r="C39" s="6" t="s">
        <v>52</v>
      </c>
      <c r="D39" s="6" t="s">
        <v>4</v>
      </c>
      <c r="E39" s="6" t="s">
        <v>23</v>
      </c>
      <c r="F39" s="6">
        <v>110</v>
      </c>
      <c r="G39" s="6" t="str" cm="1">
        <f t="array" ref="G3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 s="66">
        <v>40053</v>
      </c>
      <c r="I39" s="66">
        <v>41145</v>
      </c>
      <c r="J39" s="66">
        <v>46283</v>
      </c>
      <c r="K39" s="67">
        <v>46294</v>
      </c>
      <c r="L39" s="63">
        <f>IFERROR(IF(YEAR(TID[[#This Row],[Capital Approval]])=1900,"",YEAR(TID[[#This Row],[Capital Approval]])),"")</f>
        <v>2009</v>
      </c>
      <c r="M39" s="59">
        <f>IFERROR(IF(YEAR(TID[[#This Row],[PA Signed]])=1900,"",YEAR(TID[[#This Row],[PA Signed]])),"")</f>
        <v>2012</v>
      </c>
      <c r="N39" s="59">
        <f>IFERROR(IF(YEAR(TID[[#This Row],[First Significant EI]])=1900,"",YEAR(TID[[#This Row],[First Significant EI]])),"")</f>
        <v>2026</v>
      </c>
      <c r="O39" s="59">
        <f>IFERROR(IF(YEAR(TID[[#This Row],[Final EI]])=1900,"",YEAR(TID[[#This Row],[Final EI]])),"")</f>
        <v>2026</v>
      </c>
    </row>
    <row r="40" spans="1:15" x14ac:dyDescent="0.3">
      <c r="A40" s="65" t="s">
        <v>99</v>
      </c>
      <c r="B40" s="6" t="s">
        <v>100</v>
      </c>
      <c r="C40" s="6" t="s">
        <v>52</v>
      </c>
      <c r="D40" s="6" t="s">
        <v>4</v>
      </c>
      <c r="E40" s="6" t="s">
        <v>23</v>
      </c>
      <c r="F40" s="6">
        <v>220</v>
      </c>
      <c r="G40" s="6" t="str" cm="1">
        <f t="array" ref="G4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 s="66">
        <v>42634</v>
      </c>
      <c r="I40" s="66">
        <v>43544</v>
      </c>
      <c r="J40" s="66">
        <v>46317</v>
      </c>
      <c r="K40" s="67">
        <v>47472</v>
      </c>
      <c r="L40" s="63">
        <f>IFERROR(IF(YEAR(TID[[#This Row],[Capital Approval]])=1900,"",YEAR(TID[[#This Row],[Capital Approval]])),"")</f>
        <v>2016</v>
      </c>
      <c r="M40" s="59">
        <f>IFERROR(IF(YEAR(TID[[#This Row],[PA Signed]])=1900,"",YEAR(TID[[#This Row],[PA Signed]])),"")</f>
        <v>2019</v>
      </c>
      <c r="N40" s="59">
        <f>IFERROR(IF(YEAR(TID[[#This Row],[First Significant EI]])=1900,"",YEAR(TID[[#This Row],[First Significant EI]])),"")</f>
        <v>2026</v>
      </c>
      <c r="O40" s="59">
        <f>IFERROR(IF(YEAR(TID[[#This Row],[Final EI]])=1900,"",YEAR(TID[[#This Row],[Final EI]])),"")</f>
        <v>2029</v>
      </c>
    </row>
    <row r="41" spans="1:15" x14ac:dyDescent="0.3">
      <c r="A41" s="65" t="s">
        <v>101</v>
      </c>
      <c r="B41" s="68" t="s">
        <v>102</v>
      </c>
      <c r="C41" s="6" t="s">
        <v>104</v>
      </c>
      <c r="D41" s="68" t="s">
        <v>4</v>
      </c>
      <c r="E41" s="68" t="s">
        <v>96</v>
      </c>
      <c r="F41" s="6">
        <v>110</v>
      </c>
      <c r="G41" s="6" t="str" cm="1">
        <f t="array" ref="G4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1" s="66">
        <v>43630</v>
      </c>
      <c r="I41" s="66">
        <v>43840</v>
      </c>
      <c r="J41" s="66"/>
      <c r="K41" s="67">
        <v>46836</v>
      </c>
      <c r="L41" s="63">
        <f>IFERROR(IF(YEAR(TID[[#This Row],[Capital Approval]])=1900,"",YEAR(TID[[#This Row],[Capital Approval]])),"")</f>
        <v>2019</v>
      </c>
      <c r="M41" s="59">
        <f>IFERROR(IF(YEAR(TID[[#This Row],[PA Signed]])=1900,"",YEAR(TID[[#This Row],[PA Signed]])),"")</f>
        <v>2020</v>
      </c>
      <c r="N41" s="59" t="str">
        <f>IFERROR(IF(YEAR(TID[[#This Row],[First Significant EI]])=1900,"",YEAR(TID[[#This Row],[First Significant EI]])),"")</f>
        <v/>
      </c>
      <c r="O41" s="59">
        <f>IFERROR(IF(YEAR(TID[[#This Row],[Final EI]])=1900,"",YEAR(TID[[#This Row],[Final EI]])),"")</f>
        <v>2028</v>
      </c>
    </row>
    <row r="42" spans="1:15" x14ac:dyDescent="0.3">
      <c r="A42" s="65" t="s">
        <v>105</v>
      </c>
      <c r="B42" s="68" t="s">
        <v>106</v>
      </c>
      <c r="C42" s="6" t="s">
        <v>107</v>
      </c>
      <c r="D42" s="68" t="s">
        <v>4</v>
      </c>
      <c r="E42" s="68" t="s">
        <v>96</v>
      </c>
      <c r="F42" s="6">
        <v>110</v>
      </c>
      <c r="G42" s="6" t="str" cm="1">
        <f t="array" ref="G4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2" s="66">
        <v>43985</v>
      </c>
      <c r="I42" s="66">
        <v>44315</v>
      </c>
      <c r="J42" s="66"/>
      <c r="K42" s="67">
        <v>46444</v>
      </c>
      <c r="L42" s="63">
        <f>IFERROR(IF(YEAR(TID[[#This Row],[Capital Approval]])=1900,"",YEAR(TID[[#This Row],[Capital Approval]])),"")</f>
        <v>2020</v>
      </c>
      <c r="M42" s="59">
        <f>IFERROR(IF(YEAR(TID[[#This Row],[PA Signed]])=1900,"",YEAR(TID[[#This Row],[PA Signed]])),"")</f>
        <v>2021</v>
      </c>
      <c r="N42" s="59" t="str">
        <f>IFERROR(IF(YEAR(TID[[#This Row],[First Significant EI]])=1900,"",YEAR(TID[[#This Row],[First Significant EI]])),"")</f>
        <v/>
      </c>
      <c r="O42" s="59">
        <f>IFERROR(IF(YEAR(TID[[#This Row],[Final EI]])=1900,"",YEAR(TID[[#This Row],[Final EI]])),"")</f>
        <v>2027</v>
      </c>
    </row>
    <row r="43" spans="1:15" x14ac:dyDescent="0.3">
      <c r="A43" s="65" t="s">
        <v>108</v>
      </c>
      <c r="B43" s="6" t="s">
        <v>109</v>
      </c>
      <c r="C43" s="6" t="s">
        <v>79</v>
      </c>
      <c r="D43" s="6" t="s">
        <v>4</v>
      </c>
      <c r="E43" s="6" t="s">
        <v>103</v>
      </c>
      <c r="F43" s="6">
        <v>110</v>
      </c>
      <c r="G43" s="6" t="str" cm="1">
        <f t="array" ref="G4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43" s="66">
        <v>44645</v>
      </c>
      <c r="I43" s="66">
        <v>46777</v>
      </c>
      <c r="J43" s="66"/>
      <c r="K43" s="67"/>
      <c r="L43" s="63">
        <f>IFERROR(IF(YEAR(TID[[#This Row],[Capital Approval]])=1900,"",YEAR(TID[[#This Row],[Capital Approval]])),"")</f>
        <v>2022</v>
      </c>
      <c r="M43" s="59">
        <f>IFERROR(IF(YEAR(TID[[#This Row],[PA Signed]])=1900,"",YEAR(TID[[#This Row],[PA Signed]])),"")</f>
        <v>2028</v>
      </c>
      <c r="N43" s="59" t="str">
        <f>IFERROR(IF(YEAR(TID[[#This Row],[First Significant EI]])=1900,"",YEAR(TID[[#This Row],[First Significant EI]])),"")</f>
        <v/>
      </c>
      <c r="O43" s="59" t="str">
        <f>IFERROR(IF(YEAR(TID[[#This Row],[Final EI]])=1900,"",YEAR(TID[[#This Row],[Final EI]])),"")</f>
        <v/>
      </c>
    </row>
    <row r="44" spans="1:15" x14ac:dyDescent="0.3">
      <c r="A44" s="65" t="s">
        <v>110</v>
      </c>
      <c r="B44" s="6" t="s">
        <v>111</v>
      </c>
      <c r="C44" s="6" t="s">
        <v>52</v>
      </c>
      <c r="D44" s="6" t="s">
        <v>4</v>
      </c>
      <c r="E44" s="6" t="s">
        <v>23</v>
      </c>
      <c r="F44" s="6">
        <v>220</v>
      </c>
      <c r="G44" s="6" t="str" cm="1">
        <f t="array" ref="G4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4" s="66">
        <v>42116</v>
      </c>
      <c r="I44" s="66">
        <v>43170</v>
      </c>
      <c r="J44" s="66"/>
      <c r="K44" s="67">
        <v>46741</v>
      </c>
      <c r="L44" s="63">
        <f>IFERROR(IF(YEAR(TID[[#This Row],[Capital Approval]])=1900,"",YEAR(TID[[#This Row],[Capital Approval]])),"")</f>
        <v>2015</v>
      </c>
      <c r="M44" s="59">
        <f>IFERROR(IF(YEAR(TID[[#This Row],[PA Signed]])=1900,"",YEAR(TID[[#This Row],[PA Signed]])),"")</f>
        <v>2018</v>
      </c>
      <c r="N44" s="59" t="str">
        <f>IFERROR(IF(YEAR(TID[[#This Row],[First Significant EI]])=1900,"",YEAR(TID[[#This Row],[First Significant EI]])),"")</f>
        <v/>
      </c>
      <c r="O44" s="59">
        <f>IFERROR(IF(YEAR(TID[[#This Row],[Final EI]])=1900,"",YEAR(TID[[#This Row],[Final EI]])),"")</f>
        <v>2027</v>
      </c>
    </row>
    <row r="45" spans="1:15" x14ac:dyDescent="0.3">
      <c r="A45" s="65" t="s">
        <v>112</v>
      </c>
      <c r="B45" s="6" t="s">
        <v>113</v>
      </c>
      <c r="C45" s="6" t="s">
        <v>79</v>
      </c>
      <c r="D45" s="6" t="s">
        <v>4</v>
      </c>
      <c r="E45" s="6" t="s">
        <v>15</v>
      </c>
      <c r="F45" s="6">
        <v>220</v>
      </c>
      <c r="G45" s="6" t="str" cm="1">
        <f t="array" ref="G4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5" s="66">
        <v>42634</v>
      </c>
      <c r="I45" s="66">
        <v>42643</v>
      </c>
      <c r="J45" s="66">
        <v>44594</v>
      </c>
      <c r="K45" s="67">
        <v>48760</v>
      </c>
      <c r="L45" s="63">
        <f>IFERROR(IF(YEAR(TID[[#This Row],[Capital Approval]])=1900,"",YEAR(TID[[#This Row],[Capital Approval]])),"")</f>
        <v>2016</v>
      </c>
      <c r="M45" s="59">
        <f>IFERROR(IF(YEAR(TID[[#This Row],[PA Signed]])=1900,"",YEAR(TID[[#This Row],[PA Signed]])),"")</f>
        <v>2016</v>
      </c>
      <c r="N45" s="59">
        <f>IFERROR(IF(YEAR(TID[[#This Row],[First Significant EI]])=1900,"",YEAR(TID[[#This Row],[First Significant EI]])),"")</f>
        <v>2022</v>
      </c>
      <c r="O45" s="59">
        <f>IFERROR(IF(YEAR(TID[[#This Row],[Final EI]])=1900,"",YEAR(TID[[#This Row],[Final EI]])),"")</f>
        <v>2033</v>
      </c>
    </row>
    <row r="46" spans="1:15" x14ac:dyDescent="0.3">
      <c r="A46" s="65" t="s">
        <v>114</v>
      </c>
      <c r="B46" s="6" t="s">
        <v>115</v>
      </c>
      <c r="C46" s="6" t="s">
        <v>27</v>
      </c>
      <c r="D46" s="6" t="s">
        <v>4</v>
      </c>
      <c r="E46" s="6" t="s">
        <v>23</v>
      </c>
      <c r="F46" s="6">
        <v>220</v>
      </c>
      <c r="G46" s="6" t="str" cm="1">
        <f t="array" ref="G4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46" s="66">
        <v>42916</v>
      </c>
      <c r="I46" s="66">
        <v>46177</v>
      </c>
      <c r="J46" s="66">
        <v>48162</v>
      </c>
      <c r="K46" s="67">
        <v>48824</v>
      </c>
      <c r="L46" s="63">
        <f>IFERROR(IF(YEAR(TID[[#This Row],[Capital Approval]])=1900,"",YEAR(TID[[#This Row],[Capital Approval]])),"")</f>
        <v>2017</v>
      </c>
      <c r="M46" s="59">
        <f>IFERROR(IF(YEAR(TID[[#This Row],[PA Signed]])=1900,"",YEAR(TID[[#This Row],[PA Signed]])),"")</f>
        <v>2026</v>
      </c>
      <c r="N46" s="59">
        <f>IFERROR(IF(YEAR(TID[[#This Row],[First Significant EI]])=1900,"",YEAR(TID[[#This Row],[First Significant EI]])),"")</f>
        <v>2031</v>
      </c>
      <c r="O46" s="59">
        <f>IFERROR(IF(YEAR(TID[[#This Row],[Final EI]])=1900,"",YEAR(TID[[#This Row],[Final EI]])),"")</f>
        <v>2033</v>
      </c>
    </row>
    <row r="47" spans="1:15" x14ac:dyDescent="0.3">
      <c r="A47" s="65" t="s">
        <v>116</v>
      </c>
      <c r="B47" s="6" t="s">
        <v>117</v>
      </c>
      <c r="C47" s="6" t="s">
        <v>20</v>
      </c>
      <c r="D47" s="6" t="s">
        <v>4</v>
      </c>
      <c r="E47" s="6" t="s">
        <v>15</v>
      </c>
      <c r="F47" s="6">
        <v>110</v>
      </c>
      <c r="G47" s="6" t="str" cm="1">
        <f t="array" ref="G4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7" s="66">
        <v>43250</v>
      </c>
      <c r="I47" s="66">
        <v>45954</v>
      </c>
      <c r="J47" s="66">
        <v>46301</v>
      </c>
      <c r="K47" s="67">
        <v>46301</v>
      </c>
      <c r="L47" s="63">
        <f>IFERROR(IF(YEAR(TID[[#This Row],[Capital Approval]])=1900,"",YEAR(TID[[#This Row],[Capital Approval]])),"")</f>
        <v>2018</v>
      </c>
      <c r="M47" s="59">
        <f>IFERROR(IF(YEAR(TID[[#This Row],[PA Signed]])=1900,"",YEAR(TID[[#This Row],[PA Signed]])),"")</f>
        <v>2025</v>
      </c>
      <c r="N47" s="59">
        <f>IFERROR(IF(YEAR(TID[[#This Row],[First Significant EI]])=1900,"",YEAR(TID[[#This Row],[First Significant EI]])),"")</f>
        <v>2026</v>
      </c>
      <c r="O47" s="59">
        <f>IFERROR(IF(YEAR(TID[[#This Row],[Final EI]])=1900,"",YEAR(TID[[#This Row],[Final EI]])),"")</f>
        <v>2026</v>
      </c>
    </row>
    <row r="48" spans="1:15" x14ac:dyDescent="0.3">
      <c r="A48" s="65" t="s">
        <v>118</v>
      </c>
      <c r="B48" s="6" t="s">
        <v>119</v>
      </c>
      <c r="C48" s="6" t="s">
        <v>120</v>
      </c>
      <c r="D48" s="6" t="s">
        <v>4</v>
      </c>
      <c r="E48" s="6" t="s">
        <v>15</v>
      </c>
      <c r="F48" s="6">
        <v>110</v>
      </c>
      <c r="G48" s="6" t="str" cm="1">
        <f t="array" ref="G4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8" s="66">
        <v>43972</v>
      </c>
      <c r="I48" s="66">
        <v>44545</v>
      </c>
      <c r="J48" s="66">
        <v>46225</v>
      </c>
      <c r="K48" s="67">
        <v>46720</v>
      </c>
      <c r="L48" s="63">
        <f>IFERROR(IF(YEAR(TID[[#This Row],[Capital Approval]])=1900,"",YEAR(TID[[#This Row],[Capital Approval]])),"")</f>
        <v>2020</v>
      </c>
      <c r="M48" s="59">
        <f>IFERROR(IF(YEAR(TID[[#This Row],[PA Signed]])=1900,"",YEAR(TID[[#This Row],[PA Signed]])),"")</f>
        <v>2021</v>
      </c>
      <c r="N48" s="59">
        <f>IFERROR(IF(YEAR(TID[[#This Row],[First Significant EI]])=1900,"",YEAR(TID[[#This Row],[First Significant EI]])),"")</f>
        <v>2026</v>
      </c>
      <c r="O48" s="59">
        <f>IFERROR(IF(YEAR(TID[[#This Row],[Final EI]])=1900,"",YEAR(TID[[#This Row],[Final EI]])),"")</f>
        <v>2027</v>
      </c>
    </row>
    <row r="49" spans="1:15" x14ac:dyDescent="0.3">
      <c r="A49" s="65" t="s">
        <v>121</v>
      </c>
      <c r="B49" s="6" t="s">
        <v>122</v>
      </c>
      <c r="C49" s="6" t="s">
        <v>49</v>
      </c>
      <c r="D49" s="6" t="s">
        <v>4</v>
      </c>
      <c r="E49" s="6" t="s">
        <v>23</v>
      </c>
      <c r="F49" s="6">
        <v>220</v>
      </c>
      <c r="G49" s="6" t="str" cm="1">
        <f t="array" ref="G4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9" s="66">
        <v>42114</v>
      </c>
      <c r="I49" s="66">
        <v>43951</v>
      </c>
      <c r="J49" s="66">
        <v>46538</v>
      </c>
      <c r="K49" s="67">
        <v>46720</v>
      </c>
      <c r="L49" s="63">
        <f>IFERROR(IF(YEAR(TID[[#This Row],[Capital Approval]])=1900,"",YEAR(TID[[#This Row],[Capital Approval]])),"")</f>
        <v>2015</v>
      </c>
      <c r="M49" s="59">
        <f>IFERROR(IF(YEAR(TID[[#This Row],[PA Signed]])=1900,"",YEAR(TID[[#This Row],[PA Signed]])),"")</f>
        <v>2020</v>
      </c>
      <c r="N49" s="59">
        <f>IFERROR(IF(YEAR(TID[[#This Row],[First Significant EI]])=1900,"",YEAR(TID[[#This Row],[First Significant EI]])),"")</f>
        <v>2027</v>
      </c>
      <c r="O49" s="59">
        <f>IFERROR(IF(YEAR(TID[[#This Row],[Final EI]])=1900,"",YEAR(TID[[#This Row],[Final EI]])),"")</f>
        <v>2027</v>
      </c>
    </row>
    <row r="50" spans="1:15" x14ac:dyDescent="0.3">
      <c r="A50" s="65" t="s">
        <v>123</v>
      </c>
      <c r="B50" s="6" t="s">
        <v>124</v>
      </c>
      <c r="C50" s="6" t="s">
        <v>79</v>
      </c>
      <c r="D50" s="6" t="s">
        <v>4</v>
      </c>
      <c r="E50" s="6" t="s">
        <v>23</v>
      </c>
      <c r="F50" s="6">
        <v>220</v>
      </c>
      <c r="G50" s="6" t="str" cm="1">
        <f t="array" ref="G5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0" s="66">
        <v>42307</v>
      </c>
      <c r="I50" s="66">
        <v>43733</v>
      </c>
      <c r="J50" s="66"/>
      <c r="K50" s="67"/>
      <c r="L50" s="63">
        <f>IFERROR(IF(YEAR(TID[[#This Row],[Capital Approval]])=1900,"",YEAR(TID[[#This Row],[Capital Approval]])),"")</f>
        <v>2015</v>
      </c>
      <c r="M50" s="59">
        <f>IFERROR(IF(YEAR(TID[[#This Row],[PA Signed]])=1900,"",YEAR(TID[[#This Row],[PA Signed]])),"")</f>
        <v>2019</v>
      </c>
      <c r="N50" s="59" t="str">
        <f>IFERROR(IF(YEAR(TID[[#This Row],[First Significant EI]])=1900,"",YEAR(TID[[#This Row],[First Significant EI]])),"")</f>
        <v/>
      </c>
      <c r="O50" s="59" t="str">
        <f>IFERROR(IF(YEAR(TID[[#This Row],[Final EI]])=1900,"",YEAR(TID[[#This Row],[Final EI]])),"")</f>
        <v/>
      </c>
    </row>
    <row r="51" spans="1:15" x14ac:dyDescent="0.3">
      <c r="A51" s="65" t="s">
        <v>125</v>
      </c>
      <c r="B51" s="6" t="s">
        <v>126</v>
      </c>
      <c r="C51" s="6" t="s">
        <v>27</v>
      </c>
      <c r="D51" s="6" t="s">
        <v>4</v>
      </c>
      <c r="E51" s="6" t="s">
        <v>23</v>
      </c>
      <c r="F51" s="6">
        <v>400</v>
      </c>
      <c r="G51" s="6" t="str" cm="1">
        <f t="array" ref="G5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1" s="66">
        <v>41810</v>
      </c>
      <c r="I51" s="66">
        <v>43804</v>
      </c>
      <c r="J51" s="66">
        <v>46283</v>
      </c>
      <c r="K51" s="67">
        <v>46721</v>
      </c>
      <c r="L51" s="63">
        <f>IFERROR(IF(YEAR(TID[[#This Row],[Capital Approval]])=1900,"",YEAR(TID[[#This Row],[Capital Approval]])),"")</f>
        <v>2014</v>
      </c>
      <c r="M51" s="59">
        <f>IFERROR(IF(YEAR(TID[[#This Row],[PA Signed]])=1900,"",YEAR(TID[[#This Row],[PA Signed]])),"")</f>
        <v>2019</v>
      </c>
      <c r="N51" s="59">
        <f>IFERROR(IF(YEAR(TID[[#This Row],[First Significant EI]])=1900,"",YEAR(TID[[#This Row],[First Significant EI]])),"")</f>
        <v>2026</v>
      </c>
      <c r="O51" s="59">
        <f>IFERROR(IF(YEAR(TID[[#This Row],[Final EI]])=1900,"",YEAR(TID[[#This Row],[Final EI]])),"")</f>
        <v>2027</v>
      </c>
    </row>
    <row r="52" spans="1:15" x14ac:dyDescent="0.3">
      <c r="A52" s="65" t="s">
        <v>127</v>
      </c>
      <c r="B52" s="6" t="s">
        <v>128</v>
      </c>
      <c r="C52" s="6" t="s">
        <v>79</v>
      </c>
      <c r="D52" s="6" t="s">
        <v>4</v>
      </c>
      <c r="E52" s="6" t="s">
        <v>23</v>
      </c>
      <c r="F52" s="6">
        <v>110</v>
      </c>
      <c r="G52" s="6" t="str" cm="1">
        <f t="array" ref="G5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2" s="66">
        <v>43964</v>
      </c>
      <c r="I52" s="66">
        <v>44837</v>
      </c>
      <c r="J52" s="66">
        <v>46701</v>
      </c>
      <c r="K52" s="67">
        <v>47731</v>
      </c>
      <c r="L52" s="63">
        <f>IFERROR(IF(YEAR(TID[[#This Row],[Capital Approval]])=1900,"",YEAR(TID[[#This Row],[Capital Approval]])),"")</f>
        <v>2020</v>
      </c>
      <c r="M52" s="59">
        <f>IFERROR(IF(YEAR(TID[[#This Row],[PA Signed]])=1900,"",YEAR(TID[[#This Row],[PA Signed]])),"")</f>
        <v>2022</v>
      </c>
      <c r="N52" s="59">
        <f>IFERROR(IF(YEAR(TID[[#This Row],[First Significant EI]])=1900,"",YEAR(TID[[#This Row],[First Significant EI]])),"")</f>
        <v>2027</v>
      </c>
      <c r="O52" s="59">
        <f>IFERROR(IF(YEAR(TID[[#This Row],[Final EI]])=1900,"",YEAR(TID[[#This Row],[Final EI]])),"")</f>
        <v>2030</v>
      </c>
    </row>
    <row r="53" spans="1:15" x14ac:dyDescent="0.3">
      <c r="A53" s="65" t="s">
        <v>129</v>
      </c>
      <c r="B53" s="6" t="s">
        <v>130</v>
      </c>
      <c r="C53" s="6" t="s">
        <v>43</v>
      </c>
      <c r="D53" s="6" t="s">
        <v>4</v>
      </c>
      <c r="E53" s="6" t="s">
        <v>15</v>
      </c>
      <c r="F53" s="6">
        <v>110</v>
      </c>
      <c r="G53" s="6" t="str" cm="1">
        <f t="array" ref="G5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3" s="66">
        <v>44470</v>
      </c>
      <c r="I53" s="66">
        <v>45175</v>
      </c>
      <c r="J53" s="66">
        <v>45896</v>
      </c>
      <c r="K53" s="67">
        <v>47290</v>
      </c>
      <c r="L53" s="63">
        <f>IFERROR(IF(YEAR(TID[[#This Row],[Capital Approval]])=1900,"",YEAR(TID[[#This Row],[Capital Approval]])),"")</f>
        <v>2021</v>
      </c>
      <c r="M53" s="59">
        <f>IFERROR(IF(YEAR(TID[[#This Row],[PA Signed]])=1900,"",YEAR(TID[[#This Row],[PA Signed]])),"")</f>
        <v>2023</v>
      </c>
      <c r="N53" s="59">
        <f>IFERROR(IF(YEAR(TID[[#This Row],[First Significant EI]])=1900,"",YEAR(TID[[#This Row],[First Significant EI]])),"")</f>
        <v>2025</v>
      </c>
      <c r="O53" s="59">
        <f>IFERROR(IF(YEAR(TID[[#This Row],[Final EI]])=1900,"",YEAR(TID[[#This Row],[Final EI]])),"")</f>
        <v>2029</v>
      </c>
    </row>
    <row r="54" spans="1:15" x14ac:dyDescent="0.3">
      <c r="A54" s="65" t="s">
        <v>131</v>
      </c>
      <c r="B54" s="6" t="s">
        <v>132</v>
      </c>
      <c r="C54" s="6" t="s">
        <v>30</v>
      </c>
      <c r="D54" s="6" t="s">
        <v>4</v>
      </c>
      <c r="E54" s="6" t="s">
        <v>23</v>
      </c>
      <c r="F54" s="6">
        <v>220</v>
      </c>
      <c r="G54" s="6" t="str" cm="1">
        <f t="array" ref="G5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54" s="66">
        <v>44363</v>
      </c>
      <c r="I54" s="66">
        <v>46358</v>
      </c>
      <c r="J54" s="66">
        <v>46583</v>
      </c>
      <c r="K54" s="67">
        <v>46650</v>
      </c>
      <c r="L54" s="63">
        <f>IFERROR(IF(YEAR(TID[[#This Row],[Capital Approval]])=1900,"",YEAR(TID[[#This Row],[Capital Approval]])),"")</f>
        <v>2021</v>
      </c>
      <c r="M54" s="59">
        <f>IFERROR(IF(YEAR(TID[[#This Row],[PA Signed]])=1900,"",YEAR(TID[[#This Row],[PA Signed]])),"")</f>
        <v>2026</v>
      </c>
      <c r="N54" s="59">
        <f>IFERROR(IF(YEAR(TID[[#This Row],[First Significant EI]])=1900,"",YEAR(TID[[#This Row],[First Significant EI]])),"")</f>
        <v>2027</v>
      </c>
      <c r="O54" s="59">
        <f>IFERROR(IF(YEAR(TID[[#This Row],[Final EI]])=1900,"",YEAR(TID[[#This Row],[Final EI]])),"")</f>
        <v>2027</v>
      </c>
    </row>
    <row r="55" spans="1:15" x14ac:dyDescent="0.3">
      <c r="A55" s="65" t="s">
        <v>133</v>
      </c>
      <c r="B55" s="6" t="s">
        <v>134</v>
      </c>
      <c r="C55" s="6" t="s">
        <v>135</v>
      </c>
      <c r="D55" s="6" t="s">
        <v>4</v>
      </c>
      <c r="E55" s="6" t="s">
        <v>15</v>
      </c>
      <c r="F55" s="6">
        <v>110</v>
      </c>
      <c r="G55" s="6" t="str" cm="1">
        <f t="array" ref="G5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5" s="66">
        <v>43097</v>
      </c>
      <c r="I55" s="66">
        <v>44012</v>
      </c>
      <c r="J55" s="66">
        <v>46458</v>
      </c>
      <c r="K55" s="67">
        <v>47472</v>
      </c>
      <c r="L55" s="63">
        <f>IFERROR(IF(YEAR(TID[[#This Row],[Capital Approval]])=1900,"",YEAR(TID[[#This Row],[Capital Approval]])),"")</f>
        <v>2017</v>
      </c>
      <c r="M55" s="59">
        <f>IFERROR(IF(YEAR(TID[[#This Row],[PA Signed]])=1900,"",YEAR(TID[[#This Row],[PA Signed]])),"")</f>
        <v>2020</v>
      </c>
      <c r="N55" s="59">
        <f>IFERROR(IF(YEAR(TID[[#This Row],[First Significant EI]])=1900,"",YEAR(TID[[#This Row],[First Significant EI]])),"")</f>
        <v>2027</v>
      </c>
      <c r="O55" s="59">
        <f>IFERROR(IF(YEAR(TID[[#This Row],[Final EI]])=1900,"",YEAR(TID[[#This Row],[Final EI]])),"")</f>
        <v>2029</v>
      </c>
    </row>
    <row r="56" spans="1:15" x14ac:dyDescent="0.3">
      <c r="A56" s="65" t="s">
        <v>136</v>
      </c>
      <c r="B56" s="6" t="s">
        <v>137</v>
      </c>
      <c r="C56" s="6" t="s">
        <v>79</v>
      </c>
      <c r="D56" s="6" t="s">
        <v>4</v>
      </c>
      <c r="E56" s="6" t="s">
        <v>15</v>
      </c>
      <c r="F56" s="6">
        <v>110</v>
      </c>
      <c r="G56" s="6" t="str" cm="1">
        <f t="array" ref="G5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6" s="66">
        <v>42780</v>
      </c>
      <c r="I56" s="66">
        <v>44300</v>
      </c>
      <c r="J56" s="66"/>
      <c r="K56" s="67">
        <v>46477</v>
      </c>
      <c r="L56" s="63">
        <f>IFERROR(IF(YEAR(TID[[#This Row],[Capital Approval]])=1900,"",YEAR(TID[[#This Row],[Capital Approval]])),"")</f>
        <v>2017</v>
      </c>
      <c r="M56" s="59">
        <f>IFERROR(IF(YEAR(TID[[#This Row],[PA Signed]])=1900,"",YEAR(TID[[#This Row],[PA Signed]])),"")</f>
        <v>2021</v>
      </c>
      <c r="N56" s="59" t="str">
        <f>IFERROR(IF(YEAR(TID[[#This Row],[First Significant EI]])=1900,"",YEAR(TID[[#This Row],[First Significant EI]])),"")</f>
        <v/>
      </c>
      <c r="O56" s="59">
        <f>IFERROR(IF(YEAR(TID[[#This Row],[Final EI]])=1900,"",YEAR(TID[[#This Row],[Final EI]])),"")</f>
        <v>2027</v>
      </c>
    </row>
    <row r="57" spans="1:15" x14ac:dyDescent="0.3">
      <c r="A57" s="65" t="s">
        <v>138</v>
      </c>
      <c r="B57" s="6" t="s">
        <v>139</v>
      </c>
      <c r="C57" s="6" t="s">
        <v>79</v>
      </c>
      <c r="D57" s="6" t="s">
        <v>4</v>
      </c>
      <c r="E57" s="6" t="s">
        <v>15</v>
      </c>
      <c r="F57" s="6">
        <v>220</v>
      </c>
      <c r="G57" s="6" t="str" cm="1">
        <f t="array" ref="G5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7" s="66">
        <v>42677</v>
      </c>
      <c r="I57" s="66">
        <v>43637</v>
      </c>
      <c r="J57" s="66">
        <v>45940</v>
      </c>
      <c r="K57" s="67">
        <v>48568</v>
      </c>
      <c r="L57" s="63">
        <f>IFERROR(IF(YEAR(TID[[#This Row],[Capital Approval]])=1900,"",YEAR(TID[[#This Row],[Capital Approval]])),"")</f>
        <v>2016</v>
      </c>
      <c r="M57" s="59">
        <f>IFERROR(IF(YEAR(TID[[#This Row],[PA Signed]])=1900,"",YEAR(TID[[#This Row],[PA Signed]])),"")</f>
        <v>2019</v>
      </c>
      <c r="N57" s="59">
        <f>IFERROR(IF(YEAR(TID[[#This Row],[First Significant EI]])=1900,"",YEAR(TID[[#This Row],[First Significant EI]])),"")</f>
        <v>2025</v>
      </c>
      <c r="O57" s="59">
        <f>IFERROR(IF(YEAR(TID[[#This Row],[Final EI]])=1900,"",YEAR(TID[[#This Row],[Final EI]])),"")</f>
        <v>2032</v>
      </c>
    </row>
    <row r="58" spans="1:15" x14ac:dyDescent="0.3">
      <c r="A58" s="65" t="s">
        <v>140</v>
      </c>
      <c r="B58" s="6" t="s">
        <v>141</v>
      </c>
      <c r="C58" s="6" t="s">
        <v>79</v>
      </c>
      <c r="D58" s="6" t="s">
        <v>4</v>
      </c>
      <c r="E58" s="6" t="s">
        <v>15</v>
      </c>
      <c r="F58" s="6">
        <v>220</v>
      </c>
      <c r="G58" s="6" t="str" cm="1">
        <f t="array" ref="G5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8" s="66">
        <v>42586</v>
      </c>
      <c r="I58" s="66">
        <v>42878</v>
      </c>
      <c r="J58" s="66">
        <v>46447</v>
      </c>
      <c r="K58" s="67">
        <v>46447</v>
      </c>
      <c r="L58" s="63">
        <f>IFERROR(IF(YEAR(TID[[#This Row],[Capital Approval]])=1900,"",YEAR(TID[[#This Row],[Capital Approval]])),"")</f>
        <v>2016</v>
      </c>
      <c r="M58" s="59">
        <f>IFERROR(IF(YEAR(TID[[#This Row],[PA Signed]])=1900,"",YEAR(TID[[#This Row],[PA Signed]])),"")</f>
        <v>2017</v>
      </c>
      <c r="N58" s="59">
        <f>IFERROR(IF(YEAR(TID[[#This Row],[First Significant EI]])=1900,"",YEAR(TID[[#This Row],[First Significant EI]])),"")</f>
        <v>2027</v>
      </c>
      <c r="O58" s="59">
        <f>IFERROR(IF(YEAR(TID[[#This Row],[Final EI]])=1900,"",YEAR(TID[[#This Row],[Final EI]])),"")</f>
        <v>2027</v>
      </c>
    </row>
    <row r="59" spans="1:15" x14ac:dyDescent="0.3">
      <c r="A59" s="65" t="s">
        <v>142</v>
      </c>
      <c r="B59" s="6" t="s">
        <v>143</v>
      </c>
      <c r="C59" s="6" t="s">
        <v>52</v>
      </c>
      <c r="D59" s="6" t="s">
        <v>4</v>
      </c>
      <c r="E59" s="6" t="s">
        <v>15</v>
      </c>
      <c r="F59" s="6">
        <v>220</v>
      </c>
      <c r="G59" s="6" t="str" cm="1">
        <f t="array" ref="G5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59" s="66">
        <v>42552</v>
      </c>
      <c r="I59" s="66">
        <v>44027</v>
      </c>
      <c r="J59" s="66"/>
      <c r="K59" s="67">
        <v>46351</v>
      </c>
      <c r="L59" s="63">
        <f>IFERROR(IF(YEAR(TID[[#This Row],[Capital Approval]])=1900,"",YEAR(TID[[#This Row],[Capital Approval]])),"")</f>
        <v>2016</v>
      </c>
      <c r="M59" s="59">
        <f>IFERROR(IF(YEAR(TID[[#This Row],[PA Signed]])=1900,"",YEAR(TID[[#This Row],[PA Signed]])),"")</f>
        <v>2020</v>
      </c>
      <c r="N59" s="59" t="str">
        <f>IFERROR(IF(YEAR(TID[[#This Row],[First Significant EI]])=1900,"",YEAR(TID[[#This Row],[First Significant EI]])),"")</f>
        <v/>
      </c>
      <c r="O59" s="59">
        <f>IFERROR(IF(YEAR(TID[[#This Row],[Final EI]])=1900,"",YEAR(TID[[#This Row],[Final EI]])),"")</f>
        <v>2026</v>
      </c>
    </row>
    <row r="60" spans="1:15" x14ac:dyDescent="0.3">
      <c r="A60" s="65" t="s">
        <v>144</v>
      </c>
      <c r="B60" s="6" t="s">
        <v>145</v>
      </c>
      <c r="C60" s="6" t="s">
        <v>43</v>
      </c>
      <c r="D60" s="6" t="s">
        <v>4</v>
      </c>
      <c r="E60" s="6" t="s">
        <v>15</v>
      </c>
      <c r="F60" s="6">
        <v>110</v>
      </c>
      <c r="G60" s="6" t="str" cm="1">
        <f t="array" ref="G6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0" s="66">
        <v>44225</v>
      </c>
      <c r="I60" s="66">
        <v>45559</v>
      </c>
      <c r="J60" s="66">
        <v>46717</v>
      </c>
      <c r="K60" s="67">
        <v>47366</v>
      </c>
      <c r="L60" s="63">
        <f>IFERROR(IF(YEAR(TID[[#This Row],[Capital Approval]])=1900,"",YEAR(TID[[#This Row],[Capital Approval]])),"")</f>
        <v>2021</v>
      </c>
      <c r="M60" s="59">
        <f>IFERROR(IF(YEAR(TID[[#This Row],[PA Signed]])=1900,"",YEAR(TID[[#This Row],[PA Signed]])),"")</f>
        <v>2024</v>
      </c>
      <c r="N60" s="59">
        <f>IFERROR(IF(YEAR(TID[[#This Row],[First Significant EI]])=1900,"",YEAR(TID[[#This Row],[First Significant EI]])),"")</f>
        <v>2027</v>
      </c>
      <c r="O60" s="59">
        <f>IFERROR(IF(YEAR(TID[[#This Row],[Final EI]])=1900,"",YEAR(TID[[#This Row],[Final EI]])),"")</f>
        <v>2029</v>
      </c>
    </row>
    <row r="61" spans="1:15" x14ac:dyDescent="0.3">
      <c r="A61" s="65" t="s">
        <v>146</v>
      </c>
      <c r="B61" s="6" t="s">
        <v>147</v>
      </c>
      <c r="C61" s="6" t="s">
        <v>52</v>
      </c>
      <c r="D61" s="6" t="s">
        <v>4</v>
      </c>
      <c r="E61" s="6" t="s">
        <v>23</v>
      </c>
      <c r="F61" s="6">
        <v>220</v>
      </c>
      <c r="G61" s="6" t="str" cm="1">
        <f t="array" ref="G6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1" s="66">
        <v>44875</v>
      </c>
      <c r="I61" s="66">
        <v>45379</v>
      </c>
      <c r="J61" s="66">
        <v>46689</v>
      </c>
      <c r="K61" s="67">
        <v>46689</v>
      </c>
      <c r="L61" s="63">
        <f>IFERROR(IF(YEAR(TID[[#This Row],[Capital Approval]])=1900,"",YEAR(TID[[#This Row],[Capital Approval]])),"")</f>
        <v>2022</v>
      </c>
      <c r="M61" s="59">
        <f>IFERROR(IF(YEAR(TID[[#This Row],[PA Signed]])=1900,"",YEAR(TID[[#This Row],[PA Signed]])),"")</f>
        <v>2024</v>
      </c>
      <c r="N61" s="59">
        <f>IFERROR(IF(YEAR(TID[[#This Row],[First Significant EI]])=1900,"",YEAR(TID[[#This Row],[First Significant EI]])),"")</f>
        <v>2027</v>
      </c>
      <c r="O61" s="59">
        <f>IFERROR(IF(YEAR(TID[[#This Row],[Final EI]])=1900,"",YEAR(TID[[#This Row],[Final EI]])),"")</f>
        <v>2027</v>
      </c>
    </row>
    <row r="62" spans="1:15" x14ac:dyDescent="0.3">
      <c r="A62" s="65" t="s">
        <v>148</v>
      </c>
      <c r="B62" s="6" t="s">
        <v>149</v>
      </c>
      <c r="C62" s="6" t="s">
        <v>95</v>
      </c>
      <c r="D62" s="6" t="s">
        <v>4</v>
      </c>
      <c r="E62" s="6" t="s">
        <v>23</v>
      </c>
      <c r="F62" s="6">
        <v>110</v>
      </c>
      <c r="G62" s="6" t="str" cm="1">
        <f t="array" ref="G6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2" s="66">
        <v>45015</v>
      </c>
      <c r="I62" s="66">
        <v>45807</v>
      </c>
      <c r="J62" s="66">
        <v>47352</v>
      </c>
      <c r="K62" s="67">
        <v>47452</v>
      </c>
      <c r="L62" s="63">
        <f>IFERROR(IF(YEAR(TID[[#This Row],[Capital Approval]])=1900,"",YEAR(TID[[#This Row],[Capital Approval]])),"")</f>
        <v>2023</v>
      </c>
      <c r="M62" s="59">
        <f>IFERROR(IF(YEAR(TID[[#This Row],[PA Signed]])=1900,"",YEAR(TID[[#This Row],[PA Signed]])),"")</f>
        <v>2025</v>
      </c>
      <c r="N62" s="59">
        <f>IFERROR(IF(YEAR(TID[[#This Row],[First Significant EI]])=1900,"",YEAR(TID[[#This Row],[First Significant EI]])),"")</f>
        <v>2029</v>
      </c>
      <c r="O62" s="59">
        <f>IFERROR(IF(YEAR(TID[[#This Row],[Final EI]])=1900,"",YEAR(TID[[#This Row],[Final EI]])),"")</f>
        <v>2029</v>
      </c>
    </row>
    <row r="63" spans="1:15" x14ac:dyDescent="0.3">
      <c r="A63" s="65" t="s">
        <v>150</v>
      </c>
      <c r="B63" s="6" t="s">
        <v>151</v>
      </c>
      <c r="C63" s="6" t="s">
        <v>95</v>
      </c>
      <c r="D63" s="6" t="s">
        <v>4</v>
      </c>
      <c r="E63" s="6" t="s">
        <v>23</v>
      </c>
      <c r="F63" s="6">
        <v>110</v>
      </c>
      <c r="G63" s="6" t="str" cm="1">
        <f t="array" ref="G6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63" s="66">
        <v>45112</v>
      </c>
      <c r="I63" s="66">
        <v>46178</v>
      </c>
      <c r="J63" s="66">
        <v>46368</v>
      </c>
      <c r="K63" s="67">
        <v>47708</v>
      </c>
      <c r="L63" s="63">
        <f>IFERROR(IF(YEAR(TID[[#This Row],[Capital Approval]])=1900,"",YEAR(TID[[#This Row],[Capital Approval]])),"")</f>
        <v>2023</v>
      </c>
      <c r="M63" s="59">
        <f>IFERROR(IF(YEAR(TID[[#This Row],[PA Signed]])=1900,"",YEAR(TID[[#This Row],[PA Signed]])),"")</f>
        <v>2026</v>
      </c>
      <c r="N63" s="59">
        <f>IFERROR(IF(YEAR(TID[[#This Row],[First Significant EI]])=1900,"",YEAR(TID[[#This Row],[First Significant EI]])),"")</f>
        <v>2026</v>
      </c>
      <c r="O63" s="59">
        <f>IFERROR(IF(YEAR(TID[[#This Row],[Final EI]])=1900,"",YEAR(TID[[#This Row],[Final EI]])),"")</f>
        <v>2030</v>
      </c>
    </row>
    <row r="64" spans="1:15" x14ac:dyDescent="0.3">
      <c r="A64" s="65" t="s">
        <v>152</v>
      </c>
      <c r="B64" s="6" t="s">
        <v>153</v>
      </c>
      <c r="C64" s="6" t="s">
        <v>30</v>
      </c>
      <c r="D64" s="6" t="s">
        <v>4</v>
      </c>
      <c r="E64" s="6" t="s">
        <v>23</v>
      </c>
      <c r="F64" s="6">
        <v>220</v>
      </c>
      <c r="G64" s="6" t="str" cm="1">
        <f t="array" ref="G6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4" s="66">
        <v>43281</v>
      </c>
      <c r="I64" s="66">
        <v>43657</v>
      </c>
      <c r="J64" s="66"/>
      <c r="K64" s="67"/>
      <c r="L64" s="63">
        <f>IFERROR(IF(YEAR(TID[[#This Row],[Capital Approval]])=1900,"",YEAR(TID[[#This Row],[Capital Approval]])),"")</f>
        <v>2018</v>
      </c>
      <c r="M64" s="59">
        <f>IFERROR(IF(YEAR(TID[[#This Row],[PA Signed]])=1900,"",YEAR(TID[[#This Row],[PA Signed]])),"")</f>
        <v>2019</v>
      </c>
      <c r="N64" s="59" t="str">
        <f>IFERROR(IF(YEAR(TID[[#This Row],[First Significant EI]])=1900,"",YEAR(TID[[#This Row],[First Significant EI]])),"")</f>
        <v/>
      </c>
      <c r="O64" s="59" t="str">
        <f>IFERROR(IF(YEAR(TID[[#This Row],[Final EI]])=1900,"",YEAR(TID[[#This Row],[Final EI]])),"")</f>
        <v/>
      </c>
    </row>
    <row r="65" spans="1:15" x14ac:dyDescent="0.3">
      <c r="A65" s="65" t="s">
        <v>154</v>
      </c>
      <c r="B65" s="68" t="s">
        <v>155</v>
      </c>
      <c r="C65" s="6" t="s">
        <v>55</v>
      </c>
      <c r="D65" s="68" t="s">
        <v>4</v>
      </c>
      <c r="E65" s="68" t="s">
        <v>15</v>
      </c>
      <c r="F65" s="6">
        <v>110</v>
      </c>
      <c r="G65" s="6" t="str" cm="1">
        <f t="array" ref="G6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65" s="66">
        <v>44231</v>
      </c>
      <c r="I65" s="66">
        <v>46276</v>
      </c>
      <c r="J65" s="66">
        <v>48057</v>
      </c>
      <c r="K65" s="67">
        <v>48061</v>
      </c>
      <c r="L65" s="63">
        <f>IFERROR(IF(YEAR(TID[[#This Row],[Capital Approval]])=1900,"",YEAR(TID[[#This Row],[Capital Approval]])),"")</f>
        <v>2021</v>
      </c>
      <c r="M65" s="59">
        <f>IFERROR(IF(YEAR(TID[[#This Row],[PA Signed]])=1900,"",YEAR(TID[[#This Row],[PA Signed]])),"")</f>
        <v>2026</v>
      </c>
      <c r="N65" s="59">
        <f>IFERROR(IF(YEAR(TID[[#This Row],[First Significant EI]])=1900,"",YEAR(TID[[#This Row],[First Significant EI]])),"")</f>
        <v>2031</v>
      </c>
      <c r="O65" s="59">
        <f>IFERROR(IF(YEAR(TID[[#This Row],[Final EI]])=1900,"",YEAR(TID[[#This Row],[Final EI]])),"")</f>
        <v>2031</v>
      </c>
    </row>
    <row r="66" spans="1:15" x14ac:dyDescent="0.3">
      <c r="A66" s="65" t="s">
        <v>156</v>
      </c>
      <c r="B66" s="6" t="s">
        <v>157</v>
      </c>
      <c r="C66" s="6" t="s">
        <v>20</v>
      </c>
      <c r="D66" s="6" t="s">
        <v>4</v>
      </c>
      <c r="E66" s="6" t="s">
        <v>103</v>
      </c>
      <c r="F66" s="6">
        <v>110</v>
      </c>
      <c r="G66" s="6" t="str" cm="1">
        <f t="array" ref="G6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6" s="66">
        <v>43361</v>
      </c>
      <c r="I66" s="66">
        <v>44505</v>
      </c>
      <c r="J66" s="66">
        <v>46679</v>
      </c>
      <c r="K66" s="67">
        <v>46741</v>
      </c>
      <c r="L66" s="63">
        <f>IFERROR(IF(YEAR(TID[[#This Row],[Capital Approval]])=1900,"",YEAR(TID[[#This Row],[Capital Approval]])),"")</f>
        <v>2018</v>
      </c>
      <c r="M66" s="59">
        <f>IFERROR(IF(YEAR(TID[[#This Row],[PA Signed]])=1900,"",YEAR(TID[[#This Row],[PA Signed]])),"")</f>
        <v>2021</v>
      </c>
      <c r="N66" s="59">
        <f>IFERROR(IF(YEAR(TID[[#This Row],[First Significant EI]])=1900,"",YEAR(TID[[#This Row],[First Significant EI]])),"")</f>
        <v>2027</v>
      </c>
      <c r="O66" s="59">
        <f>IFERROR(IF(YEAR(TID[[#This Row],[Final EI]])=1900,"",YEAR(TID[[#This Row],[Final EI]])),"")</f>
        <v>2027</v>
      </c>
    </row>
    <row r="67" spans="1:15" x14ac:dyDescent="0.3">
      <c r="A67" s="65" t="s">
        <v>159</v>
      </c>
      <c r="B67" s="6" t="s">
        <v>160</v>
      </c>
      <c r="C67" s="6" t="s">
        <v>52</v>
      </c>
      <c r="D67" s="6" t="s">
        <v>4</v>
      </c>
      <c r="E67" s="6" t="s">
        <v>23</v>
      </c>
      <c r="F67" s="6">
        <v>220</v>
      </c>
      <c r="G67" s="6" t="str" cm="1">
        <f t="array" ref="G6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7" s="66">
        <v>43819</v>
      </c>
      <c r="I67" s="66">
        <v>44147</v>
      </c>
      <c r="J67" s="66"/>
      <c r="K67" s="67">
        <v>46741</v>
      </c>
      <c r="L67" s="63">
        <f>IFERROR(IF(YEAR(TID[[#This Row],[Capital Approval]])=1900,"",YEAR(TID[[#This Row],[Capital Approval]])),"")</f>
        <v>2019</v>
      </c>
      <c r="M67" s="59">
        <f>IFERROR(IF(YEAR(TID[[#This Row],[PA Signed]])=1900,"",YEAR(TID[[#This Row],[PA Signed]])),"")</f>
        <v>2020</v>
      </c>
      <c r="N67" s="59" t="str">
        <f>IFERROR(IF(YEAR(TID[[#This Row],[First Significant EI]])=1900,"",YEAR(TID[[#This Row],[First Significant EI]])),"")</f>
        <v/>
      </c>
      <c r="O67" s="59">
        <f>IFERROR(IF(YEAR(TID[[#This Row],[Final EI]])=1900,"",YEAR(TID[[#This Row],[Final EI]])),"")</f>
        <v>2027</v>
      </c>
    </row>
    <row r="68" spans="1:15" x14ac:dyDescent="0.3">
      <c r="A68" s="65" t="s">
        <v>161</v>
      </c>
      <c r="B68" s="6" t="s">
        <v>162</v>
      </c>
      <c r="C68" s="6" t="s">
        <v>46</v>
      </c>
      <c r="D68" s="6" t="s">
        <v>4</v>
      </c>
      <c r="E68" s="6" t="s">
        <v>103</v>
      </c>
      <c r="F68" s="6">
        <v>110</v>
      </c>
      <c r="G68" s="6" t="str" cm="1">
        <f t="array" ref="G6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8" s="66">
        <v>43601</v>
      </c>
      <c r="I68" s="66">
        <v>44189</v>
      </c>
      <c r="J68" s="66">
        <v>46350</v>
      </c>
      <c r="K68" s="67">
        <v>46351</v>
      </c>
      <c r="L68" s="63">
        <f>IFERROR(IF(YEAR(TID[[#This Row],[Capital Approval]])=1900,"",YEAR(TID[[#This Row],[Capital Approval]])),"")</f>
        <v>2019</v>
      </c>
      <c r="M68" s="59">
        <f>IFERROR(IF(YEAR(TID[[#This Row],[PA Signed]])=1900,"",YEAR(TID[[#This Row],[PA Signed]])),"")</f>
        <v>2020</v>
      </c>
      <c r="N68" s="59">
        <f>IFERROR(IF(YEAR(TID[[#This Row],[First Significant EI]])=1900,"",YEAR(TID[[#This Row],[First Significant EI]])),"")</f>
        <v>2026</v>
      </c>
      <c r="O68" s="59">
        <f>IFERROR(IF(YEAR(TID[[#This Row],[Final EI]])=1900,"",YEAR(TID[[#This Row],[Final EI]])),"")</f>
        <v>2026</v>
      </c>
    </row>
    <row r="69" spans="1:15" x14ac:dyDescent="0.3">
      <c r="A69" s="65" t="s">
        <v>163</v>
      </c>
      <c r="B69" s="6" t="s">
        <v>164</v>
      </c>
      <c r="C69" s="6" t="s">
        <v>107</v>
      </c>
      <c r="D69" s="6" t="s">
        <v>4</v>
      </c>
      <c r="E69" s="6" t="s">
        <v>103</v>
      </c>
      <c r="F69" s="6">
        <v>110</v>
      </c>
      <c r="G69" s="6" t="str" cm="1">
        <f t="array" ref="G6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69" s="66">
        <v>44014</v>
      </c>
      <c r="I69" s="66">
        <v>45788</v>
      </c>
      <c r="J69" s="66">
        <v>46192</v>
      </c>
      <c r="K69" s="67">
        <v>46598</v>
      </c>
      <c r="L69" s="63">
        <f>IFERROR(IF(YEAR(TID[[#This Row],[Capital Approval]])=1900,"",YEAR(TID[[#This Row],[Capital Approval]])),"")</f>
        <v>2020</v>
      </c>
      <c r="M69" s="59">
        <f>IFERROR(IF(YEAR(TID[[#This Row],[PA Signed]])=1900,"",YEAR(TID[[#This Row],[PA Signed]])),"")</f>
        <v>2025</v>
      </c>
      <c r="N69" s="59">
        <f>IFERROR(IF(YEAR(TID[[#This Row],[First Significant EI]])=1900,"",YEAR(TID[[#This Row],[First Significant EI]])),"")</f>
        <v>2026</v>
      </c>
      <c r="O69" s="59">
        <f>IFERROR(IF(YEAR(TID[[#This Row],[Final EI]])=1900,"",YEAR(TID[[#This Row],[Final EI]])),"")</f>
        <v>2027</v>
      </c>
    </row>
    <row r="70" spans="1:15" x14ac:dyDescent="0.3">
      <c r="A70" s="65" t="s">
        <v>165</v>
      </c>
      <c r="B70" s="6" t="s">
        <v>166</v>
      </c>
      <c r="C70" s="6" t="s">
        <v>167</v>
      </c>
      <c r="D70" s="6" t="s">
        <v>4</v>
      </c>
      <c r="E70" s="6" t="s">
        <v>103</v>
      </c>
      <c r="F70" s="6">
        <v>110</v>
      </c>
      <c r="G70" s="6" t="str" cm="1">
        <f t="array" ref="G7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0" s="66">
        <v>43867</v>
      </c>
      <c r="I70" s="66">
        <v>44342</v>
      </c>
      <c r="J70" s="66"/>
      <c r="K70" s="67"/>
      <c r="L70" s="63">
        <f>IFERROR(IF(YEAR(TID[[#This Row],[Capital Approval]])=1900,"",YEAR(TID[[#This Row],[Capital Approval]])),"")</f>
        <v>2020</v>
      </c>
      <c r="M70" s="59">
        <f>IFERROR(IF(YEAR(TID[[#This Row],[PA Signed]])=1900,"",YEAR(TID[[#This Row],[PA Signed]])),"")</f>
        <v>2021</v>
      </c>
      <c r="N70" s="59" t="str">
        <f>IFERROR(IF(YEAR(TID[[#This Row],[First Significant EI]])=1900,"",YEAR(TID[[#This Row],[First Significant EI]])),"")</f>
        <v/>
      </c>
      <c r="O70" s="59" t="str">
        <f>IFERROR(IF(YEAR(TID[[#This Row],[Final EI]])=1900,"",YEAR(TID[[#This Row],[Final EI]])),"")</f>
        <v/>
      </c>
    </row>
    <row r="71" spans="1:15" x14ac:dyDescent="0.3">
      <c r="A71" s="65" t="s">
        <v>168</v>
      </c>
      <c r="B71" s="6" t="s">
        <v>169</v>
      </c>
      <c r="C71" s="6" t="s">
        <v>27</v>
      </c>
      <c r="D71" s="6" t="s">
        <v>4</v>
      </c>
      <c r="E71" s="6" t="s">
        <v>23</v>
      </c>
      <c r="F71" s="6">
        <v>400</v>
      </c>
      <c r="G71" s="6" t="str" cm="1">
        <f t="array" ref="G7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1" s="66">
        <v>45047</v>
      </c>
      <c r="I71" s="66">
        <v>45643</v>
      </c>
      <c r="J71" s="66">
        <v>46727</v>
      </c>
      <c r="K71" s="67">
        <v>47056</v>
      </c>
      <c r="L71" s="63">
        <f>IFERROR(IF(YEAR(TID[[#This Row],[Capital Approval]])=1900,"",YEAR(TID[[#This Row],[Capital Approval]])),"")</f>
        <v>2023</v>
      </c>
      <c r="M71" s="59">
        <f>IFERROR(IF(YEAR(TID[[#This Row],[PA Signed]])=1900,"",YEAR(TID[[#This Row],[PA Signed]])),"")</f>
        <v>2024</v>
      </c>
      <c r="N71" s="59">
        <f>IFERROR(IF(YEAR(TID[[#This Row],[First Significant EI]])=1900,"",YEAR(TID[[#This Row],[First Significant EI]])),"")</f>
        <v>2027</v>
      </c>
      <c r="O71" s="59">
        <f>IFERROR(IF(YEAR(TID[[#This Row],[Final EI]])=1900,"",YEAR(TID[[#This Row],[Final EI]])),"")</f>
        <v>2028</v>
      </c>
    </row>
    <row r="72" spans="1:15" x14ac:dyDescent="0.3">
      <c r="A72" s="65" t="s">
        <v>170</v>
      </c>
      <c r="B72" s="6" t="s">
        <v>171</v>
      </c>
      <c r="C72" s="6" t="s">
        <v>27</v>
      </c>
      <c r="D72" s="6" t="s">
        <v>4</v>
      </c>
      <c r="E72" s="6" t="s">
        <v>15</v>
      </c>
      <c r="F72" s="6">
        <v>400</v>
      </c>
      <c r="G72" s="6" t="str" cm="1">
        <f t="array" ref="G7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2" s="66">
        <v>43859</v>
      </c>
      <c r="I72" s="66">
        <v>44910</v>
      </c>
      <c r="J72" s="66">
        <v>46351</v>
      </c>
      <c r="K72" s="67">
        <v>46351</v>
      </c>
      <c r="L72" s="63">
        <f>IFERROR(IF(YEAR(TID[[#This Row],[Capital Approval]])=1900,"",YEAR(TID[[#This Row],[Capital Approval]])),"")</f>
        <v>2020</v>
      </c>
      <c r="M72" s="59">
        <f>IFERROR(IF(YEAR(TID[[#This Row],[PA Signed]])=1900,"",YEAR(TID[[#This Row],[PA Signed]])),"")</f>
        <v>2022</v>
      </c>
      <c r="N72" s="59">
        <f>IFERROR(IF(YEAR(TID[[#This Row],[First Significant EI]])=1900,"",YEAR(TID[[#This Row],[First Significant EI]])),"")</f>
        <v>2026</v>
      </c>
      <c r="O72" s="59">
        <f>IFERROR(IF(YEAR(TID[[#This Row],[Final EI]])=1900,"",YEAR(TID[[#This Row],[Final EI]])),"")</f>
        <v>2026</v>
      </c>
    </row>
    <row r="73" spans="1:15" x14ac:dyDescent="0.3">
      <c r="A73" s="65" t="s">
        <v>172</v>
      </c>
      <c r="B73" s="6" t="s">
        <v>173</v>
      </c>
      <c r="C73" s="6" t="s">
        <v>24</v>
      </c>
      <c r="D73" s="6" t="s">
        <v>4</v>
      </c>
      <c r="E73" s="6" t="s">
        <v>23</v>
      </c>
      <c r="F73" s="6">
        <v>220</v>
      </c>
      <c r="G73" s="6" t="str" cm="1">
        <f t="array" ref="G7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3" s="66">
        <v>43871</v>
      </c>
      <c r="I73" s="66">
        <v>44106</v>
      </c>
      <c r="J73" s="66">
        <v>44767</v>
      </c>
      <c r="K73" s="67">
        <v>46902</v>
      </c>
      <c r="L73" s="63">
        <f>IFERROR(IF(YEAR(TID[[#This Row],[Capital Approval]])=1900,"",YEAR(TID[[#This Row],[Capital Approval]])),"")</f>
        <v>2020</v>
      </c>
      <c r="M73" s="59">
        <f>IFERROR(IF(YEAR(TID[[#This Row],[PA Signed]])=1900,"",YEAR(TID[[#This Row],[PA Signed]])),"")</f>
        <v>2020</v>
      </c>
      <c r="N73" s="59">
        <f>IFERROR(IF(YEAR(TID[[#This Row],[First Significant EI]])=1900,"",YEAR(TID[[#This Row],[First Significant EI]])),"")</f>
        <v>2022</v>
      </c>
      <c r="O73" s="59">
        <f>IFERROR(IF(YEAR(TID[[#This Row],[Final EI]])=1900,"",YEAR(TID[[#This Row],[Final EI]])),"")</f>
        <v>2028</v>
      </c>
    </row>
    <row r="74" spans="1:15" x14ac:dyDescent="0.3">
      <c r="A74" s="65" t="s">
        <v>174</v>
      </c>
      <c r="B74" s="6" t="s">
        <v>175</v>
      </c>
      <c r="C74" s="6" t="s">
        <v>16</v>
      </c>
      <c r="D74" s="6" t="s">
        <v>4</v>
      </c>
      <c r="E74" s="6" t="s">
        <v>23</v>
      </c>
      <c r="F74" s="6">
        <v>220</v>
      </c>
      <c r="G74" s="6" t="str" cm="1">
        <f t="array" ref="G7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4" s="66">
        <v>43964</v>
      </c>
      <c r="I74" s="66">
        <v>44372</v>
      </c>
      <c r="J74" s="66">
        <v>45352</v>
      </c>
      <c r="K74" s="67">
        <v>46743</v>
      </c>
      <c r="L74" s="63">
        <f>IFERROR(IF(YEAR(TID[[#This Row],[Capital Approval]])=1900,"",YEAR(TID[[#This Row],[Capital Approval]])),"")</f>
        <v>2020</v>
      </c>
      <c r="M74" s="59">
        <f>IFERROR(IF(YEAR(TID[[#This Row],[PA Signed]])=1900,"",YEAR(TID[[#This Row],[PA Signed]])),"")</f>
        <v>2021</v>
      </c>
      <c r="N74" s="59">
        <f>IFERROR(IF(YEAR(TID[[#This Row],[First Significant EI]])=1900,"",YEAR(TID[[#This Row],[First Significant EI]])),"")</f>
        <v>2024</v>
      </c>
      <c r="O74" s="59">
        <f>IFERROR(IF(YEAR(TID[[#This Row],[Final EI]])=1900,"",YEAR(TID[[#This Row],[Final EI]])),"")</f>
        <v>2027</v>
      </c>
    </row>
    <row r="75" spans="1:15" x14ac:dyDescent="0.3">
      <c r="A75" s="65" t="s">
        <v>176</v>
      </c>
      <c r="B75" s="6" t="s">
        <v>177</v>
      </c>
      <c r="C75" s="6" t="s">
        <v>178</v>
      </c>
      <c r="D75" s="6" t="s">
        <v>4</v>
      </c>
      <c r="E75" s="6" t="s">
        <v>23</v>
      </c>
      <c r="F75" s="6">
        <v>110</v>
      </c>
      <c r="G75" s="6" t="str" cm="1">
        <f t="array" ref="G7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5" s="66">
        <v>43972</v>
      </c>
      <c r="I75" s="66">
        <v>44395</v>
      </c>
      <c r="J75" s="66">
        <v>45853</v>
      </c>
      <c r="K75" s="67">
        <v>46822</v>
      </c>
      <c r="L75" s="63">
        <f>IFERROR(IF(YEAR(TID[[#This Row],[Capital Approval]])=1900,"",YEAR(TID[[#This Row],[Capital Approval]])),"")</f>
        <v>2020</v>
      </c>
      <c r="M75" s="59">
        <f>IFERROR(IF(YEAR(TID[[#This Row],[PA Signed]])=1900,"",YEAR(TID[[#This Row],[PA Signed]])),"")</f>
        <v>2021</v>
      </c>
      <c r="N75" s="59">
        <f>IFERROR(IF(YEAR(TID[[#This Row],[First Significant EI]])=1900,"",YEAR(TID[[#This Row],[First Significant EI]])),"")</f>
        <v>2025</v>
      </c>
      <c r="O75" s="59">
        <f>IFERROR(IF(YEAR(TID[[#This Row],[Final EI]])=1900,"",YEAR(TID[[#This Row],[Final EI]])),"")</f>
        <v>2028</v>
      </c>
    </row>
    <row r="76" spans="1:15" x14ac:dyDescent="0.3">
      <c r="A76" s="65" t="s">
        <v>179</v>
      </c>
      <c r="B76" s="6" t="s">
        <v>180</v>
      </c>
      <c r="C76" s="6" t="s">
        <v>92</v>
      </c>
      <c r="D76" s="6" t="s">
        <v>4</v>
      </c>
      <c r="E76" s="6" t="s">
        <v>23</v>
      </c>
      <c r="F76" s="6">
        <v>110</v>
      </c>
      <c r="G76" s="6" t="str" cm="1">
        <f t="array" ref="G7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6" s="66">
        <v>43972</v>
      </c>
      <c r="I76" s="66">
        <v>45274</v>
      </c>
      <c r="J76" s="66">
        <v>46629</v>
      </c>
      <c r="K76" s="67">
        <v>47557</v>
      </c>
      <c r="L76" s="63">
        <f>IFERROR(IF(YEAR(TID[[#This Row],[Capital Approval]])=1900,"",YEAR(TID[[#This Row],[Capital Approval]])),"")</f>
        <v>2020</v>
      </c>
      <c r="M76" s="59">
        <f>IFERROR(IF(YEAR(TID[[#This Row],[PA Signed]])=1900,"",YEAR(TID[[#This Row],[PA Signed]])),"")</f>
        <v>2023</v>
      </c>
      <c r="N76" s="59">
        <f>IFERROR(IF(YEAR(TID[[#This Row],[First Significant EI]])=1900,"",YEAR(TID[[#This Row],[First Significant EI]])),"")</f>
        <v>2027</v>
      </c>
      <c r="O76" s="59">
        <f>IFERROR(IF(YEAR(TID[[#This Row],[Final EI]])=1900,"",YEAR(TID[[#This Row],[Final EI]])),"")</f>
        <v>2030</v>
      </c>
    </row>
    <row r="77" spans="1:15" x14ac:dyDescent="0.3">
      <c r="A77" s="65" t="s">
        <v>181</v>
      </c>
      <c r="B77" s="6" t="s">
        <v>182</v>
      </c>
      <c r="C77" s="6" t="s">
        <v>16</v>
      </c>
      <c r="D77" s="6" t="s">
        <v>4</v>
      </c>
      <c r="E77" s="6" t="s">
        <v>23</v>
      </c>
      <c r="F77" s="6">
        <v>110</v>
      </c>
      <c r="G77" s="6" t="str" cm="1">
        <f t="array" ref="G7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EI</v>
      </c>
      <c r="H77" s="66">
        <v>43964</v>
      </c>
      <c r="I77" s="66">
        <v>44426</v>
      </c>
      <c r="J77" s="66">
        <v>45352</v>
      </c>
      <c r="K77" s="67">
        <v>46087</v>
      </c>
      <c r="L77" s="63">
        <f>IFERROR(IF(YEAR(TID[[#This Row],[Capital Approval]])=1900,"",YEAR(TID[[#This Row],[Capital Approval]])),"")</f>
        <v>2020</v>
      </c>
      <c r="M77" s="59">
        <f>IFERROR(IF(YEAR(TID[[#This Row],[PA Signed]])=1900,"",YEAR(TID[[#This Row],[PA Signed]])),"")</f>
        <v>2021</v>
      </c>
      <c r="N77" s="59">
        <f>IFERROR(IF(YEAR(TID[[#This Row],[First Significant EI]])=1900,"",YEAR(TID[[#This Row],[First Significant EI]])),"")</f>
        <v>2024</v>
      </c>
      <c r="O77" s="59">
        <f>IFERROR(IF(YEAR(TID[[#This Row],[Final EI]])=1900,"",YEAR(TID[[#This Row],[Final EI]])),"")</f>
        <v>2026</v>
      </c>
    </row>
    <row r="78" spans="1:15" x14ac:dyDescent="0.3">
      <c r="A78" s="65" t="s">
        <v>183</v>
      </c>
      <c r="B78" s="6" t="s">
        <v>184</v>
      </c>
      <c r="C78" s="6" t="s">
        <v>16</v>
      </c>
      <c r="D78" s="6" t="s">
        <v>4</v>
      </c>
      <c r="E78" s="6" t="s">
        <v>23</v>
      </c>
      <c r="F78" s="6">
        <v>110</v>
      </c>
      <c r="G78" s="6" t="str" cm="1">
        <f t="array" ref="G7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8" s="66">
        <v>43964</v>
      </c>
      <c r="I78" s="66">
        <v>44302</v>
      </c>
      <c r="J78" s="66">
        <v>45352</v>
      </c>
      <c r="K78" s="67">
        <v>46752</v>
      </c>
      <c r="L78" s="63">
        <f>IFERROR(IF(YEAR(TID[[#This Row],[Capital Approval]])=1900,"",YEAR(TID[[#This Row],[Capital Approval]])),"")</f>
        <v>2020</v>
      </c>
      <c r="M78" s="59">
        <f>IFERROR(IF(YEAR(TID[[#This Row],[PA Signed]])=1900,"",YEAR(TID[[#This Row],[PA Signed]])),"")</f>
        <v>2021</v>
      </c>
      <c r="N78" s="59">
        <f>IFERROR(IF(YEAR(TID[[#This Row],[First Significant EI]])=1900,"",YEAR(TID[[#This Row],[First Significant EI]])),"")</f>
        <v>2024</v>
      </c>
      <c r="O78" s="59">
        <f>IFERROR(IF(YEAR(TID[[#This Row],[Final EI]])=1900,"",YEAR(TID[[#This Row],[Final EI]])),"")</f>
        <v>2027</v>
      </c>
    </row>
    <row r="79" spans="1:15" x14ac:dyDescent="0.3">
      <c r="A79" s="65" t="s">
        <v>185</v>
      </c>
      <c r="B79" s="6" t="s">
        <v>186</v>
      </c>
      <c r="C79" s="6" t="s">
        <v>178</v>
      </c>
      <c r="D79" s="6" t="s">
        <v>4</v>
      </c>
      <c r="E79" s="6" t="s">
        <v>23</v>
      </c>
      <c r="F79" s="6">
        <v>110</v>
      </c>
      <c r="G79" s="6" t="str" cm="1">
        <f t="array" ref="G7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79" s="66">
        <v>43964</v>
      </c>
      <c r="I79" s="66">
        <v>44391</v>
      </c>
      <c r="J79" s="66">
        <v>45107</v>
      </c>
      <c r="K79" s="67">
        <v>47807</v>
      </c>
      <c r="L79" s="63">
        <f>IFERROR(IF(YEAR(TID[[#This Row],[Capital Approval]])=1900,"",YEAR(TID[[#This Row],[Capital Approval]])),"")</f>
        <v>2020</v>
      </c>
      <c r="M79" s="59">
        <f>IFERROR(IF(YEAR(TID[[#This Row],[PA Signed]])=1900,"",YEAR(TID[[#This Row],[PA Signed]])),"")</f>
        <v>2021</v>
      </c>
      <c r="N79" s="59">
        <f>IFERROR(IF(YEAR(TID[[#This Row],[First Significant EI]])=1900,"",YEAR(TID[[#This Row],[First Significant EI]])),"")</f>
        <v>2023</v>
      </c>
      <c r="O79" s="59">
        <f>IFERROR(IF(YEAR(TID[[#This Row],[Final EI]])=1900,"",YEAR(TID[[#This Row],[Final EI]])),"")</f>
        <v>2030</v>
      </c>
    </row>
    <row r="80" spans="1:15" x14ac:dyDescent="0.3">
      <c r="A80" s="65" t="s">
        <v>187</v>
      </c>
      <c r="B80" s="6" t="s">
        <v>188</v>
      </c>
      <c r="C80" s="6" t="s">
        <v>70</v>
      </c>
      <c r="D80" s="6" t="s">
        <v>4</v>
      </c>
      <c r="E80" s="6" t="s">
        <v>23</v>
      </c>
      <c r="F80" s="6">
        <v>220</v>
      </c>
      <c r="G80" s="6" t="str" cm="1">
        <f t="array" ref="G8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80" s="66">
        <v>45714</v>
      </c>
      <c r="I80" s="66">
        <v>46378</v>
      </c>
      <c r="J80" s="66">
        <v>47010</v>
      </c>
      <c r="K80" s="67">
        <v>47375</v>
      </c>
      <c r="L80" s="63">
        <f>IFERROR(IF(YEAR(TID[[#This Row],[Capital Approval]])=1900,"",YEAR(TID[[#This Row],[Capital Approval]])),"")</f>
        <v>2025</v>
      </c>
      <c r="M80" s="59">
        <f>IFERROR(IF(YEAR(TID[[#This Row],[PA Signed]])=1900,"",YEAR(TID[[#This Row],[PA Signed]])),"")</f>
        <v>2026</v>
      </c>
      <c r="N80" s="59">
        <f>IFERROR(IF(YEAR(TID[[#This Row],[First Significant EI]])=1900,"",YEAR(TID[[#This Row],[First Significant EI]])),"")</f>
        <v>2028</v>
      </c>
      <c r="O80" s="59">
        <f>IFERROR(IF(YEAR(TID[[#This Row],[Final EI]])=1900,"",YEAR(TID[[#This Row],[Final EI]])),"")</f>
        <v>2029</v>
      </c>
    </row>
    <row r="81" spans="1:15" x14ac:dyDescent="0.3">
      <c r="A81" s="65" t="s">
        <v>189</v>
      </c>
      <c r="B81" s="6" t="s">
        <v>190</v>
      </c>
      <c r="C81" s="6" t="s">
        <v>52</v>
      </c>
      <c r="D81" s="6" t="s">
        <v>4</v>
      </c>
      <c r="E81" s="6" t="s">
        <v>15</v>
      </c>
      <c r="F81" s="6">
        <v>220</v>
      </c>
      <c r="G81" s="6" t="str" cm="1">
        <f t="array" ref="G8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81" s="66">
        <v>44075</v>
      </c>
      <c r="I81" s="66">
        <v>45268</v>
      </c>
      <c r="J81" s="66"/>
      <c r="K81" s="67"/>
      <c r="L81" s="63">
        <f>IFERROR(IF(YEAR(TID[[#This Row],[Capital Approval]])=1900,"",YEAR(TID[[#This Row],[Capital Approval]])),"")</f>
        <v>2020</v>
      </c>
      <c r="M81" s="59">
        <f>IFERROR(IF(YEAR(TID[[#This Row],[PA Signed]])=1900,"",YEAR(TID[[#This Row],[PA Signed]])),"")</f>
        <v>2023</v>
      </c>
      <c r="N81" s="59" t="str">
        <f>IFERROR(IF(YEAR(TID[[#This Row],[First Significant EI]])=1900,"",YEAR(TID[[#This Row],[First Significant EI]])),"")</f>
        <v/>
      </c>
      <c r="O81" s="59" t="str">
        <f>IFERROR(IF(YEAR(TID[[#This Row],[Final EI]])=1900,"",YEAR(TID[[#This Row],[Final EI]])),"")</f>
        <v/>
      </c>
    </row>
    <row r="82" spans="1:15" x14ac:dyDescent="0.3">
      <c r="A82" s="65" t="s">
        <v>191</v>
      </c>
      <c r="B82" s="6" t="s">
        <v>192</v>
      </c>
      <c r="C82" s="6" t="s">
        <v>70</v>
      </c>
      <c r="D82" s="6" t="s">
        <v>4</v>
      </c>
      <c r="E82" s="6" t="s">
        <v>15</v>
      </c>
      <c r="F82" s="6">
        <v>220</v>
      </c>
      <c r="G82" s="6" t="str" cm="1">
        <f t="array" ref="G8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82" s="66">
        <v>44323</v>
      </c>
      <c r="I82" s="66">
        <v>45268</v>
      </c>
      <c r="J82" s="66"/>
      <c r="K82" s="67"/>
      <c r="L82" s="63">
        <f>IFERROR(IF(YEAR(TID[[#This Row],[Capital Approval]])=1900,"",YEAR(TID[[#This Row],[Capital Approval]])),"")</f>
        <v>2021</v>
      </c>
      <c r="M82" s="59">
        <f>IFERROR(IF(YEAR(TID[[#This Row],[PA Signed]])=1900,"",YEAR(TID[[#This Row],[PA Signed]])),"")</f>
        <v>2023</v>
      </c>
      <c r="N82" s="59" t="str">
        <f>IFERROR(IF(YEAR(TID[[#This Row],[First Significant EI]])=1900,"",YEAR(TID[[#This Row],[First Significant EI]])),"")</f>
        <v/>
      </c>
      <c r="O82" s="59" t="str">
        <f>IFERROR(IF(YEAR(TID[[#This Row],[Final EI]])=1900,"",YEAR(TID[[#This Row],[Final EI]])),"")</f>
        <v/>
      </c>
    </row>
    <row r="83" spans="1:15" x14ac:dyDescent="0.3">
      <c r="A83" s="65" t="s">
        <v>193</v>
      </c>
      <c r="B83" s="6" t="s">
        <v>194</v>
      </c>
      <c r="C83" s="6" t="s">
        <v>120</v>
      </c>
      <c r="D83" s="6" t="s">
        <v>4</v>
      </c>
      <c r="E83" s="6" t="s">
        <v>15</v>
      </c>
      <c r="F83" s="6">
        <v>220</v>
      </c>
      <c r="G83" s="6" t="str" cm="1">
        <f t="array" ref="G8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83" s="66">
        <v>44358</v>
      </c>
      <c r="I83" s="66">
        <v>45268</v>
      </c>
      <c r="J83" s="66"/>
      <c r="K83" s="67"/>
      <c r="L83" s="63">
        <f>IFERROR(IF(YEAR(TID[[#This Row],[Capital Approval]])=1900,"",YEAR(TID[[#This Row],[Capital Approval]])),"")</f>
        <v>2021</v>
      </c>
      <c r="M83" s="59">
        <f>IFERROR(IF(YEAR(TID[[#This Row],[PA Signed]])=1900,"",YEAR(TID[[#This Row],[PA Signed]])),"")</f>
        <v>2023</v>
      </c>
      <c r="N83" s="59" t="str">
        <f>IFERROR(IF(YEAR(TID[[#This Row],[First Significant EI]])=1900,"",YEAR(TID[[#This Row],[First Significant EI]])),"")</f>
        <v/>
      </c>
      <c r="O83" s="59" t="str">
        <f>IFERROR(IF(YEAR(TID[[#This Row],[Final EI]])=1900,"",YEAR(TID[[#This Row],[Final EI]])),"")</f>
        <v/>
      </c>
    </row>
    <row r="84" spans="1:15" x14ac:dyDescent="0.3">
      <c r="A84" s="65" t="s">
        <v>195</v>
      </c>
      <c r="B84" s="6" t="s">
        <v>196</v>
      </c>
      <c r="C84" s="6" t="s">
        <v>27</v>
      </c>
      <c r="D84" s="6" t="s">
        <v>4</v>
      </c>
      <c r="E84" s="6" t="s">
        <v>15</v>
      </c>
      <c r="F84" s="6">
        <v>220</v>
      </c>
      <c r="G84" s="6" t="str" cm="1">
        <f t="array" ref="G8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84" s="66">
        <v>44391</v>
      </c>
      <c r="I84" s="66">
        <v>45268</v>
      </c>
      <c r="J84" s="66"/>
      <c r="K84" s="67"/>
      <c r="L84" s="63">
        <f>IFERROR(IF(YEAR(TID[[#This Row],[Capital Approval]])=1900,"",YEAR(TID[[#This Row],[Capital Approval]])),"")</f>
        <v>2021</v>
      </c>
      <c r="M84" s="59">
        <f>IFERROR(IF(YEAR(TID[[#This Row],[PA Signed]])=1900,"",YEAR(TID[[#This Row],[PA Signed]])),"")</f>
        <v>2023</v>
      </c>
      <c r="N84" s="59" t="str">
        <f>IFERROR(IF(YEAR(TID[[#This Row],[First Significant EI]])=1900,"",YEAR(TID[[#This Row],[First Significant EI]])),"")</f>
        <v/>
      </c>
      <c r="O84" s="59" t="str">
        <f>IFERROR(IF(YEAR(TID[[#This Row],[Final EI]])=1900,"",YEAR(TID[[#This Row],[Final EI]])),"")</f>
        <v/>
      </c>
    </row>
    <row r="85" spans="1:15" x14ac:dyDescent="0.3">
      <c r="A85" s="65" t="s">
        <v>197</v>
      </c>
      <c r="B85" s="6" t="s">
        <v>198</v>
      </c>
      <c r="C85" s="6" t="s">
        <v>55</v>
      </c>
      <c r="D85" s="6" t="s">
        <v>4</v>
      </c>
      <c r="E85" s="6" t="s">
        <v>103</v>
      </c>
      <c r="F85" s="6">
        <v>110</v>
      </c>
      <c r="G85" s="6" t="str" cm="1">
        <f t="array" ref="G8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85" s="66">
        <v>44049</v>
      </c>
      <c r="I85" s="66">
        <v>46721</v>
      </c>
      <c r="J85" s="66"/>
      <c r="K85" s="67"/>
      <c r="L85" s="63">
        <f>IFERROR(IF(YEAR(TID[[#This Row],[Capital Approval]])=1900,"",YEAR(TID[[#This Row],[Capital Approval]])),"")</f>
        <v>2020</v>
      </c>
      <c r="M85" s="59">
        <f>IFERROR(IF(YEAR(TID[[#This Row],[PA Signed]])=1900,"",YEAR(TID[[#This Row],[PA Signed]])),"")</f>
        <v>2027</v>
      </c>
      <c r="N85" s="59" t="str">
        <f>IFERROR(IF(YEAR(TID[[#This Row],[First Significant EI]])=1900,"",YEAR(TID[[#This Row],[First Significant EI]])),"")</f>
        <v/>
      </c>
      <c r="O85" s="59" t="str">
        <f>IFERROR(IF(YEAR(TID[[#This Row],[Final EI]])=1900,"",YEAR(TID[[#This Row],[Final EI]])),"")</f>
        <v/>
      </c>
    </row>
    <row r="86" spans="1:15" x14ac:dyDescent="0.3">
      <c r="A86" s="65" t="s">
        <v>199</v>
      </c>
      <c r="B86" s="6" t="s">
        <v>200</v>
      </c>
      <c r="C86" s="6" t="s">
        <v>79</v>
      </c>
      <c r="D86" s="6" t="s">
        <v>4</v>
      </c>
      <c r="E86" s="6" t="s">
        <v>103</v>
      </c>
      <c r="F86" s="6">
        <v>110</v>
      </c>
      <c r="G86" s="6" t="str" cm="1">
        <f t="array" ref="G8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86" s="66">
        <v>44504</v>
      </c>
      <c r="I86" s="66">
        <v>46335</v>
      </c>
      <c r="J86" s="66"/>
      <c r="K86" s="67"/>
      <c r="L86" s="63">
        <f>IFERROR(IF(YEAR(TID[[#This Row],[Capital Approval]])=1900,"",YEAR(TID[[#This Row],[Capital Approval]])),"")</f>
        <v>2021</v>
      </c>
      <c r="M86" s="59">
        <f>IFERROR(IF(YEAR(TID[[#This Row],[PA Signed]])=1900,"",YEAR(TID[[#This Row],[PA Signed]])),"")</f>
        <v>2026</v>
      </c>
      <c r="N86" s="59" t="str">
        <f>IFERROR(IF(YEAR(TID[[#This Row],[First Significant EI]])=1900,"",YEAR(TID[[#This Row],[First Significant EI]])),"")</f>
        <v/>
      </c>
      <c r="O86" s="59" t="str">
        <f>IFERROR(IF(YEAR(TID[[#This Row],[Final EI]])=1900,"",YEAR(TID[[#This Row],[Final EI]])),"")</f>
        <v/>
      </c>
    </row>
    <row r="87" spans="1:15" x14ac:dyDescent="0.3">
      <c r="A87" s="65" t="s">
        <v>201</v>
      </c>
      <c r="B87" s="6" t="s">
        <v>202</v>
      </c>
      <c r="C87" s="6" t="s">
        <v>203</v>
      </c>
      <c r="D87" s="6" t="s">
        <v>4</v>
      </c>
      <c r="E87" s="6" t="s">
        <v>23</v>
      </c>
      <c r="F87" s="6">
        <v>110</v>
      </c>
      <c r="G87" s="6" t="str" cm="1">
        <f t="array" ref="G8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87" s="66">
        <v>44105</v>
      </c>
      <c r="I87" s="66">
        <v>44440</v>
      </c>
      <c r="J87" s="66">
        <v>46300</v>
      </c>
      <c r="K87" s="67">
        <v>47067</v>
      </c>
      <c r="L87" s="63">
        <f>IFERROR(IF(YEAR(TID[[#This Row],[Capital Approval]])=1900,"",YEAR(TID[[#This Row],[Capital Approval]])),"")</f>
        <v>2020</v>
      </c>
      <c r="M87" s="59">
        <f>IFERROR(IF(YEAR(TID[[#This Row],[PA Signed]])=1900,"",YEAR(TID[[#This Row],[PA Signed]])),"")</f>
        <v>2021</v>
      </c>
      <c r="N87" s="59">
        <f>IFERROR(IF(YEAR(TID[[#This Row],[First Significant EI]])=1900,"",YEAR(TID[[#This Row],[First Significant EI]])),"")</f>
        <v>2026</v>
      </c>
      <c r="O87" s="59">
        <f>IFERROR(IF(YEAR(TID[[#This Row],[Final EI]])=1900,"",YEAR(TID[[#This Row],[Final EI]])),"")</f>
        <v>2028</v>
      </c>
    </row>
    <row r="88" spans="1:15" x14ac:dyDescent="0.3">
      <c r="A88" s="65" t="s">
        <v>204</v>
      </c>
      <c r="B88" s="6" t="s">
        <v>205</v>
      </c>
      <c r="C88" s="6" t="s">
        <v>206</v>
      </c>
      <c r="D88" s="6" t="s">
        <v>4</v>
      </c>
      <c r="E88" s="6" t="s">
        <v>23</v>
      </c>
      <c r="F88" s="6">
        <v>220</v>
      </c>
      <c r="G88" s="6" t="str" cm="1">
        <f t="array" ref="G8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88" s="66">
        <v>44105</v>
      </c>
      <c r="I88" s="66">
        <v>44425</v>
      </c>
      <c r="J88" s="66">
        <v>45971</v>
      </c>
      <c r="K88" s="67">
        <v>46721</v>
      </c>
      <c r="L88" s="63">
        <f>IFERROR(IF(YEAR(TID[[#This Row],[Capital Approval]])=1900,"",YEAR(TID[[#This Row],[Capital Approval]])),"")</f>
        <v>2020</v>
      </c>
      <c r="M88" s="59">
        <f>IFERROR(IF(YEAR(TID[[#This Row],[PA Signed]])=1900,"",YEAR(TID[[#This Row],[PA Signed]])),"")</f>
        <v>2021</v>
      </c>
      <c r="N88" s="59">
        <f>IFERROR(IF(YEAR(TID[[#This Row],[First Significant EI]])=1900,"",YEAR(TID[[#This Row],[First Significant EI]])),"")</f>
        <v>2025</v>
      </c>
      <c r="O88" s="59">
        <f>IFERROR(IF(YEAR(TID[[#This Row],[Final EI]])=1900,"",YEAR(TID[[#This Row],[Final EI]])),"")</f>
        <v>2027</v>
      </c>
    </row>
    <row r="89" spans="1:15" x14ac:dyDescent="0.3">
      <c r="A89" s="65" t="s">
        <v>207</v>
      </c>
      <c r="B89" s="6" t="s">
        <v>208</v>
      </c>
      <c r="C89" s="6" t="s">
        <v>27</v>
      </c>
      <c r="D89" s="6" t="s">
        <v>4</v>
      </c>
      <c r="E89" s="6" t="s">
        <v>23</v>
      </c>
      <c r="F89" s="6">
        <v>110</v>
      </c>
      <c r="G89" s="6" t="str" cm="1">
        <f t="array" ref="G8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89" s="66">
        <v>44105</v>
      </c>
      <c r="I89" s="66">
        <v>44393</v>
      </c>
      <c r="J89" s="66">
        <v>46175</v>
      </c>
      <c r="K89" s="67">
        <v>46805</v>
      </c>
      <c r="L89" s="63">
        <f>IFERROR(IF(YEAR(TID[[#This Row],[Capital Approval]])=1900,"",YEAR(TID[[#This Row],[Capital Approval]])),"")</f>
        <v>2020</v>
      </c>
      <c r="M89" s="59">
        <f>IFERROR(IF(YEAR(TID[[#This Row],[PA Signed]])=1900,"",YEAR(TID[[#This Row],[PA Signed]])),"")</f>
        <v>2021</v>
      </c>
      <c r="N89" s="59">
        <f>IFERROR(IF(YEAR(TID[[#This Row],[First Significant EI]])=1900,"",YEAR(TID[[#This Row],[First Significant EI]])),"")</f>
        <v>2026</v>
      </c>
      <c r="O89" s="59">
        <f>IFERROR(IF(YEAR(TID[[#This Row],[Final EI]])=1900,"",YEAR(TID[[#This Row],[Final EI]])),"")</f>
        <v>2028</v>
      </c>
    </row>
    <row r="90" spans="1:15" x14ac:dyDescent="0.3">
      <c r="A90" s="65" t="s">
        <v>209</v>
      </c>
      <c r="B90" s="6" t="s">
        <v>210</v>
      </c>
      <c r="C90" s="6" t="s">
        <v>203</v>
      </c>
      <c r="D90" s="6" t="s">
        <v>4</v>
      </c>
      <c r="E90" s="6" t="s">
        <v>23</v>
      </c>
      <c r="F90" s="6">
        <v>220</v>
      </c>
      <c r="G90" s="6" t="str" cm="1">
        <f t="array" ref="G9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0" s="66">
        <v>44105</v>
      </c>
      <c r="I90" s="66">
        <v>44440</v>
      </c>
      <c r="J90" s="66">
        <v>46128</v>
      </c>
      <c r="K90" s="67">
        <v>46701</v>
      </c>
      <c r="L90" s="63">
        <f>IFERROR(IF(YEAR(TID[[#This Row],[Capital Approval]])=1900,"",YEAR(TID[[#This Row],[Capital Approval]])),"")</f>
        <v>2020</v>
      </c>
      <c r="M90" s="59">
        <f>IFERROR(IF(YEAR(TID[[#This Row],[PA Signed]])=1900,"",YEAR(TID[[#This Row],[PA Signed]])),"")</f>
        <v>2021</v>
      </c>
      <c r="N90" s="59">
        <f>IFERROR(IF(YEAR(TID[[#This Row],[First Significant EI]])=1900,"",YEAR(TID[[#This Row],[First Significant EI]])),"")</f>
        <v>2026</v>
      </c>
      <c r="O90" s="59">
        <f>IFERROR(IF(YEAR(TID[[#This Row],[Final EI]])=1900,"",YEAR(TID[[#This Row],[Final EI]])),"")</f>
        <v>2027</v>
      </c>
    </row>
    <row r="91" spans="1:15" x14ac:dyDescent="0.3">
      <c r="A91" s="65" t="s">
        <v>211</v>
      </c>
      <c r="B91" s="6" t="s">
        <v>212</v>
      </c>
      <c r="C91" s="6" t="s">
        <v>107</v>
      </c>
      <c r="D91" s="6" t="s">
        <v>4</v>
      </c>
      <c r="E91" s="6" t="s">
        <v>103</v>
      </c>
      <c r="F91" s="6">
        <v>110</v>
      </c>
      <c r="G91" s="6" t="str" cm="1">
        <f t="array" ref="G9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91" s="66">
        <v>44231</v>
      </c>
      <c r="I91" s="66"/>
      <c r="J91" s="66"/>
      <c r="K91" s="67"/>
      <c r="L91" s="63">
        <f>IFERROR(IF(YEAR(TID[[#This Row],[Capital Approval]])=1900,"",YEAR(TID[[#This Row],[Capital Approval]])),"")</f>
        <v>2021</v>
      </c>
      <c r="M91" s="59" t="str">
        <f>IFERROR(IF(YEAR(TID[[#This Row],[PA Signed]])=1900,"",YEAR(TID[[#This Row],[PA Signed]])),"")</f>
        <v/>
      </c>
      <c r="N91" s="59" t="str">
        <f>IFERROR(IF(YEAR(TID[[#This Row],[First Significant EI]])=1900,"",YEAR(TID[[#This Row],[First Significant EI]])),"")</f>
        <v/>
      </c>
      <c r="O91" s="59" t="str">
        <f>IFERROR(IF(YEAR(TID[[#This Row],[Final EI]])=1900,"",YEAR(TID[[#This Row],[Final EI]])),"")</f>
        <v/>
      </c>
    </row>
    <row r="92" spans="1:15" x14ac:dyDescent="0.3">
      <c r="A92" s="69" t="s">
        <v>213</v>
      </c>
      <c r="B92" s="6" t="s">
        <v>214</v>
      </c>
      <c r="C92" s="6" t="s">
        <v>95</v>
      </c>
      <c r="D92" s="6" t="s">
        <v>4</v>
      </c>
      <c r="E92" s="6" t="s">
        <v>103</v>
      </c>
      <c r="F92" s="6">
        <v>110</v>
      </c>
      <c r="G92" s="6" t="str" cm="1">
        <f t="array" ref="G9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92" s="66">
        <v>44322</v>
      </c>
      <c r="I92" s="66"/>
      <c r="J92" s="66"/>
      <c r="K92" s="67"/>
      <c r="L92" s="63">
        <f>IFERROR(IF(YEAR(TID[[#This Row],[Capital Approval]])=1900,"",YEAR(TID[[#This Row],[Capital Approval]])),"")</f>
        <v>2021</v>
      </c>
      <c r="M92" s="59" t="str">
        <f>IFERROR(IF(YEAR(TID[[#This Row],[PA Signed]])=1900,"",YEAR(TID[[#This Row],[PA Signed]])),"")</f>
        <v/>
      </c>
      <c r="N92" s="59" t="str">
        <f>IFERROR(IF(YEAR(TID[[#This Row],[First Significant EI]])=1900,"",YEAR(TID[[#This Row],[First Significant EI]])),"")</f>
        <v/>
      </c>
      <c r="O92" s="59" t="str">
        <f>IFERROR(IF(YEAR(TID[[#This Row],[Final EI]])=1900,"",YEAR(TID[[#This Row],[Final EI]])),"")</f>
        <v/>
      </c>
    </row>
    <row r="93" spans="1:15" x14ac:dyDescent="0.3">
      <c r="A93" s="65" t="s">
        <v>215</v>
      </c>
      <c r="B93" s="6" t="s">
        <v>216</v>
      </c>
      <c r="C93" s="6" t="s">
        <v>49</v>
      </c>
      <c r="D93" s="6" t="s">
        <v>4</v>
      </c>
      <c r="E93" s="6" t="s">
        <v>23</v>
      </c>
      <c r="F93" s="6">
        <v>110</v>
      </c>
      <c r="G93" s="6" t="str" cm="1">
        <f t="array" ref="G9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3" s="66">
        <v>44147</v>
      </c>
      <c r="I93" s="66">
        <v>44440</v>
      </c>
      <c r="J93" s="66">
        <v>45352</v>
      </c>
      <c r="K93" s="67">
        <v>46919</v>
      </c>
      <c r="L93" s="63">
        <f>IFERROR(IF(YEAR(TID[[#This Row],[Capital Approval]])=1900,"",YEAR(TID[[#This Row],[Capital Approval]])),"")</f>
        <v>2020</v>
      </c>
      <c r="M93" s="59">
        <f>IFERROR(IF(YEAR(TID[[#This Row],[PA Signed]])=1900,"",YEAR(TID[[#This Row],[PA Signed]])),"")</f>
        <v>2021</v>
      </c>
      <c r="N93" s="59">
        <f>IFERROR(IF(YEAR(TID[[#This Row],[First Significant EI]])=1900,"",YEAR(TID[[#This Row],[First Significant EI]])),"")</f>
        <v>2024</v>
      </c>
      <c r="O93" s="59">
        <f>IFERROR(IF(YEAR(TID[[#This Row],[Final EI]])=1900,"",YEAR(TID[[#This Row],[Final EI]])),"")</f>
        <v>2028</v>
      </c>
    </row>
    <row r="94" spans="1:15" x14ac:dyDescent="0.3">
      <c r="A94" s="65" t="s">
        <v>217</v>
      </c>
      <c r="B94" s="6" t="s">
        <v>218</v>
      </c>
      <c r="C94" s="6" t="s">
        <v>46</v>
      </c>
      <c r="D94" s="6" t="s">
        <v>4</v>
      </c>
      <c r="E94" s="6" t="s">
        <v>23</v>
      </c>
      <c r="F94" s="6">
        <v>220</v>
      </c>
      <c r="G94" s="6" t="str" cm="1">
        <f t="array" ref="G9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4" s="66">
        <v>44169</v>
      </c>
      <c r="I94" s="66">
        <v>44504</v>
      </c>
      <c r="J94" s="66"/>
      <c r="K94" s="67">
        <v>46720</v>
      </c>
      <c r="L94" s="63">
        <f>IFERROR(IF(YEAR(TID[[#This Row],[Capital Approval]])=1900,"",YEAR(TID[[#This Row],[Capital Approval]])),"")</f>
        <v>2020</v>
      </c>
      <c r="M94" s="59">
        <f>IFERROR(IF(YEAR(TID[[#This Row],[PA Signed]])=1900,"",YEAR(TID[[#This Row],[PA Signed]])),"")</f>
        <v>2021</v>
      </c>
      <c r="N94" s="59" t="str">
        <f>IFERROR(IF(YEAR(TID[[#This Row],[First Significant EI]])=1900,"",YEAR(TID[[#This Row],[First Significant EI]])),"")</f>
        <v/>
      </c>
      <c r="O94" s="59">
        <f>IFERROR(IF(YEAR(TID[[#This Row],[Final EI]])=1900,"",YEAR(TID[[#This Row],[Final EI]])),"")</f>
        <v>2027</v>
      </c>
    </row>
    <row r="95" spans="1:15" x14ac:dyDescent="0.3">
      <c r="A95" s="65" t="s">
        <v>219</v>
      </c>
      <c r="B95" s="6" t="s">
        <v>220</v>
      </c>
      <c r="C95" s="6" t="s">
        <v>221</v>
      </c>
      <c r="D95" s="6" t="s">
        <v>4</v>
      </c>
      <c r="E95" s="6" t="s">
        <v>23</v>
      </c>
      <c r="F95" s="6">
        <v>110</v>
      </c>
      <c r="G95" s="6" t="str" cm="1">
        <f t="array" ref="G9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5" s="66">
        <v>44169</v>
      </c>
      <c r="I95" s="66">
        <v>44546</v>
      </c>
      <c r="J95" s="66"/>
      <c r="K95" s="67">
        <v>46983</v>
      </c>
      <c r="L95" s="63">
        <f>IFERROR(IF(YEAR(TID[[#This Row],[Capital Approval]])=1900,"",YEAR(TID[[#This Row],[Capital Approval]])),"")</f>
        <v>2020</v>
      </c>
      <c r="M95" s="59">
        <f>IFERROR(IF(YEAR(TID[[#This Row],[PA Signed]])=1900,"",YEAR(TID[[#This Row],[PA Signed]])),"")</f>
        <v>2021</v>
      </c>
      <c r="N95" s="59" t="str">
        <f>IFERROR(IF(YEAR(TID[[#This Row],[First Significant EI]])=1900,"",YEAR(TID[[#This Row],[First Significant EI]])),"")</f>
        <v/>
      </c>
      <c r="O95" s="59">
        <f>IFERROR(IF(YEAR(TID[[#This Row],[Final EI]])=1900,"",YEAR(TID[[#This Row],[Final EI]])),"")</f>
        <v>2028</v>
      </c>
    </row>
    <row r="96" spans="1:15" x14ac:dyDescent="0.3">
      <c r="A96" s="65" t="s">
        <v>222</v>
      </c>
      <c r="B96" s="6" t="s">
        <v>223</v>
      </c>
      <c r="C96" s="6" t="s">
        <v>52</v>
      </c>
      <c r="D96" s="6" t="s">
        <v>4</v>
      </c>
      <c r="E96" s="6" t="s">
        <v>23</v>
      </c>
      <c r="F96" s="6">
        <v>220</v>
      </c>
      <c r="G96" s="6" t="str" cm="1">
        <f t="array" ref="G9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6" s="66">
        <v>44231</v>
      </c>
      <c r="I96" s="66">
        <v>44546</v>
      </c>
      <c r="J96" s="66"/>
      <c r="K96" s="67">
        <v>46752</v>
      </c>
      <c r="L96" s="63">
        <f>IFERROR(IF(YEAR(TID[[#This Row],[Capital Approval]])=1900,"",YEAR(TID[[#This Row],[Capital Approval]])),"")</f>
        <v>2021</v>
      </c>
      <c r="M96" s="59">
        <f>IFERROR(IF(YEAR(TID[[#This Row],[PA Signed]])=1900,"",YEAR(TID[[#This Row],[PA Signed]])),"")</f>
        <v>2021</v>
      </c>
      <c r="N96" s="59" t="str">
        <f>IFERROR(IF(YEAR(TID[[#This Row],[First Significant EI]])=1900,"",YEAR(TID[[#This Row],[First Significant EI]])),"")</f>
        <v/>
      </c>
      <c r="O96" s="59">
        <f>IFERROR(IF(YEAR(TID[[#This Row],[Final EI]])=1900,"",YEAR(TID[[#This Row],[Final EI]])),"")</f>
        <v>2027</v>
      </c>
    </row>
    <row r="97" spans="1:15" x14ac:dyDescent="0.3">
      <c r="A97" s="65" t="s">
        <v>224</v>
      </c>
      <c r="B97" s="6" t="s">
        <v>225</v>
      </c>
      <c r="C97" s="6" t="s">
        <v>226</v>
      </c>
      <c r="D97" s="6" t="s">
        <v>4</v>
      </c>
      <c r="E97" s="6" t="s">
        <v>23</v>
      </c>
      <c r="F97" s="6">
        <v>110</v>
      </c>
      <c r="G97" s="6" t="str" cm="1">
        <f t="array" ref="G9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7" s="66">
        <v>44231</v>
      </c>
      <c r="I97" s="66">
        <v>44504</v>
      </c>
      <c r="J97" s="66">
        <v>45807</v>
      </c>
      <c r="K97" s="67">
        <v>47246</v>
      </c>
      <c r="L97" s="63">
        <f>IFERROR(IF(YEAR(TID[[#This Row],[Capital Approval]])=1900,"",YEAR(TID[[#This Row],[Capital Approval]])),"")</f>
        <v>2021</v>
      </c>
      <c r="M97" s="59">
        <f>IFERROR(IF(YEAR(TID[[#This Row],[PA Signed]])=1900,"",YEAR(TID[[#This Row],[PA Signed]])),"")</f>
        <v>2021</v>
      </c>
      <c r="N97" s="59">
        <f>IFERROR(IF(YEAR(TID[[#This Row],[First Significant EI]])=1900,"",YEAR(TID[[#This Row],[First Significant EI]])),"")</f>
        <v>2025</v>
      </c>
      <c r="O97" s="59">
        <f>IFERROR(IF(YEAR(TID[[#This Row],[Final EI]])=1900,"",YEAR(TID[[#This Row],[Final EI]])),"")</f>
        <v>2029</v>
      </c>
    </row>
    <row r="98" spans="1:15" x14ac:dyDescent="0.3">
      <c r="A98" s="65" t="s">
        <v>227</v>
      </c>
      <c r="B98" s="6" t="s">
        <v>228</v>
      </c>
      <c r="C98" s="6" t="s">
        <v>79</v>
      </c>
      <c r="D98" s="6" t="s">
        <v>4</v>
      </c>
      <c r="E98" s="6" t="s">
        <v>23</v>
      </c>
      <c r="F98" s="6">
        <v>110</v>
      </c>
      <c r="G98" s="6" t="str" cm="1">
        <f t="array" ref="G9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8" s="66">
        <v>44231</v>
      </c>
      <c r="I98" s="66">
        <v>44627</v>
      </c>
      <c r="J98" s="66">
        <v>46255</v>
      </c>
      <c r="K98" s="67"/>
      <c r="L98" s="63">
        <f>IFERROR(IF(YEAR(TID[[#This Row],[Capital Approval]])=1900,"",YEAR(TID[[#This Row],[Capital Approval]])),"")</f>
        <v>2021</v>
      </c>
      <c r="M98" s="59">
        <f>IFERROR(IF(YEAR(TID[[#This Row],[PA Signed]])=1900,"",YEAR(TID[[#This Row],[PA Signed]])),"")</f>
        <v>2022</v>
      </c>
      <c r="N98" s="59">
        <f>IFERROR(IF(YEAR(TID[[#This Row],[First Significant EI]])=1900,"",YEAR(TID[[#This Row],[First Significant EI]])),"")</f>
        <v>2026</v>
      </c>
      <c r="O98" s="59" t="str">
        <f>IFERROR(IF(YEAR(TID[[#This Row],[Final EI]])=1900,"",YEAR(TID[[#This Row],[Final EI]])),"")</f>
        <v/>
      </c>
    </row>
    <row r="99" spans="1:15" x14ac:dyDescent="0.3">
      <c r="A99" s="65" t="s">
        <v>229</v>
      </c>
      <c r="B99" s="6" t="s">
        <v>230</v>
      </c>
      <c r="C99" s="6" t="s">
        <v>16</v>
      </c>
      <c r="D99" s="6" t="s">
        <v>4</v>
      </c>
      <c r="E99" s="6" t="s">
        <v>103</v>
      </c>
      <c r="F99" s="6">
        <v>110</v>
      </c>
      <c r="G99" s="6" t="str" cm="1">
        <f t="array" ref="G9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99" s="66">
        <v>44273</v>
      </c>
      <c r="I99" s="66">
        <v>45894</v>
      </c>
      <c r="J99" s="66">
        <v>46127</v>
      </c>
      <c r="K99" s="67">
        <v>46374</v>
      </c>
      <c r="L99" s="63">
        <f>IFERROR(IF(YEAR(TID[[#This Row],[Capital Approval]])=1900,"",YEAR(TID[[#This Row],[Capital Approval]])),"")</f>
        <v>2021</v>
      </c>
      <c r="M99" s="59">
        <f>IFERROR(IF(YEAR(TID[[#This Row],[PA Signed]])=1900,"",YEAR(TID[[#This Row],[PA Signed]])),"")</f>
        <v>2025</v>
      </c>
      <c r="N99" s="59">
        <f>IFERROR(IF(YEAR(TID[[#This Row],[First Significant EI]])=1900,"",YEAR(TID[[#This Row],[First Significant EI]])),"")</f>
        <v>2026</v>
      </c>
      <c r="O99" s="59">
        <f>IFERROR(IF(YEAR(TID[[#This Row],[Final EI]])=1900,"",YEAR(TID[[#This Row],[Final EI]])),"")</f>
        <v>2026</v>
      </c>
    </row>
    <row r="100" spans="1:15" x14ac:dyDescent="0.3">
      <c r="A100" s="65" t="s">
        <v>231</v>
      </c>
      <c r="B100" s="6" t="s">
        <v>232</v>
      </c>
      <c r="C100" s="6" t="s">
        <v>30</v>
      </c>
      <c r="D100" s="6" t="s">
        <v>4</v>
      </c>
      <c r="E100" s="6" t="s">
        <v>15</v>
      </c>
      <c r="F100" s="6">
        <v>110</v>
      </c>
      <c r="G100" s="6" t="str" cm="1">
        <f t="array" ref="G10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0" s="66">
        <v>44273</v>
      </c>
      <c r="I100" s="66">
        <v>45947</v>
      </c>
      <c r="J100" s="66">
        <v>46310</v>
      </c>
      <c r="K100" s="67">
        <v>46584</v>
      </c>
      <c r="L100" s="63">
        <f>IFERROR(IF(YEAR(TID[[#This Row],[Capital Approval]])=1900,"",YEAR(TID[[#This Row],[Capital Approval]])),"")</f>
        <v>2021</v>
      </c>
      <c r="M100" s="59">
        <f>IFERROR(IF(YEAR(TID[[#This Row],[PA Signed]])=1900,"",YEAR(TID[[#This Row],[PA Signed]])),"")</f>
        <v>2025</v>
      </c>
      <c r="N100" s="59">
        <f>IFERROR(IF(YEAR(TID[[#This Row],[First Significant EI]])=1900,"",YEAR(TID[[#This Row],[First Significant EI]])),"")</f>
        <v>2026</v>
      </c>
      <c r="O100" s="59">
        <f>IFERROR(IF(YEAR(TID[[#This Row],[Final EI]])=1900,"",YEAR(TID[[#This Row],[Final EI]])),"")</f>
        <v>2027</v>
      </c>
    </row>
    <row r="101" spans="1:15" x14ac:dyDescent="0.3">
      <c r="A101" s="65" t="s">
        <v>233</v>
      </c>
      <c r="B101" s="6" t="s">
        <v>234</v>
      </c>
      <c r="C101" s="6" t="s">
        <v>27</v>
      </c>
      <c r="D101" s="6" t="s">
        <v>4</v>
      </c>
      <c r="E101" s="6" t="s">
        <v>15</v>
      </c>
      <c r="F101" s="6">
        <v>110</v>
      </c>
      <c r="G101" s="6" t="str" cm="1">
        <f t="array" ref="G10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1" s="66">
        <v>44413</v>
      </c>
      <c r="I101" s="66">
        <v>45827</v>
      </c>
      <c r="J101" s="66">
        <v>46008</v>
      </c>
      <c r="K101" s="67">
        <v>46500</v>
      </c>
      <c r="L101" s="63">
        <f>IFERROR(IF(YEAR(TID[[#This Row],[Capital Approval]])=1900,"",YEAR(TID[[#This Row],[Capital Approval]])),"")</f>
        <v>2021</v>
      </c>
      <c r="M101" s="59">
        <f>IFERROR(IF(YEAR(TID[[#This Row],[PA Signed]])=1900,"",YEAR(TID[[#This Row],[PA Signed]])),"")</f>
        <v>2025</v>
      </c>
      <c r="N101" s="59">
        <f>IFERROR(IF(YEAR(TID[[#This Row],[First Significant EI]])=1900,"",YEAR(TID[[#This Row],[First Significant EI]])),"")</f>
        <v>2025</v>
      </c>
      <c r="O101" s="59">
        <f>IFERROR(IF(YEAR(TID[[#This Row],[Final EI]])=1900,"",YEAR(TID[[#This Row],[Final EI]])),"")</f>
        <v>2027</v>
      </c>
    </row>
    <row r="102" spans="1:15" x14ac:dyDescent="0.3">
      <c r="A102" s="65" t="s">
        <v>235</v>
      </c>
      <c r="B102" s="6" t="s">
        <v>236</v>
      </c>
      <c r="C102" s="6" t="s">
        <v>33</v>
      </c>
      <c r="D102" s="6" t="s">
        <v>4</v>
      </c>
      <c r="E102" s="6" t="s">
        <v>15</v>
      </c>
      <c r="F102" s="6">
        <v>110</v>
      </c>
      <c r="G102" s="6" t="str" cm="1">
        <f t="array" ref="G10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2" s="66">
        <v>44364</v>
      </c>
      <c r="I102" s="66">
        <v>45208</v>
      </c>
      <c r="J102" s="66">
        <v>45919</v>
      </c>
      <c r="K102" s="67">
        <v>46141</v>
      </c>
      <c r="L102" s="63">
        <f>IFERROR(IF(YEAR(TID[[#This Row],[Capital Approval]])=1900,"",YEAR(TID[[#This Row],[Capital Approval]])),"")</f>
        <v>2021</v>
      </c>
      <c r="M102" s="59">
        <f>IFERROR(IF(YEAR(TID[[#This Row],[PA Signed]])=1900,"",YEAR(TID[[#This Row],[PA Signed]])),"")</f>
        <v>2023</v>
      </c>
      <c r="N102" s="59">
        <f>IFERROR(IF(YEAR(TID[[#This Row],[First Significant EI]])=1900,"",YEAR(TID[[#This Row],[First Significant EI]])),"")</f>
        <v>2025</v>
      </c>
      <c r="O102" s="59">
        <f>IFERROR(IF(YEAR(TID[[#This Row],[Final EI]])=1900,"",YEAR(TID[[#This Row],[Final EI]])),"")</f>
        <v>2026</v>
      </c>
    </row>
    <row r="103" spans="1:15" x14ac:dyDescent="0.3">
      <c r="A103" s="65" t="s">
        <v>237</v>
      </c>
      <c r="B103" s="6" t="s">
        <v>238</v>
      </c>
      <c r="C103" s="6" t="s">
        <v>46</v>
      </c>
      <c r="D103" s="6" t="s">
        <v>4</v>
      </c>
      <c r="E103" s="6" t="s">
        <v>103</v>
      </c>
      <c r="F103" s="6">
        <v>110</v>
      </c>
      <c r="G103" s="6" t="str" cm="1">
        <f t="array" ref="G10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3" s="66">
        <v>44322</v>
      </c>
      <c r="I103" s="66">
        <v>45954</v>
      </c>
      <c r="J103" s="66">
        <v>46345</v>
      </c>
      <c r="K103" s="67">
        <v>46345</v>
      </c>
      <c r="L103" s="63">
        <f>IFERROR(IF(YEAR(TID[[#This Row],[Capital Approval]])=1900,"",YEAR(TID[[#This Row],[Capital Approval]])),"")</f>
        <v>2021</v>
      </c>
      <c r="M103" s="59">
        <f>IFERROR(IF(YEAR(TID[[#This Row],[PA Signed]])=1900,"",YEAR(TID[[#This Row],[PA Signed]])),"")</f>
        <v>2025</v>
      </c>
      <c r="N103" s="59">
        <f>IFERROR(IF(YEAR(TID[[#This Row],[First Significant EI]])=1900,"",YEAR(TID[[#This Row],[First Significant EI]])),"")</f>
        <v>2026</v>
      </c>
      <c r="O103" s="59">
        <f>IFERROR(IF(YEAR(TID[[#This Row],[Final EI]])=1900,"",YEAR(TID[[#This Row],[Final EI]])),"")</f>
        <v>2026</v>
      </c>
    </row>
    <row r="104" spans="1:15" x14ac:dyDescent="0.3">
      <c r="A104" s="65" t="s">
        <v>239</v>
      </c>
      <c r="B104" s="6" t="s">
        <v>240</v>
      </c>
      <c r="C104" s="6" t="s">
        <v>79</v>
      </c>
      <c r="D104" s="6" t="s">
        <v>4</v>
      </c>
      <c r="E104" s="6" t="s">
        <v>23</v>
      </c>
      <c r="F104" s="6">
        <v>110</v>
      </c>
      <c r="G104" s="6" t="str" cm="1">
        <f t="array" ref="G10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04" s="66">
        <v>45917</v>
      </c>
      <c r="I104" s="66">
        <v>47350</v>
      </c>
      <c r="J104" s="66">
        <v>48058</v>
      </c>
      <c r="K104" s="67">
        <v>49038</v>
      </c>
      <c r="L104" s="63">
        <f>IFERROR(IF(YEAR(TID[[#This Row],[Capital Approval]])=1900,"",YEAR(TID[[#This Row],[Capital Approval]])),"")</f>
        <v>2025</v>
      </c>
      <c r="M104" s="59">
        <f>IFERROR(IF(YEAR(TID[[#This Row],[PA Signed]])=1900,"",YEAR(TID[[#This Row],[PA Signed]])),"")</f>
        <v>2029</v>
      </c>
      <c r="N104" s="59">
        <f>IFERROR(IF(YEAR(TID[[#This Row],[First Significant EI]])=1900,"",YEAR(TID[[#This Row],[First Significant EI]])),"")</f>
        <v>2031</v>
      </c>
      <c r="O104" s="59">
        <f>IFERROR(IF(YEAR(TID[[#This Row],[Final EI]])=1900,"",YEAR(TID[[#This Row],[Final EI]])),"")</f>
        <v>2034</v>
      </c>
    </row>
    <row r="105" spans="1:15" x14ac:dyDescent="0.3">
      <c r="A105" s="65" t="s">
        <v>241</v>
      </c>
      <c r="B105" s="6" t="s">
        <v>242</v>
      </c>
      <c r="C105" s="6" t="s">
        <v>30</v>
      </c>
      <c r="D105" s="6" t="s">
        <v>4</v>
      </c>
      <c r="E105" s="6" t="s">
        <v>23</v>
      </c>
      <c r="F105" s="6">
        <v>220</v>
      </c>
      <c r="G105" s="6" t="str" cm="1">
        <f t="array" ref="G10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5" s="66">
        <v>45016</v>
      </c>
      <c r="I105" s="66">
        <v>45721</v>
      </c>
      <c r="J105" s="66">
        <v>46528</v>
      </c>
      <c r="K105" s="67">
        <v>47452</v>
      </c>
      <c r="L105" s="63">
        <f>IFERROR(IF(YEAR(TID[[#This Row],[Capital Approval]])=1900,"",YEAR(TID[[#This Row],[Capital Approval]])),"")</f>
        <v>2023</v>
      </c>
      <c r="M105" s="59">
        <f>IFERROR(IF(YEAR(TID[[#This Row],[PA Signed]])=1900,"",YEAR(TID[[#This Row],[PA Signed]])),"")</f>
        <v>2025</v>
      </c>
      <c r="N105" s="59">
        <f>IFERROR(IF(YEAR(TID[[#This Row],[First Significant EI]])=1900,"",YEAR(TID[[#This Row],[First Significant EI]])),"")</f>
        <v>2027</v>
      </c>
      <c r="O105" s="59">
        <f>IFERROR(IF(YEAR(TID[[#This Row],[Final EI]])=1900,"",YEAR(TID[[#This Row],[Final EI]])),"")</f>
        <v>2029</v>
      </c>
    </row>
    <row r="106" spans="1:15" x14ac:dyDescent="0.3">
      <c r="A106" s="65" t="s">
        <v>243</v>
      </c>
      <c r="B106" s="6" t="s">
        <v>244</v>
      </c>
      <c r="C106" s="6" t="s">
        <v>30</v>
      </c>
      <c r="D106" s="6" t="s">
        <v>4</v>
      </c>
      <c r="E106" s="6" t="s">
        <v>103</v>
      </c>
      <c r="F106" s="6">
        <v>220</v>
      </c>
      <c r="G106" s="6" t="str" cm="1">
        <f t="array" ref="G10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6" s="66">
        <v>44657</v>
      </c>
      <c r="I106" s="66">
        <v>46010</v>
      </c>
      <c r="J106" s="66">
        <v>46843</v>
      </c>
      <c r="K106" s="67">
        <v>47049</v>
      </c>
      <c r="L106" s="63">
        <f>IFERROR(IF(YEAR(TID[[#This Row],[Capital Approval]])=1900,"",YEAR(TID[[#This Row],[Capital Approval]])),"")</f>
        <v>2022</v>
      </c>
      <c r="M106" s="59">
        <f>IFERROR(IF(YEAR(TID[[#This Row],[PA Signed]])=1900,"",YEAR(TID[[#This Row],[PA Signed]])),"")</f>
        <v>2025</v>
      </c>
      <c r="N106" s="59">
        <f>IFERROR(IF(YEAR(TID[[#This Row],[First Significant EI]])=1900,"",YEAR(TID[[#This Row],[First Significant EI]])),"")</f>
        <v>2028</v>
      </c>
      <c r="O106" s="59">
        <f>IFERROR(IF(YEAR(TID[[#This Row],[Final EI]])=1900,"",YEAR(TID[[#This Row],[Final EI]])),"")</f>
        <v>2028</v>
      </c>
    </row>
    <row r="107" spans="1:15" x14ac:dyDescent="0.3">
      <c r="A107" s="65" t="s">
        <v>245</v>
      </c>
      <c r="B107" s="6" t="s">
        <v>246</v>
      </c>
      <c r="C107" s="6" t="s">
        <v>38</v>
      </c>
      <c r="D107" s="6" t="s">
        <v>4</v>
      </c>
      <c r="E107" s="6" t="s">
        <v>23</v>
      </c>
      <c r="F107" s="6">
        <v>110</v>
      </c>
      <c r="G107" s="6" t="str" cm="1">
        <f t="array" ref="G10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7" s="66">
        <v>44413</v>
      </c>
      <c r="I107" s="66">
        <v>44812</v>
      </c>
      <c r="J107" s="66">
        <v>46356</v>
      </c>
      <c r="K107" s="67">
        <v>46391</v>
      </c>
      <c r="L107" s="63">
        <f>IFERROR(IF(YEAR(TID[[#This Row],[Capital Approval]])=1900,"",YEAR(TID[[#This Row],[Capital Approval]])),"")</f>
        <v>2021</v>
      </c>
      <c r="M107" s="59">
        <f>IFERROR(IF(YEAR(TID[[#This Row],[PA Signed]])=1900,"",YEAR(TID[[#This Row],[PA Signed]])),"")</f>
        <v>2022</v>
      </c>
      <c r="N107" s="59">
        <f>IFERROR(IF(YEAR(TID[[#This Row],[First Significant EI]])=1900,"",YEAR(TID[[#This Row],[First Significant EI]])),"")</f>
        <v>2026</v>
      </c>
      <c r="O107" s="59">
        <f>IFERROR(IF(YEAR(TID[[#This Row],[Final EI]])=1900,"",YEAR(TID[[#This Row],[Final EI]])),"")</f>
        <v>2027</v>
      </c>
    </row>
    <row r="108" spans="1:15" x14ac:dyDescent="0.3">
      <c r="A108" s="65" t="s">
        <v>247</v>
      </c>
      <c r="B108" s="6" t="s">
        <v>248</v>
      </c>
      <c r="C108" s="6" t="s">
        <v>55</v>
      </c>
      <c r="D108" s="6" t="s">
        <v>4</v>
      </c>
      <c r="E108" s="6" t="s">
        <v>103</v>
      </c>
      <c r="F108" s="6">
        <v>110</v>
      </c>
      <c r="G108" s="6" t="str" cm="1">
        <f t="array" ref="G10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08" s="66">
        <v>44385</v>
      </c>
      <c r="I108" s="66">
        <v>45272</v>
      </c>
      <c r="J108" s="66">
        <v>46289</v>
      </c>
      <c r="K108" s="67">
        <v>46290</v>
      </c>
      <c r="L108" s="63">
        <f>IFERROR(IF(YEAR(TID[[#This Row],[Capital Approval]])=1900,"",YEAR(TID[[#This Row],[Capital Approval]])),"")</f>
        <v>2021</v>
      </c>
      <c r="M108" s="59">
        <f>IFERROR(IF(YEAR(TID[[#This Row],[PA Signed]])=1900,"",YEAR(TID[[#This Row],[PA Signed]])),"")</f>
        <v>2023</v>
      </c>
      <c r="N108" s="59">
        <f>IFERROR(IF(YEAR(TID[[#This Row],[First Significant EI]])=1900,"",YEAR(TID[[#This Row],[First Significant EI]])),"")</f>
        <v>2026</v>
      </c>
      <c r="O108" s="59">
        <f>IFERROR(IF(YEAR(TID[[#This Row],[Final EI]])=1900,"",YEAR(TID[[#This Row],[Final EI]])),"")</f>
        <v>2026</v>
      </c>
    </row>
    <row r="109" spans="1:15" x14ac:dyDescent="0.3">
      <c r="A109" s="65" t="s">
        <v>249</v>
      </c>
      <c r="B109" s="6" t="s">
        <v>250</v>
      </c>
      <c r="C109" s="6" t="s">
        <v>30</v>
      </c>
      <c r="D109" s="6" t="s">
        <v>4</v>
      </c>
      <c r="E109" s="6" t="s">
        <v>15</v>
      </c>
      <c r="F109" s="6">
        <v>110</v>
      </c>
      <c r="G109" s="6" t="str" cm="1">
        <f t="array" ref="G10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09" s="66">
        <v>44886</v>
      </c>
      <c r="I109" s="66">
        <v>46476</v>
      </c>
      <c r="J109" s="66">
        <v>46751</v>
      </c>
      <c r="K109" s="67">
        <v>47117</v>
      </c>
      <c r="L109" s="63">
        <f>IFERROR(IF(YEAR(TID[[#This Row],[Capital Approval]])=1900,"",YEAR(TID[[#This Row],[Capital Approval]])),"")</f>
        <v>2022</v>
      </c>
      <c r="M109" s="59">
        <f>IFERROR(IF(YEAR(TID[[#This Row],[PA Signed]])=1900,"",YEAR(TID[[#This Row],[PA Signed]])),"")</f>
        <v>2027</v>
      </c>
      <c r="N109" s="59">
        <f>IFERROR(IF(YEAR(TID[[#This Row],[First Significant EI]])=1900,"",YEAR(TID[[#This Row],[First Significant EI]])),"")</f>
        <v>2027</v>
      </c>
      <c r="O109" s="59">
        <f>IFERROR(IF(YEAR(TID[[#This Row],[Final EI]])=1900,"",YEAR(TID[[#This Row],[Final EI]])),"")</f>
        <v>2028</v>
      </c>
    </row>
    <row r="110" spans="1:15" x14ac:dyDescent="0.3">
      <c r="A110" s="65" t="s">
        <v>251</v>
      </c>
      <c r="B110" s="6" t="s">
        <v>252</v>
      </c>
      <c r="C110" s="6" t="s">
        <v>30</v>
      </c>
      <c r="D110" s="6" t="s">
        <v>4</v>
      </c>
      <c r="E110" s="6" t="s">
        <v>23</v>
      </c>
      <c r="F110" s="6">
        <v>220</v>
      </c>
      <c r="G110" s="6" t="str" cm="1">
        <f t="array" ref="G11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10" s="66">
        <v>45175</v>
      </c>
      <c r="I110" s="66">
        <v>46559</v>
      </c>
      <c r="J110" s="66">
        <v>47016</v>
      </c>
      <c r="K110" s="67">
        <v>47746</v>
      </c>
      <c r="L110" s="63">
        <f>IFERROR(IF(YEAR(TID[[#This Row],[Capital Approval]])=1900,"",YEAR(TID[[#This Row],[Capital Approval]])),"")</f>
        <v>2023</v>
      </c>
      <c r="M110" s="59">
        <f>IFERROR(IF(YEAR(TID[[#This Row],[PA Signed]])=1900,"",YEAR(TID[[#This Row],[PA Signed]])),"")</f>
        <v>2027</v>
      </c>
      <c r="N110" s="59">
        <f>IFERROR(IF(YEAR(TID[[#This Row],[First Significant EI]])=1900,"",YEAR(TID[[#This Row],[First Significant EI]])),"")</f>
        <v>2028</v>
      </c>
      <c r="O110" s="59">
        <f>IFERROR(IF(YEAR(TID[[#This Row],[Final EI]])=1900,"",YEAR(TID[[#This Row],[Final EI]])),"")</f>
        <v>2030</v>
      </c>
    </row>
    <row r="111" spans="1:15" x14ac:dyDescent="0.3">
      <c r="A111" s="65" t="s">
        <v>253</v>
      </c>
      <c r="B111" s="6" t="s">
        <v>254</v>
      </c>
      <c r="C111" s="6" t="s">
        <v>27</v>
      </c>
      <c r="D111" s="6" t="s">
        <v>4</v>
      </c>
      <c r="E111" s="6" t="s">
        <v>23</v>
      </c>
      <c r="F111" s="6">
        <v>400</v>
      </c>
      <c r="G111" s="6" t="str" cm="1">
        <f t="array" ref="G11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11" s="66">
        <v>44561</v>
      </c>
      <c r="I111" s="66">
        <v>45279</v>
      </c>
      <c r="J111" s="66">
        <v>46283</v>
      </c>
      <c r="K111" s="67">
        <v>47820</v>
      </c>
      <c r="L111" s="63">
        <f>IFERROR(IF(YEAR(TID[[#This Row],[Capital Approval]])=1900,"",YEAR(TID[[#This Row],[Capital Approval]])),"")</f>
        <v>2021</v>
      </c>
      <c r="M111" s="59">
        <f>IFERROR(IF(YEAR(TID[[#This Row],[PA Signed]])=1900,"",YEAR(TID[[#This Row],[PA Signed]])),"")</f>
        <v>2023</v>
      </c>
      <c r="N111" s="59">
        <f>IFERROR(IF(YEAR(TID[[#This Row],[First Significant EI]])=1900,"",YEAR(TID[[#This Row],[First Significant EI]])),"")</f>
        <v>2026</v>
      </c>
      <c r="O111" s="59">
        <f>IFERROR(IF(YEAR(TID[[#This Row],[Final EI]])=1900,"",YEAR(TID[[#This Row],[Final EI]])),"")</f>
        <v>2030</v>
      </c>
    </row>
    <row r="112" spans="1:15" x14ac:dyDescent="0.3">
      <c r="A112" s="65" t="s">
        <v>255</v>
      </c>
      <c r="B112" s="6" t="s">
        <v>256</v>
      </c>
      <c r="C112" s="6" t="s">
        <v>92</v>
      </c>
      <c r="D112" s="6" t="s">
        <v>4</v>
      </c>
      <c r="E112" s="6" t="s">
        <v>103</v>
      </c>
      <c r="F112" s="6">
        <v>110</v>
      </c>
      <c r="G112" s="6" t="str" cm="1">
        <f t="array" ref="G11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12" s="66">
        <v>44861</v>
      </c>
      <c r="I112" s="66"/>
      <c r="J112" s="66"/>
      <c r="K112" s="67"/>
      <c r="L112" s="63">
        <f>IFERROR(IF(YEAR(TID[[#This Row],[Capital Approval]])=1900,"",YEAR(TID[[#This Row],[Capital Approval]])),"")</f>
        <v>2022</v>
      </c>
      <c r="M112" s="59" t="str">
        <f>IFERROR(IF(YEAR(TID[[#This Row],[PA Signed]])=1900,"",YEAR(TID[[#This Row],[PA Signed]])),"")</f>
        <v/>
      </c>
      <c r="N112" s="59" t="str">
        <f>IFERROR(IF(YEAR(TID[[#This Row],[First Significant EI]])=1900,"",YEAR(TID[[#This Row],[First Significant EI]])),"")</f>
        <v/>
      </c>
      <c r="O112" s="59" t="str">
        <f>IFERROR(IF(YEAR(TID[[#This Row],[Final EI]])=1900,"",YEAR(TID[[#This Row],[Final EI]])),"")</f>
        <v/>
      </c>
    </row>
    <row r="113" spans="1:15" x14ac:dyDescent="0.3">
      <c r="A113" s="65" t="s">
        <v>257</v>
      </c>
      <c r="B113" s="6" t="s">
        <v>258</v>
      </c>
      <c r="C113" s="6" t="s">
        <v>95</v>
      </c>
      <c r="D113" s="6" t="s">
        <v>4</v>
      </c>
      <c r="E113" s="6" t="s">
        <v>15</v>
      </c>
      <c r="F113" s="6">
        <v>110</v>
      </c>
      <c r="G113" s="6" t="str" cm="1">
        <f t="array" ref="G11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13" s="66">
        <v>44519</v>
      </c>
      <c r="I113" s="66">
        <v>45280</v>
      </c>
      <c r="J113" s="66">
        <v>46224</v>
      </c>
      <c r="K113" s="67">
        <v>46685</v>
      </c>
      <c r="L113" s="63">
        <f>IFERROR(IF(YEAR(TID[[#This Row],[Capital Approval]])=1900,"",YEAR(TID[[#This Row],[Capital Approval]])),"")</f>
        <v>2021</v>
      </c>
      <c r="M113" s="59">
        <f>IFERROR(IF(YEAR(TID[[#This Row],[PA Signed]])=1900,"",YEAR(TID[[#This Row],[PA Signed]])),"")</f>
        <v>2023</v>
      </c>
      <c r="N113" s="59">
        <f>IFERROR(IF(YEAR(TID[[#This Row],[First Significant EI]])=1900,"",YEAR(TID[[#This Row],[First Significant EI]])),"")</f>
        <v>2026</v>
      </c>
      <c r="O113" s="59">
        <f>IFERROR(IF(YEAR(TID[[#This Row],[Final EI]])=1900,"",YEAR(TID[[#This Row],[Final EI]])),"")</f>
        <v>2027</v>
      </c>
    </row>
    <row r="114" spans="1:15" x14ac:dyDescent="0.3">
      <c r="A114" s="65" t="s">
        <v>259</v>
      </c>
      <c r="B114" s="6" t="s">
        <v>260</v>
      </c>
      <c r="C114" s="6" t="s">
        <v>79</v>
      </c>
      <c r="D114" s="6" t="s">
        <v>4</v>
      </c>
      <c r="E114" s="6" t="s">
        <v>23</v>
      </c>
      <c r="F114" s="6">
        <v>220</v>
      </c>
      <c r="G114" s="6" t="str" cm="1">
        <f t="array" ref="G11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14" s="66">
        <v>44651</v>
      </c>
      <c r="I114" s="66">
        <v>45280</v>
      </c>
      <c r="J114" s="66">
        <v>46665</v>
      </c>
      <c r="K114" s="67">
        <v>47088</v>
      </c>
      <c r="L114" s="63">
        <f>IFERROR(IF(YEAR(TID[[#This Row],[Capital Approval]])=1900,"",YEAR(TID[[#This Row],[Capital Approval]])),"")</f>
        <v>2022</v>
      </c>
      <c r="M114" s="59">
        <f>IFERROR(IF(YEAR(TID[[#This Row],[PA Signed]])=1900,"",YEAR(TID[[#This Row],[PA Signed]])),"")</f>
        <v>2023</v>
      </c>
      <c r="N114" s="59">
        <f>IFERROR(IF(YEAR(TID[[#This Row],[First Significant EI]])=1900,"",YEAR(TID[[#This Row],[First Significant EI]])),"")</f>
        <v>2027</v>
      </c>
      <c r="O114" s="59">
        <f>IFERROR(IF(YEAR(TID[[#This Row],[Final EI]])=1900,"",YEAR(TID[[#This Row],[Final EI]])),"")</f>
        <v>2028</v>
      </c>
    </row>
    <row r="115" spans="1:15" x14ac:dyDescent="0.3">
      <c r="A115" s="65" t="s">
        <v>261</v>
      </c>
      <c r="B115" s="6" t="s">
        <v>262</v>
      </c>
      <c r="C115" s="6" t="s">
        <v>79</v>
      </c>
      <c r="D115" s="6" t="s">
        <v>4</v>
      </c>
      <c r="E115" s="6" t="s">
        <v>15</v>
      </c>
      <c r="F115" s="6">
        <v>110</v>
      </c>
      <c r="G115" s="6" t="str" cm="1">
        <f t="array" ref="G11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15" s="66">
        <v>44589</v>
      </c>
      <c r="I115" s="66">
        <v>45540</v>
      </c>
      <c r="J115" s="66">
        <v>46225</v>
      </c>
      <c r="K115" s="67">
        <v>47310</v>
      </c>
      <c r="L115" s="63">
        <f>IFERROR(IF(YEAR(TID[[#This Row],[Capital Approval]])=1900,"",YEAR(TID[[#This Row],[Capital Approval]])),"")</f>
        <v>2022</v>
      </c>
      <c r="M115" s="59">
        <f>IFERROR(IF(YEAR(TID[[#This Row],[PA Signed]])=1900,"",YEAR(TID[[#This Row],[PA Signed]])),"")</f>
        <v>2024</v>
      </c>
      <c r="N115" s="59">
        <f>IFERROR(IF(YEAR(TID[[#This Row],[First Significant EI]])=1900,"",YEAR(TID[[#This Row],[First Significant EI]])),"")</f>
        <v>2026</v>
      </c>
      <c r="O115" s="59">
        <f>IFERROR(IF(YEAR(TID[[#This Row],[Final EI]])=1900,"",YEAR(TID[[#This Row],[Final EI]])),"")</f>
        <v>2029</v>
      </c>
    </row>
    <row r="116" spans="1:15" x14ac:dyDescent="0.3">
      <c r="A116" s="65" t="s">
        <v>263</v>
      </c>
      <c r="B116" s="6" t="s">
        <v>264</v>
      </c>
      <c r="C116" s="6" t="s">
        <v>43</v>
      </c>
      <c r="D116" s="6" t="s">
        <v>4</v>
      </c>
      <c r="E116" s="6" t="s">
        <v>103</v>
      </c>
      <c r="F116" s="6">
        <v>110</v>
      </c>
      <c r="G116" s="6" t="str" cm="1">
        <f t="array" ref="G11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16" s="66">
        <v>44593</v>
      </c>
      <c r="I116" s="66"/>
      <c r="J116" s="66"/>
      <c r="K116" s="67"/>
      <c r="L116" s="63">
        <f>IFERROR(IF(YEAR(TID[[#This Row],[Capital Approval]])=1900,"",YEAR(TID[[#This Row],[Capital Approval]])),"")</f>
        <v>2022</v>
      </c>
      <c r="M116" s="59" t="str">
        <f>IFERROR(IF(YEAR(TID[[#This Row],[PA Signed]])=1900,"",YEAR(TID[[#This Row],[PA Signed]])),"")</f>
        <v/>
      </c>
      <c r="N116" s="59" t="str">
        <f>IFERROR(IF(YEAR(TID[[#This Row],[First Significant EI]])=1900,"",YEAR(TID[[#This Row],[First Significant EI]])),"")</f>
        <v/>
      </c>
      <c r="O116" s="59" t="str">
        <f>IFERROR(IF(YEAR(TID[[#This Row],[Final EI]])=1900,"",YEAR(TID[[#This Row],[Final EI]])),"")</f>
        <v/>
      </c>
    </row>
    <row r="117" spans="1:15" x14ac:dyDescent="0.3">
      <c r="A117" s="65" t="s">
        <v>265</v>
      </c>
      <c r="B117" s="6" t="s">
        <v>266</v>
      </c>
      <c r="C117" s="6" t="s">
        <v>27</v>
      </c>
      <c r="D117" s="6" t="s">
        <v>4</v>
      </c>
      <c r="E117" s="6" t="s">
        <v>103</v>
      </c>
      <c r="F117" s="6">
        <v>110</v>
      </c>
      <c r="G117" s="6" t="str" cm="1">
        <f t="array" ref="G11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17" s="66">
        <v>44593</v>
      </c>
      <c r="I117" s="66"/>
      <c r="J117" s="66"/>
      <c r="K117" s="67"/>
      <c r="L117" s="63">
        <f>IFERROR(IF(YEAR(TID[[#This Row],[Capital Approval]])=1900,"",YEAR(TID[[#This Row],[Capital Approval]])),"")</f>
        <v>2022</v>
      </c>
      <c r="M117" s="59" t="str">
        <f>IFERROR(IF(YEAR(TID[[#This Row],[PA Signed]])=1900,"",YEAR(TID[[#This Row],[PA Signed]])),"")</f>
        <v/>
      </c>
      <c r="N117" s="59" t="str">
        <f>IFERROR(IF(YEAR(TID[[#This Row],[First Significant EI]])=1900,"",YEAR(TID[[#This Row],[First Significant EI]])),"")</f>
        <v/>
      </c>
      <c r="O117" s="59" t="str">
        <f>IFERROR(IF(YEAR(TID[[#This Row],[Final EI]])=1900,"",YEAR(TID[[#This Row],[Final EI]])),"")</f>
        <v/>
      </c>
    </row>
    <row r="118" spans="1:15" x14ac:dyDescent="0.3">
      <c r="A118" s="65" t="s">
        <v>267</v>
      </c>
      <c r="B118" s="6" t="s">
        <v>268</v>
      </c>
      <c r="C118" s="6" t="s">
        <v>79</v>
      </c>
      <c r="D118" s="6" t="s">
        <v>4</v>
      </c>
      <c r="E118" s="6" t="s">
        <v>23</v>
      </c>
      <c r="F118" s="6">
        <v>220</v>
      </c>
      <c r="G118" s="6" t="str" cm="1">
        <f t="array" ref="G11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18" s="66">
        <v>44580</v>
      </c>
      <c r="I118" s="66">
        <v>44910</v>
      </c>
      <c r="J118" s="66"/>
      <c r="K118" s="67">
        <v>46743</v>
      </c>
      <c r="L118" s="63">
        <f>IFERROR(IF(YEAR(TID[[#This Row],[Capital Approval]])=1900,"",YEAR(TID[[#This Row],[Capital Approval]])),"")</f>
        <v>2022</v>
      </c>
      <c r="M118" s="59">
        <f>IFERROR(IF(YEAR(TID[[#This Row],[PA Signed]])=1900,"",YEAR(TID[[#This Row],[PA Signed]])),"")</f>
        <v>2022</v>
      </c>
      <c r="N118" s="59" t="str">
        <f>IFERROR(IF(YEAR(TID[[#This Row],[First Significant EI]])=1900,"",YEAR(TID[[#This Row],[First Significant EI]])),"")</f>
        <v/>
      </c>
      <c r="O118" s="59">
        <f>IFERROR(IF(YEAR(TID[[#This Row],[Final EI]])=1900,"",YEAR(TID[[#This Row],[Final EI]])),"")</f>
        <v>2027</v>
      </c>
    </row>
    <row r="119" spans="1:15" x14ac:dyDescent="0.3">
      <c r="A119" s="65" t="s">
        <v>269</v>
      </c>
      <c r="B119" s="6" t="s">
        <v>270</v>
      </c>
      <c r="C119" s="6" t="s">
        <v>79</v>
      </c>
      <c r="D119" s="6" t="s">
        <v>4</v>
      </c>
      <c r="E119" s="6" t="s">
        <v>15</v>
      </c>
      <c r="F119" s="6">
        <v>110</v>
      </c>
      <c r="G119" s="6" t="str" cm="1">
        <f t="array" ref="G11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19" s="66">
        <v>45049</v>
      </c>
      <c r="I119" s="66">
        <v>45748</v>
      </c>
      <c r="J119" s="66">
        <v>46337</v>
      </c>
      <c r="K119" s="67">
        <v>47310</v>
      </c>
      <c r="L119" s="63">
        <f>IFERROR(IF(YEAR(TID[[#This Row],[Capital Approval]])=1900,"",YEAR(TID[[#This Row],[Capital Approval]])),"")</f>
        <v>2023</v>
      </c>
      <c r="M119" s="59">
        <f>IFERROR(IF(YEAR(TID[[#This Row],[PA Signed]])=1900,"",YEAR(TID[[#This Row],[PA Signed]])),"")</f>
        <v>2025</v>
      </c>
      <c r="N119" s="59">
        <f>IFERROR(IF(YEAR(TID[[#This Row],[First Significant EI]])=1900,"",YEAR(TID[[#This Row],[First Significant EI]])),"")</f>
        <v>2026</v>
      </c>
      <c r="O119" s="59">
        <f>IFERROR(IF(YEAR(TID[[#This Row],[Final EI]])=1900,"",YEAR(TID[[#This Row],[Final EI]])),"")</f>
        <v>2029</v>
      </c>
    </row>
    <row r="120" spans="1:15" x14ac:dyDescent="0.3">
      <c r="A120" s="65" t="s">
        <v>271</v>
      </c>
      <c r="B120" s="6" t="s">
        <v>272</v>
      </c>
      <c r="C120" s="6" t="s">
        <v>79</v>
      </c>
      <c r="D120" s="6" t="s">
        <v>4</v>
      </c>
      <c r="E120" s="6" t="s">
        <v>103</v>
      </c>
      <c r="F120" s="6">
        <v>110</v>
      </c>
      <c r="G120" s="6" t="str" cm="1">
        <f t="array" ref="G12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0" s="66">
        <v>44595</v>
      </c>
      <c r="I120" s="66">
        <v>44987</v>
      </c>
      <c r="J120" s="66"/>
      <c r="K120" s="67"/>
      <c r="L120" s="63">
        <f>IFERROR(IF(YEAR(TID[[#This Row],[Capital Approval]])=1900,"",YEAR(TID[[#This Row],[Capital Approval]])),"")</f>
        <v>2022</v>
      </c>
      <c r="M120" s="59">
        <f>IFERROR(IF(YEAR(TID[[#This Row],[PA Signed]])=1900,"",YEAR(TID[[#This Row],[PA Signed]])),"")</f>
        <v>2023</v>
      </c>
      <c r="N120" s="59" t="str">
        <f>IFERROR(IF(YEAR(TID[[#This Row],[First Significant EI]])=1900,"",YEAR(TID[[#This Row],[First Significant EI]])),"")</f>
        <v/>
      </c>
      <c r="O120" s="59" t="str">
        <f>IFERROR(IF(YEAR(TID[[#This Row],[Final EI]])=1900,"",YEAR(TID[[#This Row],[Final EI]])),"")</f>
        <v/>
      </c>
    </row>
    <row r="121" spans="1:15" x14ac:dyDescent="0.3">
      <c r="A121" s="65" t="s">
        <v>273</v>
      </c>
      <c r="B121" s="6" t="s">
        <v>274</v>
      </c>
      <c r="C121" s="6" t="s">
        <v>52</v>
      </c>
      <c r="D121" s="6" t="s">
        <v>4</v>
      </c>
      <c r="E121" s="6" t="s">
        <v>23</v>
      </c>
      <c r="F121" s="6">
        <v>220</v>
      </c>
      <c r="G121" s="6" t="str" cm="1">
        <f t="array" ref="G12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1" s="66">
        <v>44595</v>
      </c>
      <c r="I121" s="66">
        <v>44908</v>
      </c>
      <c r="J121" s="66"/>
      <c r="K121" s="67">
        <v>47107</v>
      </c>
      <c r="L121" s="63">
        <f>IFERROR(IF(YEAR(TID[[#This Row],[Capital Approval]])=1900,"",YEAR(TID[[#This Row],[Capital Approval]])),"")</f>
        <v>2022</v>
      </c>
      <c r="M121" s="59">
        <f>IFERROR(IF(YEAR(TID[[#This Row],[PA Signed]])=1900,"",YEAR(TID[[#This Row],[PA Signed]])),"")</f>
        <v>2022</v>
      </c>
      <c r="N121" s="59" t="str">
        <f>IFERROR(IF(YEAR(TID[[#This Row],[First Significant EI]])=1900,"",YEAR(TID[[#This Row],[First Significant EI]])),"")</f>
        <v/>
      </c>
      <c r="O121" s="59">
        <f>IFERROR(IF(YEAR(TID[[#This Row],[Final EI]])=1900,"",YEAR(TID[[#This Row],[Final EI]])),"")</f>
        <v>2028</v>
      </c>
    </row>
    <row r="122" spans="1:15" x14ac:dyDescent="0.3">
      <c r="A122" s="65" t="s">
        <v>275</v>
      </c>
      <c r="B122" s="6" t="s">
        <v>276</v>
      </c>
      <c r="C122" s="6" t="s">
        <v>30</v>
      </c>
      <c r="D122" s="6" t="s">
        <v>4</v>
      </c>
      <c r="E122" s="6" t="s">
        <v>23</v>
      </c>
      <c r="F122" s="6">
        <v>220</v>
      </c>
      <c r="G122" s="6" t="str" cm="1">
        <f t="array" ref="G12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2" s="66">
        <v>44594</v>
      </c>
      <c r="I122" s="66">
        <v>44825</v>
      </c>
      <c r="J122" s="66"/>
      <c r="K122" s="67">
        <v>46721</v>
      </c>
      <c r="L122" s="63">
        <f>IFERROR(IF(YEAR(TID[[#This Row],[Capital Approval]])=1900,"",YEAR(TID[[#This Row],[Capital Approval]])),"")</f>
        <v>2022</v>
      </c>
      <c r="M122" s="59">
        <f>IFERROR(IF(YEAR(TID[[#This Row],[PA Signed]])=1900,"",YEAR(TID[[#This Row],[PA Signed]])),"")</f>
        <v>2022</v>
      </c>
      <c r="N122" s="59" t="str">
        <f>IFERROR(IF(YEAR(TID[[#This Row],[First Significant EI]])=1900,"",YEAR(TID[[#This Row],[First Significant EI]])),"")</f>
        <v/>
      </c>
      <c r="O122" s="59">
        <f>IFERROR(IF(YEAR(TID[[#This Row],[Final EI]])=1900,"",YEAR(TID[[#This Row],[Final EI]])),"")</f>
        <v>2027</v>
      </c>
    </row>
    <row r="123" spans="1:15" x14ac:dyDescent="0.3">
      <c r="A123" s="65" t="s">
        <v>277</v>
      </c>
      <c r="B123" s="6" t="s">
        <v>278</v>
      </c>
      <c r="C123" s="6" t="s">
        <v>95</v>
      </c>
      <c r="D123" s="6" t="s">
        <v>4</v>
      </c>
      <c r="E123" s="6" t="s">
        <v>23</v>
      </c>
      <c r="F123" s="6">
        <v>220</v>
      </c>
      <c r="G123" s="6" t="str" cm="1">
        <f t="array" ref="G12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3" s="66">
        <v>44595</v>
      </c>
      <c r="I123" s="66">
        <v>44830</v>
      </c>
      <c r="J123" s="66">
        <v>45832</v>
      </c>
      <c r="K123" s="67">
        <v>46625</v>
      </c>
      <c r="L123" s="63">
        <f>IFERROR(IF(YEAR(TID[[#This Row],[Capital Approval]])=1900,"",YEAR(TID[[#This Row],[Capital Approval]])),"")</f>
        <v>2022</v>
      </c>
      <c r="M123" s="59">
        <f>IFERROR(IF(YEAR(TID[[#This Row],[PA Signed]])=1900,"",YEAR(TID[[#This Row],[PA Signed]])),"")</f>
        <v>2022</v>
      </c>
      <c r="N123" s="59">
        <f>IFERROR(IF(YEAR(TID[[#This Row],[First Significant EI]])=1900,"",YEAR(TID[[#This Row],[First Significant EI]])),"")</f>
        <v>2025</v>
      </c>
      <c r="O123" s="59">
        <f>IFERROR(IF(YEAR(TID[[#This Row],[Final EI]])=1900,"",YEAR(TID[[#This Row],[Final EI]])),"")</f>
        <v>2027</v>
      </c>
    </row>
    <row r="124" spans="1:15" x14ac:dyDescent="0.3">
      <c r="A124" s="65" t="s">
        <v>279</v>
      </c>
      <c r="B124" s="6" t="s">
        <v>280</v>
      </c>
      <c r="C124" s="6" t="s">
        <v>52</v>
      </c>
      <c r="D124" s="6" t="s">
        <v>4</v>
      </c>
      <c r="E124" s="6" t="s">
        <v>103</v>
      </c>
      <c r="F124" s="6">
        <v>110</v>
      </c>
      <c r="G124" s="6" t="str" cm="1">
        <f t="array" ref="G12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4" s="66">
        <v>44729</v>
      </c>
      <c r="I124" s="66">
        <v>44914</v>
      </c>
      <c r="J124" s="66">
        <v>46295</v>
      </c>
      <c r="K124" s="67">
        <v>46752</v>
      </c>
      <c r="L124" s="63">
        <f>IFERROR(IF(YEAR(TID[[#This Row],[Capital Approval]])=1900,"",YEAR(TID[[#This Row],[Capital Approval]])),"")</f>
        <v>2022</v>
      </c>
      <c r="M124" s="59">
        <f>IFERROR(IF(YEAR(TID[[#This Row],[PA Signed]])=1900,"",YEAR(TID[[#This Row],[PA Signed]])),"")</f>
        <v>2022</v>
      </c>
      <c r="N124" s="59">
        <f>IFERROR(IF(YEAR(TID[[#This Row],[First Significant EI]])=1900,"",YEAR(TID[[#This Row],[First Significant EI]])),"")</f>
        <v>2026</v>
      </c>
      <c r="O124" s="59">
        <f>IFERROR(IF(YEAR(TID[[#This Row],[Final EI]])=1900,"",YEAR(TID[[#This Row],[Final EI]])),"")</f>
        <v>2027</v>
      </c>
    </row>
    <row r="125" spans="1:15" x14ac:dyDescent="0.3">
      <c r="A125" s="65" t="s">
        <v>281</v>
      </c>
      <c r="B125" s="6" t="s">
        <v>282</v>
      </c>
      <c r="C125" s="6" t="s">
        <v>30</v>
      </c>
      <c r="D125" s="6" t="s">
        <v>4</v>
      </c>
      <c r="E125" s="6" t="s">
        <v>103</v>
      </c>
      <c r="F125" s="6">
        <v>110</v>
      </c>
      <c r="G125" s="6" t="str" cm="1">
        <f t="array" ref="G12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25" s="66">
        <v>44749</v>
      </c>
      <c r="I125" s="66"/>
      <c r="J125" s="66"/>
      <c r="K125" s="67"/>
      <c r="L125" s="63">
        <f>IFERROR(IF(YEAR(TID[[#This Row],[Capital Approval]])=1900,"",YEAR(TID[[#This Row],[Capital Approval]])),"")</f>
        <v>2022</v>
      </c>
      <c r="M125" s="59" t="str">
        <f>IFERROR(IF(YEAR(TID[[#This Row],[PA Signed]])=1900,"",YEAR(TID[[#This Row],[PA Signed]])),"")</f>
        <v/>
      </c>
      <c r="N125" s="59" t="str">
        <f>IFERROR(IF(YEAR(TID[[#This Row],[First Significant EI]])=1900,"",YEAR(TID[[#This Row],[First Significant EI]])),"")</f>
        <v/>
      </c>
      <c r="O125" s="59" t="str">
        <f>IFERROR(IF(YEAR(TID[[#This Row],[Final EI]])=1900,"",YEAR(TID[[#This Row],[Final EI]])),"")</f>
        <v/>
      </c>
    </row>
    <row r="126" spans="1:15" x14ac:dyDescent="0.3">
      <c r="A126" s="65" t="s">
        <v>283</v>
      </c>
      <c r="B126" s="6" t="s">
        <v>284</v>
      </c>
      <c r="C126" s="6" t="s">
        <v>70</v>
      </c>
      <c r="D126" s="6" t="s">
        <v>4</v>
      </c>
      <c r="E126" s="6" t="s">
        <v>23</v>
      </c>
      <c r="F126" s="6">
        <v>220</v>
      </c>
      <c r="G126" s="6" t="str" cm="1">
        <f t="array" ref="G12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26" s="66">
        <v>45036</v>
      </c>
      <c r="I126" s="66">
        <v>46273</v>
      </c>
      <c r="J126" s="66">
        <v>46916</v>
      </c>
      <c r="K126" s="67">
        <v>48373</v>
      </c>
      <c r="L126" s="63">
        <f>IFERROR(IF(YEAR(TID[[#This Row],[Capital Approval]])=1900,"",YEAR(TID[[#This Row],[Capital Approval]])),"")</f>
        <v>2023</v>
      </c>
      <c r="M126" s="59">
        <f>IFERROR(IF(YEAR(TID[[#This Row],[PA Signed]])=1900,"",YEAR(TID[[#This Row],[PA Signed]])),"")</f>
        <v>2026</v>
      </c>
      <c r="N126" s="59">
        <f>IFERROR(IF(YEAR(TID[[#This Row],[First Significant EI]])=1900,"",YEAR(TID[[#This Row],[First Significant EI]])),"")</f>
        <v>2028</v>
      </c>
      <c r="O126" s="59">
        <f>IFERROR(IF(YEAR(TID[[#This Row],[Final EI]])=1900,"",YEAR(TID[[#This Row],[Final EI]])),"")</f>
        <v>2032</v>
      </c>
    </row>
    <row r="127" spans="1:15" x14ac:dyDescent="0.3">
      <c r="A127" s="69" t="s">
        <v>285</v>
      </c>
      <c r="B127" s="6" t="s">
        <v>286</v>
      </c>
      <c r="C127" s="6" t="s">
        <v>46</v>
      </c>
      <c r="D127" s="6" t="s">
        <v>4</v>
      </c>
      <c r="E127" s="6" t="s">
        <v>103</v>
      </c>
      <c r="F127" s="6">
        <v>110</v>
      </c>
      <c r="G127" s="6" t="str" cm="1">
        <f t="array" ref="G12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27" s="66">
        <v>44804</v>
      </c>
      <c r="I127" s="66"/>
      <c r="J127" s="66"/>
      <c r="K127" s="67"/>
      <c r="L127" s="63">
        <f>IFERROR(IF(YEAR(TID[[#This Row],[Capital Approval]])=1900,"",YEAR(TID[[#This Row],[Capital Approval]])),"")</f>
        <v>2022</v>
      </c>
      <c r="M127" s="59" t="str">
        <f>IFERROR(IF(YEAR(TID[[#This Row],[PA Signed]])=1900,"",YEAR(TID[[#This Row],[PA Signed]])),"")</f>
        <v/>
      </c>
      <c r="N127" s="59" t="str">
        <f>IFERROR(IF(YEAR(TID[[#This Row],[First Significant EI]])=1900,"",YEAR(TID[[#This Row],[First Significant EI]])),"")</f>
        <v/>
      </c>
      <c r="O127" s="59" t="str">
        <f>IFERROR(IF(YEAR(TID[[#This Row],[Final EI]])=1900,"",YEAR(TID[[#This Row],[Final EI]])),"")</f>
        <v/>
      </c>
    </row>
    <row r="128" spans="1:15" x14ac:dyDescent="0.3">
      <c r="A128" s="65" t="s">
        <v>287</v>
      </c>
      <c r="B128" s="6" t="s">
        <v>288</v>
      </c>
      <c r="C128" s="6" t="s">
        <v>52</v>
      </c>
      <c r="D128" s="6" t="s">
        <v>4</v>
      </c>
      <c r="E128" s="6" t="s">
        <v>15</v>
      </c>
      <c r="F128" s="6">
        <v>220</v>
      </c>
      <c r="G128" s="6" t="str" cm="1">
        <f t="array" ref="G12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8" s="66">
        <v>44805</v>
      </c>
      <c r="I128" s="66">
        <v>45443</v>
      </c>
      <c r="J128" s="66">
        <v>46240</v>
      </c>
      <c r="K128" s="67">
        <v>46265</v>
      </c>
      <c r="L128" s="63">
        <f>IFERROR(IF(YEAR(TID[[#This Row],[Capital Approval]])=1900,"",YEAR(TID[[#This Row],[Capital Approval]])),"")</f>
        <v>2022</v>
      </c>
      <c r="M128" s="59">
        <f>IFERROR(IF(YEAR(TID[[#This Row],[PA Signed]])=1900,"",YEAR(TID[[#This Row],[PA Signed]])),"")</f>
        <v>2024</v>
      </c>
      <c r="N128" s="59">
        <f>IFERROR(IF(YEAR(TID[[#This Row],[First Significant EI]])=1900,"",YEAR(TID[[#This Row],[First Significant EI]])),"")</f>
        <v>2026</v>
      </c>
      <c r="O128" s="59">
        <f>IFERROR(IF(YEAR(TID[[#This Row],[Final EI]])=1900,"",YEAR(TID[[#This Row],[Final EI]])),"")</f>
        <v>2026</v>
      </c>
    </row>
    <row r="129" spans="1:15" x14ac:dyDescent="0.3">
      <c r="A129" s="65" t="s">
        <v>289</v>
      </c>
      <c r="B129" s="6" t="s">
        <v>290</v>
      </c>
      <c r="C129" s="6" t="s">
        <v>33</v>
      </c>
      <c r="D129" s="6" t="s">
        <v>4</v>
      </c>
      <c r="E129" s="6" t="s">
        <v>15</v>
      </c>
      <c r="F129" s="6">
        <v>220</v>
      </c>
      <c r="G129" s="6" t="str" cm="1">
        <f t="array" ref="G12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29" s="66">
        <v>44902</v>
      </c>
      <c r="I129" s="66">
        <v>45280</v>
      </c>
      <c r="J129" s="66">
        <v>46329</v>
      </c>
      <c r="K129" s="67">
        <v>46752</v>
      </c>
      <c r="L129" s="63">
        <f>IFERROR(IF(YEAR(TID[[#This Row],[Capital Approval]])=1900,"",YEAR(TID[[#This Row],[Capital Approval]])),"")</f>
        <v>2022</v>
      </c>
      <c r="M129" s="59">
        <f>IFERROR(IF(YEAR(TID[[#This Row],[PA Signed]])=1900,"",YEAR(TID[[#This Row],[PA Signed]])),"")</f>
        <v>2023</v>
      </c>
      <c r="N129" s="59">
        <f>IFERROR(IF(YEAR(TID[[#This Row],[First Significant EI]])=1900,"",YEAR(TID[[#This Row],[First Significant EI]])),"")</f>
        <v>2026</v>
      </c>
      <c r="O129" s="59">
        <f>IFERROR(IF(YEAR(TID[[#This Row],[Final EI]])=1900,"",YEAR(TID[[#This Row],[Final EI]])),"")</f>
        <v>2027</v>
      </c>
    </row>
    <row r="130" spans="1:15" x14ac:dyDescent="0.3">
      <c r="A130" s="65" t="s">
        <v>291</v>
      </c>
      <c r="B130" s="6" t="s">
        <v>292</v>
      </c>
      <c r="C130" s="6" t="s">
        <v>70</v>
      </c>
      <c r="D130" s="6" t="s">
        <v>4</v>
      </c>
      <c r="E130" s="6" t="s">
        <v>103</v>
      </c>
      <c r="F130" s="6">
        <v>110</v>
      </c>
      <c r="G130" s="6" t="str" cm="1">
        <f t="array" ref="G13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0" s="66">
        <v>44840</v>
      </c>
      <c r="I130" s="66">
        <v>45329</v>
      </c>
      <c r="J130" s="66">
        <v>46203</v>
      </c>
      <c r="K130" s="67">
        <v>46752</v>
      </c>
      <c r="L130" s="63">
        <f>IFERROR(IF(YEAR(TID[[#This Row],[Capital Approval]])=1900,"",YEAR(TID[[#This Row],[Capital Approval]])),"")</f>
        <v>2022</v>
      </c>
      <c r="M130" s="59">
        <f>IFERROR(IF(YEAR(TID[[#This Row],[PA Signed]])=1900,"",YEAR(TID[[#This Row],[PA Signed]])),"")</f>
        <v>2024</v>
      </c>
      <c r="N130" s="59">
        <f>IFERROR(IF(YEAR(TID[[#This Row],[First Significant EI]])=1900,"",YEAR(TID[[#This Row],[First Significant EI]])),"")</f>
        <v>2026</v>
      </c>
      <c r="O130" s="59">
        <f>IFERROR(IF(YEAR(TID[[#This Row],[Final EI]])=1900,"",YEAR(TID[[#This Row],[Final EI]])),"")</f>
        <v>2027</v>
      </c>
    </row>
    <row r="131" spans="1:15" x14ac:dyDescent="0.3">
      <c r="A131" s="65" t="s">
        <v>293</v>
      </c>
      <c r="B131" s="6" t="s">
        <v>294</v>
      </c>
      <c r="C131" s="6" t="s">
        <v>79</v>
      </c>
      <c r="D131" s="6" t="s">
        <v>4</v>
      </c>
      <c r="E131" s="6" t="s">
        <v>103</v>
      </c>
      <c r="F131" s="6">
        <v>110</v>
      </c>
      <c r="G131" s="6" t="str" cm="1">
        <f t="array" ref="G13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1" s="66">
        <v>44813</v>
      </c>
      <c r="I131" s="66">
        <v>45638</v>
      </c>
      <c r="J131" s="66">
        <v>46316</v>
      </c>
      <c r="K131" s="67">
        <v>46316</v>
      </c>
      <c r="L131" s="63">
        <f>IFERROR(IF(YEAR(TID[[#This Row],[Capital Approval]])=1900,"",YEAR(TID[[#This Row],[Capital Approval]])),"")</f>
        <v>2022</v>
      </c>
      <c r="M131" s="59">
        <f>IFERROR(IF(YEAR(TID[[#This Row],[PA Signed]])=1900,"",YEAR(TID[[#This Row],[PA Signed]])),"")</f>
        <v>2024</v>
      </c>
      <c r="N131" s="59">
        <f>IFERROR(IF(YEAR(TID[[#This Row],[First Significant EI]])=1900,"",YEAR(TID[[#This Row],[First Significant EI]])),"")</f>
        <v>2026</v>
      </c>
      <c r="O131" s="59">
        <f>IFERROR(IF(YEAR(TID[[#This Row],[Final EI]])=1900,"",YEAR(TID[[#This Row],[Final EI]])),"")</f>
        <v>2026</v>
      </c>
    </row>
    <row r="132" spans="1:15" x14ac:dyDescent="0.3">
      <c r="A132" s="65" t="s">
        <v>295</v>
      </c>
      <c r="B132" s="6" t="s">
        <v>296</v>
      </c>
      <c r="C132" s="6" t="s">
        <v>46</v>
      </c>
      <c r="D132" s="6" t="s">
        <v>4</v>
      </c>
      <c r="E132" s="6" t="s">
        <v>103</v>
      </c>
      <c r="F132" s="6">
        <v>110</v>
      </c>
      <c r="G132" s="6" t="str" cm="1">
        <f t="array" ref="G13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32" s="66">
        <v>44749</v>
      </c>
      <c r="I132" s="66">
        <v>46142</v>
      </c>
      <c r="J132" s="66"/>
      <c r="K132" s="67"/>
      <c r="L132" s="63">
        <f>IFERROR(IF(YEAR(TID[[#This Row],[Capital Approval]])=1900,"",YEAR(TID[[#This Row],[Capital Approval]])),"")</f>
        <v>2022</v>
      </c>
      <c r="M132" s="59">
        <f>IFERROR(IF(YEAR(TID[[#This Row],[PA Signed]])=1900,"",YEAR(TID[[#This Row],[PA Signed]])),"")</f>
        <v>2026</v>
      </c>
      <c r="N132" s="59" t="str">
        <f>IFERROR(IF(YEAR(TID[[#This Row],[First Significant EI]])=1900,"",YEAR(TID[[#This Row],[First Significant EI]])),"")</f>
        <v/>
      </c>
      <c r="O132" s="59" t="str">
        <f>IFERROR(IF(YEAR(TID[[#This Row],[Final EI]])=1900,"",YEAR(TID[[#This Row],[Final EI]])),"")</f>
        <v/>
      </c>
    </row>
    <row r="133" spans="1:15" x14ac:dyDescent="0.3">
      <c r="A133" s="65" t="s">
        <v>297</v>
      </c>
      <c r="B133" s="6" t="s">
        <v>298</v>
      </c>
      <c r="C133" s="6" t="s">
        <v>79</v>
      </c>
      <c r="D133" s="6" t="s">
        <v>4</v>
      </c>
      <c r="E133" s="6" t="s">
        <v>15</v>
      </c>
      <c r="F133" s="6">
        <v>220</v>
      </c>
      <c r="G133" s="6" t="str" cm="1">
        <f t="array" ref="G13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3" s="66">
        <v>44691</v>
      </c>
      <c r="I133" s="66">
        <v>45166</v>
      </c>
      <c r="J133" s="66">
        <v>46311</v>
      </c>
      <c r="K133" s="67">
        <v>46379</v>
      </c>
      <c r="L133" s="63">
        <f>IFERROR(IF(YEAR(TID[[#This Row],[Capital Approval]])=1900,"",YEAR(TID[[#This Row],[Capital Approval]])),"")</f>
        <v>2022</v>
      </c>
      <c r="M133" s="59">
        <f>IFERROR(IF(YEAR(TID[[#This Row],[PA Signed]])=1900,"",YEAR(TID[[#This Row],[PA Signed]])),"")</f>
        <v>2023</v>
      </c>
      <c r="N133" s="59">
        <f>IFERROR(IF(YEAR(TID[[#This Row],[First Significant EI]])=1900,"",YEAR(TID[[#This Row],[First Significant EI]])),"")</f>
        <v>2026</v>
      </c>
      <c r="O133" s="59">
        <f>IFERROR(IF(YEAR(TID[[#This Row],[Final EI]])=1900,"",YEAR(TID[[#This Row],[Final EI]])),"")</f>
        <v>2026</v>
      </c>
    </row>
    <row r="134" spans="1:15" x14ac:dyDescent="0.3">
      <c r="A134" s="65" t="s">
        <v>299</v>
      </c>
      <c r="B134" s="6" t="s">
        <v>300</v>
      </c>
      <c r="C134" s="6" t="s">
        <v>27</v>
      </c>
      <c r="D134" s="6" t="s">
        <v>4</v>
      </c>
      <c r="E134" s="6" t="s">
        <v>103</v>
      </c>
      <c r="F134" s="6">
        <v>110</v>
      </c>
      <c r="G134" s="6" t="str" cm="1">
        <f t="array" ref="G13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4" s="66">
        <v>44713</v>
      </c>
      <c r="I134" s="66">
        <v>45240</v>
      </c>
      <c r="J134" s="66">
        <v>46622</v>
      </c>
      <c r="K134" s="67">
        <v>47058</v>
      </c>
      <c r="L134" s="63">
        <f>IFERROR(IF(YEAR(TID[[#This Row],[Capital Approval]])=1900,"",YEAR(TID[[#This Row],[Capital Approval]])),"")</f>
        <v>2022</v>
      </c>
      <c r="M134" s="59">
        <f>IFERROR(IF(YEAR(TID[[#This Row],[PA Signed]])=1900,"",YEAR(TID[[#This Row],[PA Signed]])),"")</f>
        <v>2023</v>
      </c>
      <c r="N134" s="59">
        <f>IFERROR(IF(YEAR(TID[[#This Row],[First Significant EI]])=1900,"",YEAR(TID[[#This Row],[First Significant EI]])),"")</f>
        <v>2027</v>
      </c>
      <c r="O134" s="59">
        <f>IFERROR(IF(YEAR(TID[[#This Row],[Final EI]])=1900,"",YEAR(TID[[#This Row],[Final EI]])),"")</f>
        <v>2028</v>
      </c>
    </row>
    <row r="135" spans="1:15" x14ac:dyDescent="0.3">
      <c r="A135" s="65" t="s">
        <v>301</v>
      </c>
      <c r="B135" s="6" t="s">
        <v>302</v>
      </c>
      <c r="C135" s="6" t="s">
        <v>52</v>
      </c>
      <c r="D135" s="6" t="s">
        <v>4</v>
      </c>
      <c r="E135" s="6" t="s">
        <v>23</v>
      </c>
      <c r="F135" s="6">
        <v>220</v>
      </c>
      <c r="G135" s="6" t="str" cm="1">
        <f t="array" ref="G13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35" s="66">
        <v>45476</v>
      </c>
      <c r="I135" s="66">
        <v>46254</v>
      </c>
      <c r="J135" s="66">
        <v>48041</v>
      </c>
      <c r="K135" s="67">
        <v>47872</v>
      </c>
      <c r="L135" s="63">
        <f>IFERROR(IF(YEAR(TID[[#This Row],[Capital Approval]])=1900,"",YEAR(TID[[#This Row],[Capital Approval]])),"")</f>
        <v>2024</v>
      </c>
      <c r="M135" s="59">
        <f>IFERROR(IF(YEAR(TID[[#This Row],[PA Signed]])=1900,"",YEAR(TID[[#This Row],[PA Signed]])),"")</f>
        <v>2026</v>
      </c>
      <c r="N135" s="59">
        <f>IFERROR(IF(YEAR(TID[[#This Row],[First Significant EI]])=1900,"",YEAR(TID[[#This Row],[First Significant EI]])),"")</f>
        <v>2031</v>
      </c>
      <c r="O135" s="59">
        <f>IFERROR(IF(YEAR(TID[[#This Row],[Final EI]])=1900,"",YEAR(TID[[#This Row],[Final EI]])),"")</f>
        <v>2031</v>
      </c>
    </row>
    <row r="136" spans="1:15" x14ac:dyDescent="0.3">
      <c r="A136" s="65" t="s">
        <v>303</v>
      </c>
      <c r="B136" s="6" t="s">
        <v>304</v>
      </c>
      <c r="C136" s="6" t="s">
        <v>52</v>
      </c>
      <c r="D136" s="6" t="s">
        <v>4</v>
      </c>
      <c r="E136" s="6" t="s">
        <v>103</v>
      </c>
      <c r="F136" s="6">
        <v>220</v>
      </c>
      <c r="G136" s="6" t="str" cm="1">
        <f t="array" ref="G13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6" s="66">
        <v>44686</v>
      </c>
      <c r="I136" s="66">
        <v>46003</v>
      </c>
      <c r="J136" s="66">
        <v>46722</v>
      </c>
      <c r="K136" s="67">
        <v>46722</v>
      </c>
      <c r="L136" s="63">
        <f>IFERROR(IF(YEAR(TID[[#This Row],[Capital Approval]])=1900,"",YEAR(TID[[#This Row],[Capital Approval]])),"")</f>
        <v>2022</v>
      </c>
      <c r="M136" s="59">
        <f>IFERROR(IF(YEAR(TID[[#This Row],[PA Signed]])=1900,"",YEAR(TID[[#This Row],[PA Signed]])),"")</f>
        <v>2025</v>
      </c>
      <c r="N136" s="59">
        <f>IFERROR(IF(YEAR(TID[[#This Row],[First Significant EI]])=1900,"",YEAR(TID[[#This Row],[First Significant EI]])),"")</f>
        <v>2027</v>
      </c>
      <c r="O136" s="59">
        <f>IFERROR(IF(YEAR(TID[[#This Row],[Final EI]])=1900,"",YEAR(TID[[#This Row],[Final EI]])),"")</f>
        <v>2027</v>
      </c>
    </row>
    <row r="137" spans="1:15" x14ac:dyDescent="0.3">
      <c r="A137" s="65" t="s">
        <v>305</v>
      </c>
      <c r="B137" s="6" t="s">
        <v>306</v>
      </c>
      <c r="C137" s="6" t="s">
        <v>52</v>
      </c>
      <c r="D137" s="6" t="s">
        <v>4</v>
      </c>
      <c r="E137" s="6" t="s">
        <v>103</v>
      </c>
      <c r="F137" s="6">
        <v>220</v>
      </c>
      <c r="G137" s="6" t="str" cm="1">
        <f t="array" ref="G13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7" s="66">
        <v>44686</v>
      </c>
      <c r="I137" s="66">
        <v>45357</v>
      </c>
      <c r="J137" s="66">
        <v>46142</v>
      </c>
      <c r="K137" s="67">
        <v>46295</v>
      </c>
      <c r="L137" s="63">
        <f>IFERROR(IF(YEAR(TID[[#This Row],[Capital Approval]])=1900,"",YEAR(TID[[#This Row],[Capital Approval]])),"")</f>
        <v>2022</v>
      </c>
      <c r="M137" s="59">
        <f>IFERROR(IF(YEAR(TID[[#This Row],[PA Signed]])=1900,"",YEAR(TID[[#This Row],[PA Signed]])),"")</f>
        <v>2024</v>
      </c>
      <c r="N137" s="59">
        <f>IFERROR(IF(YEAR(TID[[#This Row],[First Significant EI]])=1900,"",YEAR(TID[[#This Row],[First Significant EI]])),"")</f>
        <v>2026</v>
      </c>
      <c r="O137" s="59">
        <f>IFERROR(IF(YEAR(TID[[#This Row],[Final EI]])=1900,"",YEAR(TID[[#This Row],[Final EI]])),"")</f>
        <v>2026</v>
      </c>
    </row>
    <row r="138" spans="1:15" x14ac:dyDescent="0.3">
      <c r="A138" s="65" t="s">
        <v>307</v>
      </c>
      <c r="B138" s="6" t="s">
        <v>308</v>
      </c>
      <c r="C138" s="6" t="s">
        <v>49</v>
      </c>
      <c r="D138" s="6" t="s">
        <v>4</v>
      </c>
      <c r="E138" s="6" t="s">
        <v>103</v>
      </c>
      <c r="F138" s="6">
        <v>110</v>
      </c>
      <c r="G138" s="6" t="str" cm="1">
        <f t="array" ref="G13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38" s="66">
        <v>44711</v>
      </c>
      <c r="I138" s="66">
        <v>45489</v>
      </c>
      <c r="J138" s="66">
        <v>46349</v>
      </c>
      <c r="K138" s="67">
        <v>46349</v>
      </c>
      <c r="L138" s="63">
        <f>IFERROR(IF(YEAR(TID[[#This Row],[Capital Approval]])=1900,"",YEAR(TID[[#This Row],[Capital Approval]])),"")</f>
        <v>2022</v>
      </c>
      <c r="M138" s="59">
        <f>IFERROR(IF(YEAR(TID[[#This Row],[PA Signed]])=1900,"",YEAR(TID[[#This Row],[PA Signed]])),"")</f>
        <v>2024</v>
      </c>
      <c r="N138" s="59">
        <f>IFERROR(IF(YEAR(TID[[#This Row],[First Significant EI]])=1900,"",YEAR(TID[[#This Row],[First Significant EI]])),"")</f>
        <v>2026</v>
      </c>
      <c r="O138" s="59">
        <f>IFERROR(IF(YEAR(TID[[#This Row],[Final EI]])=1900,"",YEAR(TID[[#This Row],[Final EI]])),"")</f>
        <v>2026</v>
      </c>
    </row>
    <row r="139" spans="1:15" x14ac:dyDescent="0.3">
      <c r="A139" s="69" t="s">
        <v>309</v>
      </c>
      <c r="B139" s="6" t="s">
        <v>310</v>
      </c>
      <c r="C139" s="6" t="s">
        <v>33</v>
      </c>
      <c r="D139" s="6" t="s">
        <v>4</v>
      </c>
      <c r="E139" s="6" t="s">
        <v>103</v>
      </c>
      <c r="F139" s="6">
        <v>110</v>
      </c>
      <c r="G139" s="6" t="str" cm="1">
        <f t="array" ref="G13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139" s="66"/>
      <c r="I139" s="66"/>
      <c r="J139" s="66"/>
      <c r="K139" s="67"/>
      <c r="L139" s="63" t="str">
        <f>IFERROR(IF(YEAR(TID[[#This Row],[Capital Approval]])=1900,"",YEAR(TID[[#This Row],[Capital Approval]])),"")</f>
        <v/>
      </c>
      <c r="M139" s="59" t="str">
        <f>IFERROR(IF(YEAR(TID[[#This Row],[PA Signed]])=1900,"",YEAR(TID[[#This Row],[PA Signed]])),"")</f>
        <v/>
      </c>
      <c r="N139" s="59" t="str">
        <f>IFERROR(IF(YEAR(TID[[#This Row],[First Significant EI]])=1900,"",YEAR(TID[[#This Row],[First Significant EI]])),"")</f>
        <v/>
      </c>
      <c r="O139" s="59" t="str">
        <f>IFERROR(IF(YEAR(TID[[#This Row],[Final EI]])=1900,"",YEAR(TID[[#This Row],[Final EI]])),"")</f>
        <v/>
      </c>
    </row>
    <row r="140" spans="1:15" x14ac:dyDescent="0.3">
      <c r="A140" s="65" t="s">
        <v>311</v>
      </c>
      <c r="B140" s="68" t="s">
        <v>312</v>
      </c>
      <c r="C140" s="6" t="s">
        <v>79</v>
      </c>
      <c r="D140" s="68" t="s">
        <v>4</v>
      </c>
      <c r="E140" s="68" t="s">
        <v>96</v>
      </c>
      <c r="F140" s="6">
        <v>110</v>
      </c>
      <c r="G140" s="6" t="str" cm="1">
        <f t="array" ref="G14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0" s="66">
        <v>44735</v>
      </c>
      <c r="I140" s="66">
        <v>45170</v>
      </c>
      <c r="J140" s="66">
        <v>46619</v>
      </c>
      <c r="K140" s="67">
        <v>46741</v>
      </c>
      <c r="L140" s="63">
        <f>IFERROR(IF(YEAR(TID[[#This Row],[Capital Approval]])=1900,"",YEAR(TID[[#This Row],[Capital Approval]])),"")</f>
        <v>2022</v>
      </c>
      <c r="M140" s="59">
        <f>IFERROR(IF(YEAR(TID[[#This Row],[PA Signed]])=1900,"",YEAR(TID[[#This Row],[PA Signed]])),"")</f>
        <v>2023</v>
      </c>
      <c r="N140" s="59">
        <f>IFERROR(IF(YEAR(TID[[#This Row],[First Significant EI]])=1900,"",YEAR(TID[[#This Row],[First Significant EI]])),"")</f>
        <v>2027</v>
      </c>
      <c r="O140" s="59">
        <f>IFERROR(IF(YEAR(TID[[#This Row],[Final EI]])=1900,"",YEAR(TID[[#This Row],[Final EI]])),"")</f>
        <v>2027</v>
      </c>
    </row>
    <row r="141" spans="1:15" x14ac:dyDescent="0.3">
      <c r="A141" s="65" t="s">
        <v>313</v>
      </c>
      <c r="B141" s="6" t="s">
        <v>314</v>
      </c>
      <c r="C141" s="6" t="s">
        <v>52</v>
      </c>
      <c r="D141" s="6" t="s">
        <v>4</v>
      </c>
      <c r="E141" s="6" t="s">
        <v>103</v>
      </c>
      <c r="F141" s="6">
        <v>110</v>
      </c>
      <c r="G141" s="6" t="str" cm="1">
        <f t="array" ref="G14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1" s="66">
        <v>44768</v>
      </c>
      <c r="I141" s="66">
        <v>45219</v>
      </c>
      <c r="J141" s="66">
        <v>45982</v>
      </c>
      <c r="K141" s="67">
        <v>46357</v>
      </c>
      <c r="L141" s="63">
        <f>IFERROR(IF(YEAR(TID[[#This Row],[Capital Approval]])=1900,"",YEAR(TID[[#This Row],[Capital Approval]])),"")</f>
        <v>2022</v>
      </c>
      <c r="M141" s="59">
        <f>IFERROR(IF(YEAR(TID[[#This Row],[PA Signed]])=1900,"",YEAR(TID[[#This Row],[PA Signed]])),"")</f>
        <v>2023</v>
      </c>
      <c r="N141" s="59">
        <f>IFERROR(IF(YEAR(TID[[#This Row],[First Significant EI]])=1900,"",YEAR(TID[[#This Row],[First Significant EI]])),"")</f>
        <v>2025</v>
      </c>
      <c r="O141" s="59">
        <f>IFERROR(IF(YEAR(TID[[#This Row],[Final EI]])=1900,"",YEAR(TID[[#This Row],[Final EI]])),"")</f>
        <v>2026</v>
      </c>
    </row>
    <row r="142" spans="1:15" x14ac:dyDescent="0.3">
      <c r="A142" s="65" t="s">
        <v>315</v>
      </c>
      <c r="B142" s="68" t="s">
        <v>316</v>
      </c>
      <c r="C142" s="6" t="s">
        <v>226</v>
      </c>
      <c r="D142" s="68" t="s">
        <v>4</v>
      </c>
      <c r="E142" s="68" t="s">
        <v>96</v>
      </c>
      <c r="F142" s="6"/>
      <c r="G142" s="6" t="str" cm="1">
        <f t="array" ref="G14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2" s="66">
        <v>44593</v>
      </c>
      <c r="I142" s="66">
        <v>44986</v>
      </c>
      <c r="J142" s="66">
        <v>46203</v>
      </c>
      <c r="K142" s="67">
        <v>46266</v>
      </c>
      <c r="L142" s="63">
        <f>IFERROR(IF(YEAR(TID[[#This Row],[Capital Approval]])=1900,"",YEAR(TID[[#This Row],[Capital Approval]])),"")</f>
        <v>2022</v>
      </c>
      <c r="M142" s="59">
        <f>IFERROR(IF(YEAR(TID[[#This Row],[PA Signed]])=1900,"",YEAR(TID[[#This Row],[PA Signed]])),"")</f>
        <v>2023</v>
      </c>
      <c r="N142" s="59">
        <f>IFERROR(IF(YEAR(TID[[#This Row],[First Significant EI]])=1900,"",YEAR(TID[[#This Row],[First Significant EI]])),"")</f>
        <v>2026</v>
      </c>
      <c r="O142" s="59">
        <f>IFERROR(IF(YEAR(TID[[#This Row],[Final EI]])=1900,"",YEAR(TID[[#This Row],[Final EI]])),"")</f>
        <v>2026</v>
      </c>
    </row>
    <row r="143" spans="1:15" x14ac:dyDescent="0.3">
      <c r="A143" s="65" t="s">
        <v>317</v>
      </c>
      <c r="B143" s="68" t="s">
        <v>318</v>
      </c>
      <c r="C143" s="6" t="s">
        <v>70</v>
      </c>
      <c r="D143" s="68" t="s">
        <v>4</v>
      </c>
      <c r="E143" s="68" t="s">
        <v>96</v>
      </c>
      <c r="F143" s="6">
        <v>220</v>
      </c>
      <c r="G143" s="6" t="str" cm="1">
        <f t="array" ref="G14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3" s="66">
        <v>44834</v>
      </c>
      <c r="I143" s="66">
        <v>45236</v>
      </c>
      <c r="J143" s="66">
        <v>46227</v>
      </c>
      <c r="K143" s="67">
        <v>46752</v>
      </c>
      <c r="L143" s="63">
        <f>IFERROR(IF(YEAR(TID[[#This Row],[Capital Approval]])=1900,"",YEAR(TID[[#This Row],[Capital Approval]])),"")</f>
        <v>2022</v>
      </c>
      <c r="M143" s="59">
        <f>IFERROR(IF(YEAR(TID[[#This Row],[PA Signed]])=1900,"",YEAR(TID[[#This Row],[PA Signed]])),"")</f>
        <v>2023</v>
      </c>
      <c r="N143" s="59">
        <f>IFERROR(IF(YEAR(TID[[#This Row],[First Significant EI]])=1900,"",YEAR(TID[[#This Row],[First Significant EI]])),"")</f>
        <v>2026</v>
      </c>
      <c r="O143" s="59">
        <f>IFERROR(IF(YEAR(TID[[#This Row],[Final EI]])=1900,"",YEAR(TID[[#This Row],[Final EI]])),"")</f>
        <v>2027</v>
      </c>
    </row>
    <row r="144" spans="1:15" x14ac:dyDescent="0.3">
      <c r="A144" s="65" t="s">
        <v>319</v>
      </c>
      <c r="B144" s="68" t="s">
        <v>320</v>
      </c>
      <c r="C144" s="6" t="s">
        <v>27</v>
      </c>
      <c r="D144" s="68" t="s">
        <v>4</v>
      </c>
      <c r="E144" s="68" t="s">
        <v>96</v>
      </c>
      <c r="F144" s="6">
        <v>110</v>
      </c>
      <c r="G144" s="6" t="str" cm="1">
        <f t="array" ref="G14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4" s="66">
        <v>44834</v>
      </c>
      <c r="I144" s="66">
        <v>45672</v>
      </c>
      <c r="J144" s="66">
        <v>46209</v>
      </c>
      <c r="K144" s="67">
        <v>46296</v>
      </c>
      <c r="L144" s="63">
        <f>IFERROR(IF(YEAR(TID[[#This Row],[Capital Approval]])=1900,"",YEAR(TID[[#This Row],[Capital Approval]])),"")</f>
        <v>2022</v>
      </c>
      <c r="M144" s="59">
        <f>IFERROR(IF(YEAR(TID[[#This Row],[PA Signed]])=1900,"",YEAR(TID[[#This Row],[PA Signed]])),"")</f>
        <v>2025</v>
      </c>
      <c r="N144" s="59">
        <f>IFERROR(IF(YEAR(TID[[#This Row],[First Significant EI]])=1900,"",YEAR(TID[[#This Row],[First Significant EI]])),"")</f>
        <v>2026</v>
      </c>
      <c r="O144" s="59">
        <f>IFERROR(IF(YEAR(TID[[#This Row],[Final EI]])=1900,"",YEAR(TID[[#This Row],[Final EI]])),"")</f>
        <v>2026</v>
      </c>
    </row>
    <row r="145" spans="1:15" x14ac:dyDescent="0.3">
      <c r="A145" s="65" t="s">
        <v>321</v>
      </c>
      <c r="B145" s="68" t="s">
        <v>322</v>
      </c>
      <c r="C145" s="6" t="s">
        <v>30</v>
      </c>
      <c r="D145" s="6" t="s">
        <v>4</v>
      </c>
      <c r="E145" s="6" t="s">
        <v>15</v>
      </c>
      <c r="F145" s="6">
        <v>110</v>
      </c>
      <c r="G145" s="6" t="str" cm="1">
        <f t="array" ref="G14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45" s="66">
        <v>44886</v>
      </c>
      <c r="I145" s="66">
        <v>46476</v>
      </c>
      <c r="J145" s="66">
        <v>46751</v>
      </c>
      <c r="K145" s="67">
        <v>47117</v>
      </c>
      <c r="L145" s="63">
        <f>IFERROR(IF(YEAR(TID[[#This Row],[Capital Approval]])=1900,"",YEAR(TID[[#This Row],[Capital Approval]])),"")</f>
        <v>2022</v>
      </c>
      <c r="M145" s="59">
        <f>IFERROR(IF(YEAR(TID[[#This Row],[PA Signed]])=1900,"",YEAR(TID[[#This Row],[PA Signed]])),"")</f>
        <v>2027</v>
      </c>
      <c r="N145" s="59">
        <f>IFERROR(IF(YEAR(TID[[#This Row],[First Significant EI]])=1900,"",YEAR(TID[[#This Row],[First Significant EI]])),"")</f>
        <v>2027</v>
      </c>
      <c r="O145" s="59">
        <f>IFERROR(IF(YEAR(TID[[#This Row],[Final EI]])=1900,"",YEAR(TID[[#This Row],[Final EI]])),"")</f>
        <v>2028</v>
      </c>
    </row>
    <row r="146" spans="1:15" x14ac:dyDescent="0.3">
      <c r="A146" s="65" t="s">
        <v>323</v>
      </c>
      <c r="B146" s="68" t="s">
        <v>324</v>
      </c>
      <c r="C146" s="6" t="s">
        <v>30</v>
      </c>
      <c r="D146" s="6" t="s">
        <v>4</v>
      </c>
      <c r="E146" s="6" t="s">
        <v>15</v>
      </c>
      <c r="F146" s="6">
        <v>110</v>
      </c>
      <c r="G146" s="6" t="str" cm="1">
        <f t="array" ref="G14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46" s="66">
        <v>44886</v>
      </c>
      <c r="I146" s="66">
        <v>46476</v>
      </c>
      <c r="J146" s="66">
        <v>46751</v>
      </c>
      <c r="K146" s="67">
        <v>47117</v>
      </c>
      <c r="L146" s="63">
        <f>IFERROR(IF(YEAR(TID[[#This Row],[Capital Approval]])=1900,"",YEAR(TID[[#This Row],[Capital Approval]])),"")</f>
        <v>2022</v>
      </c>
      <c r="M146" s="59">
        <f>IFERROR(IF(YEAR(TID[[#This Row],[PA Signed]])=1900,"",YEAR(TID[[#This Row],[PA Signed]])),"")</f>
        <v>2027</v>
      </c>
      <c r="N146" s="59">
        <f>IFERROR(IF(YEAR(TID[[#This Row],[First Significant EI]])=1900,"",YEAR(TID[[#This Row],[First Significant EI]])),"")</f>
        <v>2027</v>
      </c>
      <c r="O146" s="59">
        <f>IFERROR(IF(YEAR(TID[[#This Row],[Final EI]])=1900,"",YEAR(TID[[#This Row],[Final EI]])),"")</f>
        <v>2028</v>
      </c>
    </row>
    <row r="147" spans="1:15" x14ac:dyDescent="0.3">
      <c r="A147" s="65" t="s">
        <v>325</v>
      </c>
      <c r="B147" s="6" t="s">
        <v>326</v>
      </c>
      <c r="C147" s="6" t="s">
        <v>226</v>
      </c>
      <c r="D147" s="6" t="s">
        <v>4</v>
      </c>
      <c r="E147" s="6" t="s">
        <v>103</v>
      </c>
      <c r="F147" s="6">
        <v>110</v>
      </c>
      <c r="G147" s="6" t="str" cm="1">
        <f t="array" ref="G14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7" s="66">
        <v>44887</v>
      </c>
      <c r="I147" s="66">
        <v>45833</v>
      </c>
      <c r="J147" s="66">
        <v>46203</v>
      </c>
      <c r="K147" s="67">
        <v>46260</v>
      </c>
      <c r="L147" s="63">
        <f>IFERROR(IF(YEAR(TID[[#This Row],[Capital Approval]])=1900,"",YEAR(TID[[#This Row],[Capital Approval]])),"")</f>
        <v>2022</v>
      </c>
      <c r="M147" s="59">
        <f>IFERROR(IF(YEAR(TID[[#This Row],[PA Signed]])=1900,"",YEAR(TID[[#This Row],[PA Signed]])),"")</f>
        <v>2025</v>
      </c>
      <c r="N147" s="59">
        <f>IFERROR(IF(YEAR(TID[[#This Row],[First Significant EI]])=1900,"",YEAR(TID[[#This Row],[First Significant EI]])),"")</f>
        <v>2026</v>
      </c>
      <c r="O147" s="59">
        <f>IFERROR(IF(YEAR(TID[[#This Row],[Final EI]])=1900,"",YEAR(TID[[#This Row],[Final EI]])),"")</f>
        <v>2026</v>
      </c>
    </row>
    <row r="148" spans="1:15" x14ac:dyDescent="0.3">
      <c r="A148" s="65" t="s">
        <v>327</v>
      </c>
      <c r="B148" s="68" t="s">
        <v>328</v>
      </c>
      <c r="C148" s="6" t="s">
        <v>52</v>
      </c>
      <c r="D148" s="68" t="s">
        <v>4</v>
      </c>
      <c r="E148" s="68" t="s">
        <v>96</v>
      </c>
      <c r="F148" s="6">
        <v>110</v>
      </c>
      <c r="G148" s="6" t="str" cm="1">
        <f t="array" ref="G14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48" s="66">
        <v>44966</v>
      </c>
      <c r="I148" s="66">
        <v>45616</v>
      </c>
      <c r="J148" s="66">
        <v>46325</v>
      </c>
      <c r="K148" s="67">
        <v>46325</v>
      </c>
      <c r="L148" s="63">
        <f>IFERROR(IF(YEAR(TID[[#This Row],[Capital Approval]])=1900,"",YEAR(TID[[#This Row],[Capital Approval]])),"")</f>
        <v>2023</v>
      </c>
      <c r="M148" s="59">
        <f>IFERROR(IF(YEAR(TID[[#This Row],[PA Signed]])=1900,"",YEAR(TID[[#This Row],[PA Signed]])),"")</f>
        <v>2024</v>
      </c>
      <c r="N148" s="59">
        <f>IFERROR(IF(YEAR(TID[[#This Row],[First Significant EI]])=1900,"",YEAR(TID[[#This Row],[First Significant EI]])),"")</f>
        <v>2026</v>
      </c>
      <c r="O148" s="59">
        <f>IFERROR(IF(YEAR(TID[[#This Row],[Final EI]])=1900,"",YEAR(TID[[#This Row],[Final EI]])),"")</f>
        <v>2026</v>
      </c>
    </row>
    <row r="149" spans="1:15" x14ac:dyDescent="0.3">
      <c r="A149" s="65" t="s">
        <v>329</v>
      </c>
      <c r="B149" s="6" t="s">
        <v>330</v>
      </c>
      <c r="C149" s="6" t="s">
        <v>46</v>
      </c>
      <c r="D149" s="6" t="s">
        <v>4</v>
      </c>
      <c r="E149" s="6" t="s">
        <v>74</v>
      </c>
      <c r="F149" s="6">
        <v>110</v>
      </c>
      <c r="G149" s="6" t="str" cm="1">
        <f t="array" ref="G14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49" s="66">
        <v>45016</v>
      </c>
      <c r="I149" s="66">
        <v>47466</v>
      </c>
      <c r="J149" s="66">
        <v>47940</v>
      </c>
      <c r="K149" s="67">
        <v>48506</v>
      </c>
      <c r="L149" s="63">
        <f>IFERROR(IF(YEAR(TID[[#This Row],[Capital Approval]])=1900,"",YEAR(TID[[#This Row],[Capital Approval]])),"")</f>
        <v>2023</v>
      </c>
      <c r="M149" s="59">
        <f>IFERROR(IF(YEAR(TID[[#This Row],[PA Signed]])=1900,"",YEAR(TID[[#This Row],[PA Signed]])),"")</f>
        <v>2029</v>
      </c>
      <c r="N149" s="59">
        <f>IFERROR(IF(YEAR(TID[[#This Row],[First Significant EI]])=1900,"",YEAR(TID[[#This Row],[First Significant EI]])),"")</f>
        <v>2031</v>
      </c>
      <c r="O149" s="59">
        <f>IFERROR(IF(YEAR(TID[[#This Row],[Final EI]])=1900,"",YEAR(TID[[#This Row],[Final EI]])),"")</f>
        <v>2032</v>
      </c>
    </row>
    <row r="150" spans="1:15" x14ac:dyDescent="0.3">
      <c r="A150" s="65" t="s">
        <v>331</v>
      </c>
      <c r="B150" s="6" t="s">
        <v>332</v>
      </c>
      <c r="C150" s="6" t="s">
        <v>52</v>
      </c>
      <c r="D150" s="6" t="s">
        <v>4</v>
      </c>
      <c r="E150" s="6" t="s">
        <v>74</v>
      </c>
      <c r="F150" s="6">
        <v>110</v>
      </c>
      <c r="G150" s="6" t="str" cm="1">
        <f t="array" ref="G15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50" s="66">
        <v>45567</v>
      </c>
      <c r="I150" s="66">
        <v>46555</v>
      </c>
      <c r="J150" s="66"/>
      <c r="K150" s="67"/>
      <c r="L150" s="63">
        <f>IFERROR(IF(YEAR(TID[[#This Row],[Capital Approval]])=1900,"",YEAR(TID[[#This Row],[Capital Approval]])),"")</f>
        <v>2024</v>
      </c>
      <c r="M150" s="59">
        <f>IFERROR(IF(YEAR(TID[[#This Row],[PA Signed]])=1900,"",YEAR(TID[[#This Row],[PA Signed]])),"")</f>
        <v>2027</v>
      </c>
      <c r="N150" s="59" t="str">
        <f>IFERROR(IF(YEAR(TID[[#This Row],[First Significant EI]])=1900,"",YEAR(TID[[#This Row],[First Significant EI]])),"")</f>
        <v/>
      </c>
      <c r="O150" s="59" t="str">
        <f>IFERROR(IF(YEAR(TID[[#This Row],[Final EI]])=1900,"",YEAR(TID[[#This Row],[Final EI]])),"")</f>
        <v/>
      </c>
    </row>
    <row r="151" spans="1:15" x14ac:dyDescent="0.3">
      <c r="A151" s="65" t="s">
        <v>333</v>
      </c>
      <c r="B151" s="68" t="s">
        <v>334</v>
      </c>
      <c r="C151" s="6" t="s">
        <v>79</v>
      </c>
      <c r="D151" s="68" t="s">
        <v>4</v>
      </c>
      <c r="E151" s="68" t="s">
        <v>96</v>
      </c>
      <c r="F151" s="6">
        <v>110</v>
      </c>
      <c r="G151" s="6" t="str" cm="1">
        <f t="array" ref="G15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51" s="66">
        <v>45310</v>
      </c>
      <c r="I151" s="66">
        <v>46447</v>
      </c>
      <c r="J151" s="66">
        <v>47309</v>
      </c>
      <c r="K151" s="67">
        <v>47401</v>
      </c>
      <c r="L151" s="63">
        <f>IFERROR(IF(YEAR(TID[[#This Row],[Capital Approval]])=1900,"",YEAR(TID[[#This Row],[Capital Approval]])),"")</f>
        <v>2024</v>
      </c>
      <c r="M151" s="59">
        <f>IFERROR(IF(YEAR(TID[[#This Row],[PA Signed]])=1900,"",YEAR(TID[[#This Row],[PA Signed]])),"")</f>
        <v>2027</v>
      </c>
      <c r="N151" s="59">
        <f>IFERROR(IF(YEAR(TID[[#This Row],[First Significant EI]])=1900,"",YEAR(TID[[#This Row],[First Significant EI]])),"")</f>
        <v>2029</v>
      </c>
      <c r="O151" s="59">
        <f>IFERROR(IF(YEAR(TID[[#This Row],[Final EI]])=1900,"",YEAR(TID[[#This Row],[Final EI]])),"")</f>
        <v>2029</v>
      </c>
    </row>
    <row r="152" spans="1:15" x14ac:dyDescent="0.3">
      <c r="A152" s="65" t="s">
        <v>335</v>
      </c>
      <c r="B152" s="6" t="s">
        <v>336</v>
      </c>
      <c r="C152" s="6" t="s">
        <v>79</v>
      </c>
      <c r="D152" s="6" t="s">
        <v>4</v>
      </c>
      <c r="E152" s="6" t="s">
        <v>103</v>
      </c>
      <c r="F152" s="6">
        <v>110</v>
      </c>
      <c r="G152" s="6" t="str" cm="1">
        <f t="array" ref="G15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52" s="66">
        <v>45142</v>
      </c>
      <c r="I152" s="66">
        <v>45398</v>
      </c>
      <c r="J152" s="66">
        <v>45625</v>
      </c>
      <c r="K152" s="67">
        <v>47081</v>
      </c>
      <c r="L152" s="63">
        <f>IFERROR(IF(YEAR(TID[[#This Row],[Capital Approval]])=1900,"",YEAR(TID[[#This Row],[Capital Approval]])),"")</f>
        <v>2023</v>
      </c>
      <c r="M152" s="59">
        <f>IFERROR(IF(YEAR(TID[[#This Row],[PA Signed]])=1900,"",YEAR(TID[[#This Row],[PA Signed]])),"")</f>
        <v>2024</v>
      </c>
      <c r="N152" s="59">
        <f>IFERROR(IF(YEAR(TID[[#This Row],[First Significant EI]])=1900,"",YEAR(TID[[#This Row],[First Significant EI]])),"")</f>
        <v>2024</v>
      </c>
      <c r="O152" s="59">
        <f>IFERROR(IF(YEAR(TID[[#This Row],[Final EI]])=1900,"",YEAR(TID[[#This Row],[Final EI]])),"")</f>
        <v>2028</v>
      </c>
    </row>
    <row r="153" spans="1:15" x14ac:dyDescent="0.3">
      <c r="A153" s="65" t="s">
        <v>337</v>
      </c>
      <c r="B153" s="6" t="s">
        <v>338</v>
      </c>
      <c r="C153" s="6" t="s">
        <v>203</v>
      </c>
      <c r="D153" s="6" t="s">
        <v>4</v>
      </c>
      <c r="E153" s="6" t="s">
        <v>15</v>
      </c>
      <c r="F153" s="6">
        <v>110</v>
      </c>
      <c r="G153" s="6" t="str" cm="1">
        <f t="array" ref="G15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53" s="66">
        <v>45084</v>
      </c>
      <c r="I153" s="66">
        <v>45721</v>
      </c>
      <c r="J153" s="66">
        <v>46549</v>
      </c>
      <c r="K153" s="67">
        <v>47025</v>
      </c>
      <c r="L153" s="63">
        <f>IFERROR(IF(YEAR(TID[[#This Row],[Capital Approval]])=1900,"",YEAR(TID[[#This Row],[Capital Approval]])),"")</f>
        <v>2023</v>
      </c>
      <c r="M153" s="59">
        <f>IFERROR(IF(YEAR(TID[[#This Row],[PA Signed]])=1900,"",YEAR(TID[[#This Row],[PA Signed]])),"")</f>
        <v>2025</v>
      </c>
      <c r="N153" s="59">
        <f>IFERROR(IF(YEAR(TID[[#This Row],[First Significant EI]])=1900,"",YEAR(TID[[#This Row],[First Significant EI]])),"")</f>
        <v>2027</v>
      </c>
      <c r="O153" s="59">
        <f>IFERROR(IF(YEAR(TID[[#This Row],[Final EI]])=1900,"",YEAR(TID[[#This Row],[Final EI]])),"")</f>
        <v>2028</v>
      </c>
    </row>
    <row r="154" spans="1:15" x14ac:dyDescent="0.3">
      <c r="A154" s="65" t="s">
        <v>339</v>
      </c>
      <c r="B154" s="6" t="s">
        <v>340</v>
      </c>
      <c r="C154" s="6" t="s">
        <v>27</v>
      </c>
      <c r="D154" s="6" t="s">
        <v>4</v>
      </c>
      <c r="E154" s="6" t="s">
        <v>103</v>
      </c>
      <c r="F154" s="6">
        <v>110</v>
      </c>
      <c r="G154" s="6" t="str" cm="1">
        <f t="array" ref="G15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54" s="66">
        <v>45201</v>
      </c>
      <c r="I154" s="66">
        <v>45539</v>
      </c>
      <c r="J154" s="66">
        <v>46296</v>
      </c>
      <c r="K154" s="67">
        <v>46296</v>
      </c>
      <c r="L154" s="63">
        <f>IFERROR(IF(YEAR(TID[[#This Row],[Capital Approval]])=1900,"",YEAR(TID[[#This Row],[Capital Approval]])),"")</f>
        <v>2023</v>
      </c>
      <c r="M154" s="59">
        <f>IFERROR(IF(YEAR(TID[[#This Row],[PA Signed]])=1900,"",YEAR(TID[[#This Row],[PA Signed]])),"")</f>
        <v>2024</v>
      </c>
      <c r="N154" s="59">
        <f>IFERROR(IF(YEAR(TID[[#This Row],[First Significant EI]])=1900,"",YEAR(TID[[#This Row],[First Significant EI]])),"")</f>
        <v>2026</v>
      </c>
      <c r="O154" s="59">
        <f>IFERROR(IF(YEAR(TID[[#This Row],[Final EI]])=1900,"",YEAR(TID[[#This Row],[Final EI]])),"")</f>
        <v>2026</v>
      </c>
    </row>
    <row r="155" spans="1:15" x14ac:dyDescent="0.3">
      <c r="A155" s="69" t="s">
        <v>341</v>
      </c>
      <c r="B155" s="6" t="s">
        <v>342</v>
      </c>
      <c r="C155" s="6" t="s">
        <v>46</v>
      </c>
      <c r="D155" s="6" t="s">
        <v>4</v>
      </c>
      <c r="E155" s="6" t="s">
        <v>103</v>
      </c>
      <c r="F155" s="6">
        <v>220</v>
      </c>
      <c r="G155" s="6" t="str" cm="1">
        <f t="array" ref="G15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55" s="66">
        <v>45085</v>
      </c>
      <c r="I155" s="66">
        <v>46636</v>
      </c>
      <c r="J155" s="66"/>
      <c r="K155" s="67"/>
      <c r="L155" s="63">
        <f>IFERROR(IF(YEAR(TID[[#This Row],[Capital Approval]])=1900,"",YEAR(TID[[#This Row],[Capital Approval]])),"")</f>
        <v>2023</v>
      </c>
      <c r="M155" s="59">
        <f>IFERROR(IF(YEAR(TID[[#This Row],[PA Signed]])=1900,"",YEAR(TID[[#This Row],[PA Signed]])),"")</f>
        <v>2027</v>
      </c>
      <c r="N155" s="59" t="str">
        <f>IFERROR(IF(YEAR(TID[[#This Row],[First Significant EI]])=1900,"",YEAR(TID[[#This Row],[First Significant EI]])),"")</f>
        <v/>
      </c>
      <c r="O155" s="59" t="str">
        <f>IFERROR(IF(YEAR(TID[[#This Row],[Final EI]])=1900,"",YEAR(TID[[#This Row],[Final EI]])),"")</f>
        <v/>
      </c>
    </row>
    <row r="156" spans="1:15" x14ac:dyDescent="0.3">
      <c r="A156" s="65" t="s">
        <v>343</v>
      </c>
      <c r="B156" s="6" t="s">
        <v>344</v>
      </c>
      <c r="C156" s="6" t="s">
        <v>49</v>
      </c>
      <c r="D156" s="6" t="s">
        <v>4</v>
      </c>
      <c r="E156" s="6" t="s">
        <v>23</v>
      </c>
      <c r="F156" s="6">
        <v>220</v>
      </c>
      <c r="G156" s="6" t="str" cm="1">
        <f t="array" ref="G15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56" s="66">
        <v>45021</v>
      </c>
      <c r="I156" s="66">
        <v>46582</v>
      </c>
      <c r="J156" s="66"/>
      <c r="K156" s="67"/>
      <c r="L156" s="63">
        <f>IFERROR(IF(YEAR(TID[[#This Row],[Capital Approval]])=1900,"",YEAR(TID[[#This Row],[Capital Approval]])),"")</f>
        <v>2023</v>
      </c>
      <c r="M156" s="59">
        <f>IFERROR(IF(YEAR(TID[[#This Row],[PA Signed]])=1900,"",YEAR(TID[[#This Row],[PA Signed]])),"")</f>
        <v>2027</v>
      </c>
      <c r="N156" s="59" t="str">
        <f>IFERROR(IF(YEAR(TID[[#This Row],[First Significant EI]])=1900,"",YEAR(TID[[#This Row],[First Significant EI]])),"")</f>
        <v/>
      </c>
      <c r="O156" s="59" t="str">
        <f>IFERROR(IF(YEAR(TID[[#This Row],[Final EI]])=1900,"",YEAR(TID[[#This Row],[Final EI]])),"")</f>
        <v/>
      </c>
    </row>
    <row r="157" spans="1:15" x14ac:dyDescent="0.3">
      <c r="A157" s="65" t="s">
        <v>345</v>
      </c>
      <c r="B157" s="6" t="s">
        <v>346</v>
      </c>
      <c r="C157" s="6" t="s">
        <v>24</v>
      </c>
      <c r="D157" s="6" t="s">
        <v>4</v>
      </c>
      <c r="E157" s="6" t="s">
        <v>23</v>
      </c>
      <c r="F157" s="6">
        <v>110</v>
      </c>
      <c r="G157" s="6" t="str" cm="1">
        <f t="array" ref="G15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57" s="66">
        <v>45329</v>
      </c>
      <c r="I157" s="66">
        <v>45716</v>
      </c>
      <c r="J157" s="66"/>
      <c r="K157" s="67">
        <v>46246</v>
      </c>
      <c r="L157" s="63">
        <f>IFERROR(IF(YEAR(TID[[#This Row],[Capital Approval]])=1900,"",YEAR(TID[[#This Row],[Capital Approval]])),"")</f>
        <v>2024</v>
      </c>
      <c r="M157" s="59">
        <f>IFERROR(IF(YEAR(TID[[#This Row],[PA Signed]])=1900,"",YEAR(TID[[#This Row],[PA Signed]])),"")</f>
        <v>2025</v>
      </c>
      <c r="N157" s="59" t="str">
        <f>IFERROR(IF(YEAR(TID[[#This Row],[First Significant EI]])=1900,"",YEAR(TID[[#This Row],[First Significant EI]])),"")</f>
        <v/>
      </c>
      <c r="O157" s="59">
        <f>IFERROR(IF(YEAR(TID[[#This Row],[Final EI]])=1900,"",YEAR(TID[[#This Row],[Final EI]])),"")</f>
        <v>2026</v>
      </c>
    </row>
    <row r="158" spans="1:15" x14ac:dyDescent="0.3">
      <c r="A158" s="65" t="s">
        <v>347</v>
      </c>
      <c r="B158" s="6" t="s">
        <v>348</v>
      </c>
      <c r="C158" s="6" t="s">
        <v>92</v>
      </c>
      <c r="D158" s="6" t="s">
        <v>4</v>
      </c>
      <c r="E158" s="6" t="s">
        <v>23</v>
      </c>
      <c r="F158" s="6">
        <v>220</v>
      </c>
      <c r="G158" s="6" t="str" cm="1">
        <f t="array" ref="G15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58" s="66">
        <v>45938</v>
      </c>
      <c r="I158" s="66">
        <v>46135</v>
      </c>
      <c r="J158" s="66">
        <v>46843</v>
      </c>
      <c r="K158" s="67">
        <v>47178</v>
      </c>
      <c r="L158" s="63">
        <f>IFERROR(IF(YEAR(TID[[#This Row],[Capital Approval]])=1900,"",YEAR(TID[[#This Row],[Capital Approval]])),"")</f>
        <v>2025</v>
      </c>
      <c r="M158" s="59">
        <f>IFERROR(IF(YEAR(TID[[#This Row],[PA Signed]])=1900,"",YEAR(TID[[#This Row],[PA Signed]])),"")</f>
        <v>2026</v>
      </c>
      <c r="N158" s="59">
        <f>IFERROR(IF(YEAR(TID[[#This Row],[First Significant EI]])=1900,"",YEAR(TID[[#This Row],[First Significant EI]])),"")</f>
        <v>2028</v>
      </c>
      <c r="O158" s="59">
        <f>IFERROR(IF(YEAR(TID[[#This Row],[Final EI]])=1900,"",YEAR(TID[[#This Row],[Final EI]])),"")</f>
        <v>2029</v>
      </c>
    </row>
    <row r="159" spans="1:15" x14ac:dyDescent="0.3">
      <c r="A159" s="65" t="s">
        <v>349</v>
      </c>
      <c r="B159" s="6" t="s">
        <v>350</v>
      </c>
      <c r="C159" s="6" t="s">
        <v>38</v>
      </c>
      <c r="D159" s="6" t="s">
        <v>4</v>
      </c>
      <c r="E159" s="6" t="s">
        <v>23</v>
      </c>
      <c r="F159" s="6">
        <v>110</v>
      </c>
      <c r="G159" s="6" t="str" cm="1">
        <f t="array" ref="G15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59" s="66">
        <v>45635</v>
      </c>
      <c r="I159" s="66">
        <v>46199</v>
      </c>
      <c r="J159" s="66">
        <v>46549</v>
      </c>
      <c r="K159" s="67">
        <v>46839</v>
      </c>
      <c r="L159" s="63">
        <f>IFERROR(IF(YEAR(TID[[#This Row],[Capital Approval]])=1900,"",YEAR(TID[[#This Row],[Capital Approval]])),"")</f>
        <v>2024</v>
      </c>
      <c r="M159" s="59">
        <f>IFERROR(IF(YEAR(TID[[#This Row],[PA Signed]])=1900,"",YEAR(TID[[#This Row],[PA Signed]])),"")</f>
        <v>2026</v>
      </c>
      <c r="N159" s="59">
        <f>IFERROR(IF(YEAR(TID[[#This Row],[First Significant EI]])=1900,"",YEAR(TID[[#This Row],[First Significant EI]])),"")</f>
        <v>2027</v>
      </c>
      <c r="O159" s="59">
        <f>IFERROR(IF(YEAR(TID[[#This Row],[Final EI]])=1900,"",YEAR(TID[[#This Row],[Final EI]])),"")</f>
        <v>2028</v>
      </c>
    </row>
    <row r="160" spans="1:15" x14ac:dyDescent="0.3">
      <c r="A160" s="65" t="s">
        <v>351</v>
      </c>
      <c r="B160" s="6" t="s">
        <v>352</v>
      </c>
      <c r="C160" s="6" t="s">
        <v>43</v>
      </c>
      <c r="D160" s="6" t="s">
        <v>4</v>
      </c>
      <c r="E160" s="6" t="s">
        <v>15</v>
      </c>
      <c r="F160" s="6">
        <v>110</v>
      </c>
      <c r="G160" s="6" t="str" cm="1">
        <f t="array" ref="G16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60" s="66">
        <v>44973</v>
      </c>
      <c r="I160" s="66">
        <v>45926</v>
      </c>
      <c r="J160" s="66">
        <v>46721</v>
      </c>
      <c r="K160" s="67">
        <v>47742</v>
      </c>
      <c r="L160" s="63">
        <f>IFERROR(IF(YEAR(TID[[#This Row],[Capital Approval]])=1900,"",YEAR(TID[[#This Row],[Capital Approval]])),"")</f>
        <v>2023</v>
      </c>
      <c r="M160" s="59">
        <f>IFERROR(IF(YEAR(TID[[#This Row],[PA Signed]])=1900,"",YEAR(TID[[#This Row],[PA Signed]])),"")</f>
        <v>2025</v>
      </c>
      <c r="N160" s="59">
        <f>IFERROR(IF(YEAR(TID[[#This Row],[First Significant EI]])=1900,"",YEAR(TID[[#This Row],[First Significant EI]])),"")</f>
        <v>2027</v>
      </c>
      <c r="O160" s="59">
        <f>IFERROR(IF(YEAR(TID[[#This Row],[Final EI]])=1900,"",YEAR(TID[[#This Row],[Final EI]])),"")</f>
        <v>2030</v>
      </c>
    </row>
    <row r="161" spans="1:15" x14ac:dyDescent="0.3">
      <c r="A161" s="65" t="s">
        <v>353</v>
      </c>
      <c r="B161" s="6" t="s">
        <v>354</v>
      </c>
      <c r="C161" s="6" t="s">
        <v>27</v>
      </c>
      <c r="D161" s="6" t="s">
        <v>4</v>
      </c>
      <c r="E161" s="6" t="s">
        <v>15</v>
      </c>
      <c r="F161" s="6">
        <v>110</v>
      </c>
      <c r="G161" s="6" t="str" cm="1">
        <f t="array" ref="G16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61" s="66">
        <v>45448</v>
      </c>
      <c r="I161" s="66">
        <v>46468</v>
      </c>
      <c r="J161" s="66">
        <v>46560</v>
      </c>
      <c r="K161" s="67">
        <v>47367</v>
      </c>
      <c r="L161" s="63">
        <f>IFERROR(IF(YEAR(TID[[#This Row],[Capital Approval]])=1900,"",YEAR(TID[[#This Row],[Capital Approval]])),"")</f>
        <v>2024</v>
      </c>
      <c r="M161" s="59">
        <f>IFERROR(IF(YEAR(TID[[#This Row],[PA Signed]])=1900,"",YEAR(TID[[#This Row],[PA Signed]])),"")</f>
        <v>2027</v>
      </c>
      <c r="N161" s="59">
        <f>IFERROR(IF(YEAR(TID[[#This Row],[First Significant EI]])=1900,"",YEAR(TID[[#This Row],[First Significant EI]])),"")</f>
        <v>2027</v>
      </c>
      <c r="O161" s="59">
        <f>IFERROR(IF(YEAR(TID[[#This Row],[Final EI]])=1900,"",YEAR(TID[[#This Row],[Final EI]])),"")</f>
        <v>2029</v>
      </c>
    </row>
    <row r="162" spans="1:15" x14ac:dyDescent="0.3">
      <c r="A162" s="65" t="s">
        <v>355</v>
      </c>
      <c r="B162" s="6" t="s">
        <v>356</v>
      </c>
      <c r="C162" s="6" t="s">
        <v>27</v>
      </c>
      <c r="D162" s="6" t="s">
        <v>4</v>
      </c>
      <c r="E162" s="6" t="s">
        <v>15</v>
      </c>
      <c r="F162" s="6">
        <v>110</v>
      </c>
      <c r="G162" s="6" t="str" cm="1">
        <f t="array" ref="G16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62" s="66">
        <v>45476</v>
      </c>
      <c r="I162" s="66">
        <v>47473</v>
      </c>
      <c r="J162" s="66">
        <v>48386</v>
      </c>
      <c r="K162" s="67">
        <v>48824</v>
      </c>
      <c r="L162" s="63">
        <f>IFERROR(IF(YEAR(TID[[#This Row],[Capital Approval]])=1900,"",YEAR(TID[[#This Row],[Capital Approval]])),"")</f>
        <v>2024</v>
      </c>
      <c r="M162" s="59">
        <f>IFERROR(IF(YEAR(TID[[#This Row],[PA Signed]])=1900,"",YEAR(TID[[#This Row],[PA Signed]])),"")</f>
        <v>2029</v>
      </c>
      <c r="N162" s="59">
        <f>IFERROR(IF(YEAR(TID[[#This Row],[First Significant EI]])=1900,"",YEAR(TID[[#This Row],[First Significant EI]])),"")</f>
        <v>2032</v>
      </c>
      <c r="O162" s="59">
        <f>IFERROR(IF(YEAR(TID[[#This Row],[Final EI]])=1900,"",YEAR(TID[[#This Row],[Final EI]])),"")</f>
        <v>2033</v>
      </c>
    </row>
    <row r="163" spans="1:15" x14ac:dyDescent="0.3">
      <c r="A163" s="65" t="s">
        <v>357</v>
      </c>
      <c r="B163" s="6" t="s">
        <v>358</v>
      </c>
      <c r="C163" s="6" t="s">
        <v>27</v>
      </c>
      <c r="D163" s="6" t="s">
        <v>4</v>
      </c>
      <c r="E163" s="6" t="s">
        <v>15</v>
      </c>
      <c r="F163" s="6">
        <v>110</v>
      </c>
      <c r="G163" s="6" t="str" cm="1">
        <f t="array" ref="G16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63" s="66">
        <v>45476</v>
      </c>
      <c r="I163" s="66">
        <v>47473</v>
      </c>
      <c r="J163" s="66">
        <v>47935</v>
      </c>
      <c r="K163" s="67">
        <v>47935</v>
      </c>
      <c r="L163" s="63">
        <f>IFERROR(IF(YEAR(TID[[#This Row],[Capital Approval]])=1900,"",YEAR(TID[[#This Row],[Capital Approval]])),"")</f>
        <v>2024</v>
      </c>
      <c r="M163" s="59">
        <f>IFERROR(IF(YEAR(TID[[#This Row],[PA Signed]])=1900,"",YEAR(TID[[#This Row],[PA Signed]])),"")</f>
        <v>2029</v>
      </c>
      <c r="N163" s="59">
        <f>IFERROR(IF(YEAR(TID[[#This Row],[First Significant EI]])=1900,"",YEAR(TID[[#This Row],[First Significant EI]])),"")</f>
        <v>2031</v>
      </c>
      <c r="O163" s="59">
        <f>IFERROR(IF(YEAR(TID[[#This Row],[Final EI]])=1900,"",YEAR(TID[[#This Row],[Final EI]])),"")</f>
        <v>2031</v>
      </c>
    </row>
    <row r="164" spans="1:15" x14ac:dyDescent="0.3">
      <c r="A164" s="65" t="s">
        <v>359</v>
      </c>
      <c r="B164" s="6" t="s">
        <v>360</v>
      </c>
      <c r="C164" s="6" t="s">
        <v>49</v>
      </c>
      <c r="D164" s="6" t="s">
        <v>4</v>
      </c>
      <c r="E164" s="6" t="s">
        <v>23</v>
      </c>
      <c r="F164" s="6"/>
      <c r="G164" s="6" t="str" cm="1">
        <f t="array" ref="G16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64" s="66">
        <v>45329</v>
      </c>
      <c r="I164" s="66">
        <v>47316</v>
      </c>
      <c r="J164" s="66"/>
      <c r="K164" s="67"/>
      <c r="L164" s="63">
        <f>IFERROR(IF(YEAR(TID[[#This Row],[Capital Approval]])=1900,"",YEAR(TID[[#This Row],[Capital Approval]])),"")</f>
        <v>2024</v>
      </c>
      <c r="M164" s="59">
        <f>IFERROR(IF(YEAR(TID[[#This Row],[PA Signed]])=1900,"",YEAR(TID[[#This Row],[PA Signed]])),"")</f>
        <v>2029</v>
      </c>
      <c r="N164" s="59" t="str">
        <f>IFERROR(IF(YEAR(TID[[#This Row],[First Significant EI]])=1900,"",YEAR(TID[[#This Row],[First Significant EI]])),"")</f>
        <v/>
      </c>
      <c r="O164" s="59" t="str">
        <f>IFERROR(IF(YEAR(TID[[#This Row],[Final EI]])=1900,"",YEAR(TID[[#This Row],[Final EI]])),"")</f>
        <v/>
      </c>
    </row>
    <row r="165" spans="1:15" x14ac:dyDescent="0.3">
      <c r="A165" s="65" t="s">
        <v>361</v>
      </c>
      <c r="B165" s="6" t="s">
        <v>362</v>
      </c>
      <c r="C165" s="6" t="s">
        <v>55</v>
      </c>
      <c r="D165" s="6" t="s">
        <v>4</v>
      </c>
      <c r="E165" s="6" t="s">
        <v>15</v>
      </c>
      <c r="F165" s="6">
        <v>110</v>
      </c>
      <c r="G165" s="6" t="str" cm="1">
        <f t="array" ref="G16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165" s="66">
        <v>47170</v>
      </c>
      <c r="I165" s="66">
        <v>47823</v>
      </c>
      <c r="J165" s="66">
        <v>48096</v>
      </c>
      <c r="K165" s="67">
        <v>48460</v>
      </c>
      <c r="L165" s="63">
        <f>IFERROR(IF(YEAR(TID[[#This Row],[Capital Approval]])=1900,"",YEAR(TID[[#This Row],[Capital Approval]])),"")</f>
        <v>2029</v>
      </c>
      <c r="M165" s="59">
        <f>IFERROR(IF(YEAR(TID[[#This Row],[PA Signed]])=1900,"",YEAR(TID[[#This Row],[PA Signed]])),"")</f>
        <v>2030</v>
      </c>
      <c r="N165" s="59">
        <f>IFERROR(IF(YEAR(TID[[#This Row],[First Significant EI]])=1900,"",YEAR(TID[[#This Row],[First Significant EI]])),"")</f>
        <v>2031</v>
      </c>
      <c r="O165" s="59">
        <f>IFERROR(IF(YEAR(TID[[#This Row],[Final EI]])=1900,"",YEAR(TID[[#This Row],[Final EI]])),"")</f>
        <v>2032</v>
      </c>
    </row>
    <row r="166" spans="1:15" x14ac:dyDescent="0.3">
      <c r="A166" s="65" t="s">
        <v>363</v>
      </c>
      <c r="B166" s="6" t="s">
        <v>364</v>
      </c>
      <c r="C166" s="6" t="s">
        <v>27</v>
      </c>
      <c r="D166" s="6" t="s">
        <v>4</v>
      </c>
      <c r="E166" s="6" t="s">
        <v>23</v>
      </c>
      <c r="F166" s="6">
        <v>110</v>
      </c>
      <c r="G166" s="6" t="str" cm="1">
        <f t="array" ref="G16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66" s="66">
        <v>45903</v>
      </c>
      <c r="I166" s="66">
        <v>46374</v>
      </c>
      <c r="J166" s="66">
        <v>46647</v>
      </c>
      <c r="K166" s="67">
        <v>47014</v>
      </c>
      <c r="L166" s="63">
        <f>IFERROR(IF(YEAR(TID[[#This Row],[Capital Approval]])=1900,"",YEAR(TID[[#This Row],[Capital Approval]])),"")</f>
        <v>2025</v>
      </c>
      <c r="M166" s="59">
        <f>IFERROR(IF(YEAR(TID[[#This Row],[PA Signed]])=1900,"",YEAR(TID[[#This Row],[PA Signed]])),"")</f>
        <v>2026</v>
      </c>
      <c r="N166" s="59">
        <f>IFERROR(IF(YEAR(TID[[#This Row],[First Significant EI]])=1900,"",YEAR(TID[[#This Row],[First Significant EI]])),"")</f>
        <v>2027</v>
      </c>
      <c r="O166" s="59">
        <f>IFERROR(IF(YEAR(TID[[#This Row],[Final EI]])=1900,"",YEAR(TID[[#This Row],[Final EI]])),"")</f>
        <v>2028</v>
      </c>
    </row>
    <row r="167" spans="1:15" x14ac:dyDescent="0.3">
      <c r="A167" s="65" t="s">
        <v>365</v>
      </c>
      <c r="B167" s="6" t="s">
        <v>366</v>
      </c>
      <c r="C167" s="6" t="s">
        <v>79</v>
      </c>
      <c r="D167" s="6" t="s">
        <v>4</v>
      </c>
      <c r="E167" s="6" t="s">
        <v>15</v>
      </c>
      <c r="F167" s="6">
        <v>110</v>
      </c>
      <c r="G167" s="6" t="str" cm="1">
        <f t="array" ref="G16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67" s="66">
        <v>44773</v>
      </c>
      <c r="I167" s="66">
        <v>46456</v>
      </c>
      <c r="J167" s="66">
        <v>46680</v>
      </c>
      <c r="K167" s="67">
        <v>47423</v>
      </c>
      <c r="L167" s="63">
        <f>IFERROR(IF(YEAR(TID[[#This Row],[Capital Approval]])=1900,"",YEAR(TID[[#This Row],[Capital Approval]])),"")</f>
        <v>2022</v>
      </c>
      <c r="M167" s="59">
        <f>IFERROR(IF(YEAR(TID[[#This Row],[PA Signed]])=1900,"",YEAR(TID[[#This Row],[PA Signed]])),"")</f>
        <v>2027</v>
      </c>
      <c r="N167" s="59">
        <f>IFERROR(IF(YEAR(TID[[#This Row],[First Significant EI]])=1900,"",YEAR(TID[[#This Row],[First Significant EI]])),"")</f>
        <v>2027</v>
      </c>
      <c r="O167" s="59">
        <f>IFERROR(IF(YEAR(TID[[#This Row],[Final EI]])=1900,"",YEAR(TID[[#This Row],[Final EI]])),"")</f>
        <v>2029</v>
      </c>
    </row>
    <row r="168" spans="1:15" x14ac:dyDescent="0.3">
      <c r="A168" s="65" t="s">
        <v>367</v>
      </c>
      <c r="B168" s="6" t="s">
        <v>368</v>
      </c>
      <c r="C168" s="6" t="s">
        <v>52</v>
      </c>
      <c r="D168" s="6" t="s">
        <v>4</v>
      </c>
      <c r="E168" s="6" t="s">
        <v>23</v>
      </c>
      <c r="F168" s="6">
        <v>110</v>
      </c>
      <c r="G168" s="6" t="str" cm="1">
        <f t="array" ref="G16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68" s="66">
        <v>45646</v>
      </c>
      <c r="I168" s="66">
        <v>46377</v>
      </c>
      <c r="J168" s="66">
        <v>46631</v>
      </c>
      <c r="K168" s="67">
        <v>47611</v>
      </c>
      <c r="L168" s="63">
        <f>IFERROR(IF(YEAR(TID[[#This Row],[Capital Approval]])=1900,"",YEAR(TID[[#This Row],[Capital Approval]])),"")</f>
        <v>2024</v>
      </c>
      <c r="M168" s="59">
        <f>IFERROR(IF(YEAR(TID[[#This Row],[PA Signed]])=1900,"",YEAR(TID[[#This Row],[PA Signed]])),"")</f>
        <v>2026</v>
      </c>
      <c r="N168" s="59">
        <f>IFERROR(IF(YEAR(TID[[#This Row],[First Significant EI]])=1900,"",YEAR(TID[[#This Row],[First Significant EI]])),"")</f>
        <v>2027</v>
      </c>
      <c r="O168" s="59">
        <f>IFERROR(IF(YEAR(TID[[#This Row],[Final EI]])=1900,"",YEAR(TID[[#This Row],[Final EI]])),"")</f>
        <v>2030</v>
      </c>
    </row>
    <row r="169" spans="1:15" x14ac:dyDescent="0.3">
      <c r="A169" s="65" t="s">
        <v>369</v>
      </c>
      <c r="B169" s="6" t="s">
        <v>370</v>
      </c>
      <c r="C169" s="6" t="s">
        <v>107</v>
      </c>
      <c r="D169" s="6" t="s">
        <v>4</v>
      </c>
      <c r="E169" s="6" t="s">
        <v>15</v>
      </c>
      <c r="F169" s="6">
        <v>110</v>
      </c>
      <c r="G169" s="6" t="str" cm="1">
        <f t="array" ref="G16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169" s="66">
        <v>47156</v>
      </c>
      <c r="I169" s="66">
        <v>47690</v>
      </c>
      <c r="J169" s="66">
        <v>47966</v>
      </c>
      <c r="K169" s="67">
        <v>48331</v>
      </c>
      <c r="L169" s="63">
        <f>IFERROR(IF(YEAR(TID[[#This Row],[Capital Approval]])=1900,"",YEAR(TID[[#This Row],[Capital Approval]])),"")</f>
        <v>2029</v>
      </c>
      <c r="M169" s="59">
        <f>IFERROR(IF(YEAR(TID[[#This Row],[PA Signed]])=1900,"",YEAR(TID[[#This Row],[PA Signed]])),"")</f>
        <v>2030</v>
      </c>
      <c r="N169" s="59">
        <f>IFERROR(IF(YEAR(TID[[#This Row],[First Significant EI]])=1900,"",YEAR(TID[[#This Row],[First Significant EI]])),"")</f>
        <v>2031</v>
      </c>
      <c r="O169" s="59">
        <f>IFERROR(IF(YEAR(TID[[#This Row],[Final EI]])=1900,"",YEAR(TID[[#This Row],[Final EI]])),"")</f>
        <v>2032</v>
      </c>
    </row>
    <row r="170" spans="1:15" x14ac:dyDescent="0.3">
      <c r="A170" s="65" t="s">
        <v>371</v>
      </c>
      <c r="B170" s="6" t="s">
        <v>372</v>
      </c>
      <c r="C170" s="6" t="s">
        <v>33</v>
      </c>
      <c r="D170" s="6" t="s">
        <v>4</v>
      </c>
      <c r="E170" s="6" t="s">
        <v>103</v>
      </c>
      <c r="F170" s="6">
        <v>110</v>
      </c>
      <c r="G170" s="6" t="str" cm="1">
        <f t="array" ref="G17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70" s="66">
        <v>45784</v>
      </c>
      <c r="I170" s="66"/>
      <c r="J170" s="66"/>
      <c r="K170" s="67"/>
      <c r="L170" s="63">
        <f>IFERROR(IF(YEAR(TID[[#This Row],[Capital Approval]])=1900,"",YEAR(TID[[#This Row],[Capital Approval]])),"")</f>
        <v>2025</v>
      </c>
      <c r="M170" s="59" t="str">
        <f>IFERROR(IF(YEAR(TID[[#This Row],[PA Signed]])=1900,"",YEAR(TID[[#This Row],[PA Signed]])),"")</f>
        <v/>
      </c>
      <c r="N170" s="59" t="str">
        <f>IFERROR(IF(YEAR(TID[[#This Row],[First Significant EI]])=1900,"",YEAR(TID[[#This Row],[First Significant EI]])),"")</f>
        <v/>
      </c>
      <c r="O170" s="59" t="str">
        <f>IFERROR(IF(YEAR(TID[[#This Row],[Final EI]])=1900,"",YEAR(TID[[#This Row],[Final EI]])),"")</f>
        <v/>
      </c>
    </row>
    <row r="171" spans="1:15" x14ac:dyDescent="0.3">
      <c r="A171" s="69" t="s">
        <v>373</v>
      </c>
      <c r="B171" s="6" t="s">
        <v>374</v>
      </c>
      <c r="C171" s="6" t="s">
        <v>16</v>
      </c>
      <c r="D171" s="6" t="s">
        <v>4</v>
      </c>
      <c r="E171" s="6" t="s">
        <v>103</v>
      </c>
      <c r="F171" s="6" t="s">
        <v>375</v>
      </c>
      <c r="G171" s="6" t="str" cm="1">
        <f t="array" ref="G17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171" s="66"/>
      <c r="I171" s="66"/>
      <c r="J171" s="66"/>
      <c r="K171" s="67"/>
      <c r="L171" s="63" t="str">
        <f>IFERROR(IF(YEAR(TID[[#This Row],[Capital Approval]])=1900,"",YEAR(TID[[#This Row],[Capital Approval]])),"")</f>
        <v/>
      </c>
      <c r="M171" s="59" t="str">
        <f>IFERROR(IF(YEAR(TID[[#This Row],[PA Signed]])=1900,"",YEAR(TID[[#This Row],[PA Signed]])),"")</f>
        <v/>
      </c>
      <c r="N171" s="59" t="str">
        <f>IFERROR(IF(YEAR(TID[[#This Row],[First Significant EI]])=1900,"",YEAR(TID[[#This Row],[First Significant EI]])),"")</f>
        <v/>
      </c>
      <c r="O171" s="59" t="str">
        <f>IFERROR(IF(YEAR(TID[[#This Row],[Final EI]])=1900,"",YEAR(TID[[#This Row],[Final EI]])),"")</f>
        <v/>
      </c>
    </row>
    <row r="172" spans="1:15" x14ac:dyDescent="0.3">
      <c r="A172" s="65" t="s">
        <v>376</v>
      </c>
      <c r="B172" s="6" t="s">
        <v>377</v>
      </c>
      <c r="C172" s="6" t="s">
        <v>52</v>
      </c>
      <c r="D172" s="6" t="s">
        <v>4</v>
      </c>
      <c r="E172" s="6" t="s">
        <v>103</v>
      </c>
      <c r="F172" s="6">
        <v>110</v>
      </c>
      <c r="G172" s="6" t="str" cm="1">
        <f t="array" ref="G17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72" s="66">
        <v>45139</v>
      </c>
      <c r="I172" s="66">
        <v>46006</v>
      </c>
      <c r="J172" s="66">
        <v>46576</v>
      </c>
      <c r="K172" s="67">
        <v>46710</v>
      </c>
      <c r="L172" s="63">
        <f>IFERROR(IF(YEAR(TID[[#This Row],[Capital Approval]])=1900,"",YEAR(TID[[#This Row],[Capital Approval]])),"")</f>
        <v>2023</v>
      </c>
      <c r="M172" s="59">
        <f>IFERROR(IF(YEAR(TID[[#This Row],[PA Signed]])=1900,"",YEAR(TID[[#This Row],[PA Signed]])),"")</f>
        <v>2025</v>
      </c>
      <c r="N172" s="59">
        <f>IFERROR(IF(YEAR(TID[[#This Row],[First Significant EI]])=1900,"",YEAR(TID[[#This Row],[First Significant EI]])),"")</f>
        <v>2027</v>
      </c>
      <c r="O172" s="59">
        <f>IFERROR(IF(YEAR(TID[[#This Row],[Final EI]])=1900,"",YEAR(TID[[#This Row],[Final EI]])),"")</f>
        <v>2027</v>
      </c>
    </row>
    <row r="173" spans="1:15" x14ac:dyDescent="0.3">
      <c r="A173" s="69" t="s">
        <v>378</v>
      </c>
      <c r="B173" s="6" t="s">
        <v>379</v>
      </c>
      <c r="C173" s="6" t="s">
        <v>16</v>
      </c>
      <c r="D173" s="6" t="s">
        <v>4</v>
      </c>
      <c r="E173" s="6" t="s">
        <v>103</v>
      </c>
      <c r="F173" s="6">
        <v>110</v>
      </c>
      <c r="G173" s="6" t="str" cm="1">
        <f t="array" ref="G17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73" s="66">
        <v>45127</v>
      </c>
      <c r="I173" s="66"/>
      <c r="J173" s="66"/>
      <c r="K173" s="67"/>
      <c r="L173" s="63">
        <f>IFERROR(IF(YEAR(TID[[#This Row],[Capital Approval]])=1900,"",YEAR(TID[[#This Row],[Capital Approval]])),"")</f>
        <v>2023</v>
      </c>
      <c r="M173" s="59" t="str">
        <f>IFERROR(IF(YEAR(TID[[#This Row],[PA Signed]])=1900,"",YEAR(TID[[#This Row],[PA Signed]])),"")</f>
        <v/>
      </c>
      <c r="N173" s="59" t="str">
        <f>IFERROR(IF(YEAR(TID[[#This Row],[First Significant EI]])=1900,"",YEAR(TID[[#This Row],[First Significant EI]])),"")</f>
        <v/>
      </c>
      <c r="O173" s="59" t="str">
        <f>IFERROR(IF(YEAR(TID[[#This Row],[Final EI]])=1900,"",YEAR(TID[[#This Row],[Final EI]])),"")</f>
        <v/>
      </c>
    </row>
    <row r="174" spans="1:15" x14ac:dyDescent="0.3">
      <c r="A174" s="65" t="s">
        <v>380</v>
      </c>
      <c r="B174" s="6" t="s">
        <v>381</v>
      </c>
      <c r="C174" s="6" t="s">
        <v>33</v>
      </c>
      <c r="D174" s="6" t="s">
        <v>4</v>
      </c>
      <c r="E174" s="6" t="s">
        <v>103</v>
      </c>
      <c r="F174" s="6">
        <v>110</v>
      </c>
      <c r="G174" s="6" t="str" cm="1">
        <f t="array" ref="G17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74" s="66">
        <v>45240</v>
      </c>
      <c r="I174" s="66">
        <v>46125</v>
      </c>
      <c r="J174" s="66"/>
      <c r="K174" s="67"/>
      <c r="L174" s="63">
        <f>IFERROR(IF(YEAR(TID[[#This Row],[Capital Approval]])=1900,"",YEAR(TID[[#This Row],[Capital Approval]])),"")</f>
        <v>2023</v>
      </c>
      <c r="M174" s="59">
        <f>IFERROR(IF(YEAR(TID[[#This Row],[PA Signed]])=1900,"",YEAR(TID[[#This Row],[PA Signed]])),"")</f>
        <v>2026</v>
      </c>
      <c r="N174" s="59" t="str">
        <f>IFERROR(IF(YEAR(TID[[#This Row],[First Significant EI]])=1900,"",YEAR(TID[[#This Row],[First Significant EI]])),"")</f>
        <v/>
      </c>
      <c r="O174" s="59" t="str">
        <f>IFERROR(IF(YEAR(TID[[#This Row],[Final EI]])=1900,"",YEAR(TID[[#This Row],[Final EI]])),"")</f>
        <v/>
      </c>
    </row>
    <row r="175" spans="1:15" x14ac:dyDescent="0.3">
      <c r="A175" s="65" t="s">
        <v>382</v>
      </c>
      <c r="B175" s="6" t="s">
        <v>383</v>
      </c>
      <c r="C175" s="6" t="s">
        <v>30</v>
      </c>
      <c r="D175" s="6" t="s">
        <v>4</v>
      </c>
      <c r="E175" s="6" t="s">
        <v>103</v>
      </c>
      <c r="F175" s="6">
        <v>110</v>
      </c>
      <c r="G175" s="6" t="str" cm="1">
        <f t="array" ref="G17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75" s="66">
        <v>45020</v>
      </c>
      <c r="I175" s="66">
        <v>46296</v>
      </c>
      <c r="J175" s="66"/>
      <c r="K175" s="67"/>
      <c r="L175" s="63">
        <f>IFERROR(IF(YEAR(TID[[#This Row],[Capital Approval]])=1900,"",YEAR(TID[[#This Row],[Capital Approval]])),"")</f>
        <v>2023</v>
      </c>
      <c r="M175" s="59">
        <f>IFERROR(IF(YEAR(TID[[#This Row],[PA Signed]])=1900,"",YEAR(TID[[#This Row],[PA Signed]])),"")</f>
        <v>2026</v>
      </c>
      <c r="N175" s="59" t="str">
        <f>IFERROR(IF(YEAR(TID[[#This Row],[First Significant EI]])=1900,"",YEAR(TID[[#This Row],[First Significant EI]])),"")</f>
        <v/>
      </c>
      <c r="O175" s="59" t="str">
        <f>IFERROR(IF(YEAR(TID[[#This Row],[Final EI]])=1900,"",YEAR(TID[[#This Row],[Final EI]])),"")</f>
        <v/>
      </c>
    </row>
    <row r="176" spans="1:15" x14ac:dyDescent="0.3">
      <c r="A176" s="65" t="s">
        <v>384</v>
      </c>
      <c r="B176" s="6" t="s">
        <v>385</v>
      </c>
      <c r="C176" s="6" t="s">
        <v>24</v>
      </c>
      <c r="D176" s="6" t="s">
        <v>4</v>
      </c>
      <c r="E176" s="6" t="s">
        <v>103</v>
      </c>
      <c r="F176" s="6">
        <v>110</v>
      </c>
      <c r="G176" s="6" t="str" cm="1">
        <f t="array" ref="G17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76" s="66">
        <v>45205</v>
      </c>
      <c r="I176" s="66">
        <v>45539</v>
      </c>
      <c r="J176" s="66">
        <v>46204</v>
      </c>
      <c r="K176" s="67">
        <v>46203</v>
      </c>
      <c r="L176" s="63">
        <f>IFERROR(IF(YEAR(TID[[#This Row],[Capital Approval]])=1900,"",YEAR(TID[[#This Row],[Capital Approval]])),"")</f>
        <v>2023</v>
      </c>
      <c r="M176" s="59">
        <f>IFERROR(IF(YEAR(TID[[#This Row],[PA Signed]])=1900,"",YEAR(TID[[#This Row],[PA Signed]])),"")</f>
        <v>2024</v>
      </c>
      <c r="N176" s="59">
        <f>IFERROR(IF(YEAR(TID[[#This Row],[First Significant EI]])=1900,"",YEAR(TID[[#This Row],[First Significant EI]])),"")</f>
        <v>2026</v>
      </c>
      <c r="O176" s="59">
        <f>IFERROR(IF(YEAR(TID[[#This Row],[Final EI]])=1900,"",YEAR(TID[[#This Row],[Final EI]])),"")</f>
        <v>2026</v>
      </c>
    </row>
    <row r="177" spans="1:15" x14ac:dyDescent="0.3">
      <c r="A177" s="65" t="s">
        <v>386</v>
      </c>
      <c r="B177" s="6" t="s">
        <v>387</v>
      </c>
      <c r="C177" s="6" t="s">
        <v>27</v>
      </c>
      <c r="D177" s="6" t="s">
        <v>4</v>
      </c>
      <c r="E177" s="6" t="s">
        <v>103</v>
      </c>
      <c r="F177" s="6" t="s">
        <v>375</v>
      </c>
      <c r="G177" s="6" t="str" cm="1">
        <f t="array" ref="G17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177" s="66"/>
      <c r="I177" s="66"/>
      <c r="J177" s="66"/>
      <c r="K177" s="67"/>
      <c r="L177" s="63" t="str">
        <f>IFERROR(IF(YEAR(TID[[#This Row],[Capital Approval]])=1900,"",YEAR(TID[[#This Row],[Capital Approval]])),"")</f>
        <v/>
      </c>
      <c r="M177" s="59" t="str">
        <f>IFERROR(IF(YEAR(TID[[#This Row],[PA Signed]])=1900,"",YEAR(TID[[#This Row],[PA Signed]])),"")</f>
        <v/>
      </c>
      <c r="N177" s="59" t="str">
        <f>IFERROR(IF(YEAR(TID[[#This Row],[First Significant EI]])=1900,"",YEAR(TID[[#This Row],[First Significant EI]])),"")</f>
        <v/>
      </c>
      <c r="O177" s="59" t="str">
        <f>IFERROR(IF(YEAR(TID[[#This Row],[Final EI]])=1900,"",YEAR(TID[[#This Row],[Final EI]])),"")</f>
        <v/>
      </c>
    </row>
    <row r="178" spans="1:15" x14ac:dyDescent="0.3">
      <c r="A178" s="65" t="s">
        <v>388</v>
      </c>
      <c r="B178" s="6" t="s">
        <v>389</v>
      </c>
      <c r="C178" s="6" t="s">
        <v>55</v>
      </c>
      <c r="D178" s="6" t="s">
        <v>4</v>
      </c>
      <c r="E178" s="6" t="s">
        <v>103</v>
      </c>
      <c r="F178" s="6">
        <v>110</v>
      </c>
      <c r="G178" s="6" t="str" cm="1">
        <f t="array" ref="G17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78" s="66">
        <v>45357</v>
      </c>
      <c r="I178" s="66"/>
      <c r="J178" s="66"/>
      <c r="K178" s="67"/>
      <c r="L178" s="63">
        <f>IFERROR(IF(YEAR(TID[[#This Row],[Capital Approval]])=1900,"",YEAR(TID[[#This Row],[Capital Approval]])),"")</f>
        <v>2024</v>
      </c>
      <c r="M178" s="59" t="str">
        <f>IFERROR(IF(YEAR(TID[[#This Row],[PA Signed]])=1900,"",YEAR(TID[[#This Row],[PA Signed]])),"")</f>
        <v/>
      </c>
      <c r="N178" s="59" t="str">
        <f>IFERROR(IF(YEAR(TID[[#This Row],[First Significant EI]])=1900,"",YEAR(TID[[#This Row],[First Significant EI]])),"")</f>
        <v/>
      </c>
      <c r="O178" s="59" t="str">
        <f>IFERROR(IF(YEAR(TID[[#This Row],[Final EI]])=1900,"",YEAR(TID[[#This Row],[Final EI]])),"")</f>
        <v/>
      </c>
    </row>
    <row r="179" spans="1:15" x14ac:dyDescent="0.3">
      <c r="A179" s="65" t="s">
        <v>390</v>
      </c>
      <c r="B179" s="6" t="s">
        <v>391</v>
      </c>
      <c r="C179" s="6" t="s">
        <v>16</v>
      </c>
      <c r="D179" s="6" t="s">
        <v>4</v>
      </c>
      <c r="E179" s="6" t="s">
        <v>103</v>
      </c>
      <c r="F179" s="6">
        <v>110</v>
      </c>
      <c r="G179" s="6" t="str" cm="1">
        <f t="array" ref="G17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79" s="66">
        <v>45357</v>
      </c>
      <c r="I179" s="66">
        <v>45926</v>
      </c>
      <c r="J179" s="66">
        <v>46630</v>
      </c>
      <c r="K179" s="67">
        <v>46667</v>
      </c>
      <c r="L179" s="63">
        <f>IFERROR(IF(YEAR(TID[[#This Row],[Capital Approval]])=1900,"",YEAR(TID[[#This Row],[Capital Approval]])),"")</f>
        <v>2024</v>
      </c>
      <c r="M179" s="59">
        <f>IFERROR(IF(YEAR(TID[[#This Row],[PA Signed]])=1900,"",YEAR(TID[[#This Row],[PA Signed]])),"")</f>
        <v>2025</v>
      </c>
      <c r="N179" s="59">
        <f>IFERROR(IF(YEAR(TID[[#This Row],[First Significant EI]])=1900,"",YEAR(TID[[#This Row],[First Significant EI]])),"")</f>
        <v>2027</v>
      </c>
      <c r="O179" s="59">
        <f>IFERROR(IF(YEAR(TID[[#This Row],[Final EI]])=1900,"",YEAR(TID[[#This Row],[Final EI]])),"")</f>
        <v>2027</v>
      </c>
    </row>
    <row r="180" spans="1:15" x14ac:dyDescent="0.3">
      <c r="A180" s="65" t="s">
        <v>392</v>
      </c>
      <c r="B180" s="6" t="s">
        <v>393</v>
      </c>
      <c r="C180" s="6" t="s">
        <v>33</v>
      </c>
      <c r="D180" s="6" t="s">
        <v>4</v>
      </c>
      <c r="E180" s="6" t="s">
        <v>103</v>
      </c>
      <c r="F180" s="6">
        <v>110</v>
      </c>
      <c r="G180" s="6" t="str" cm="1">
        <f t="array" ref="G18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80" s="66">
        <v>45205</v>
      </c>
      <c r="I180" s="66">
        <v>46325</v>
      </c>
      <c r="J180" s="66"/>
      <c r="K180" s="67"/>
      <c r="L180" s="63">
        <f>IFERROR(IF(YEAR(TID[[#This Row],[Capital Approval]])=1900,"",YEAR(TID[[#This Row],[Capital Approval]])),"")</f>
        <v>2023</v>
      </c>
      <c r="M180" s="59">
        <f>IFERROR(IF(YEAR(TID[[#This Row],[PA Signed]])=1900,"",YEAR(TID[[#This Row],[PA Signed]])),"")</f>
        <v>2026</v>
      </c>
      <c r="N180" s="59" t="str">
        <f>IFERROR(IF(YEAR(TID[[#This Row],[First Significant EI]])=1900,"",YEAR(TID[[#This Row],[First Significant EI]])),"")</f>
        <v/>
      </c>
      <c r="O180" s="59" t="str">
        <f>IFERROR(IF(YEAR(TID[[#This Row],[Final EI]])=1900,"",YEAR(TID[[#This Row],[Final EI]])),"")</f>
        <v/>
      </c>
    </row>
    <row r="181" spans="1:15" x14ac:dyDescent="0.3">
      <c r="A181" s="65" t="s">
        <v>394</v>
      </c>
      <c r="B181" s="6" t="s">
        <v>395</v>
      </c>
      <c r="C181" s="6" t="s">
        <v>79</v>
      </c>
      <c r="D181" s="6" t="s">
        <v>4</v>
      </c>
      <c r="E181" s="6" t="s">
        <v>103</v>
      </c>
      <c r="F181" s="6">
        <v>110</v>
      </c>
      <c r="G181" s="6" t="str" cm="1">
        <f t="array" ref="G18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81" s="66">
        <v>45015</v>
      </c>
      <c r="I181" s="66">
        <v>45441</v>
      </c>
      <c r="J181" s="66">
        <v>46262</v>
      </c>
      <c r="K181" s="67">
        <v>46310</v>
      </c>
      <c r="L181" s="63">
        <f>IFERROR(IF(YEAR(TID[[#This Row],[Capital Approval]])=1900,"",YEAR(TID[[#This Row],[Capital Approval]])),"")</f>
        <v>2023</v>
      </c>
      <c r="M181" s="59">
        <f>IFERROR(IF(YEAR(TID[[#This Row],[PA Signed]])=1900,"",YEAR(TID[[#This Row],[PA Signed]])),"")</f>
        <v>2024</v>
      </c>
      <c r="N181" s="59">
        <f>IFERROR(IF(YEAR(TID[[#This Row],[First Significant EI]])=1900,"",YEAR(TID[[#This Row],[First Significant EI]])),"")</f>
        <v>2026</v>
      </c>
      <c r="O181" s="59">
        <f>IFERROR(IF(YEAR(TID[[#This Row],[Final EI]])=1900,"",YEAR(TID[[#This Row],[Final EI]])),"")</f>
        <v>2026</v>
      </c>
    </row>
    <row r="182" spans="1:15" x14ac:dyDescent="0.3">
      <c r="A182" s="65" t="s">
        <v>396</v>
      </c>
      <c r="B182" s="6" t="s">
        <v>397</v>
      </c>
      <c r="C182" s="6" t="s">
        <v>30</v>
      </c>
      <c r="D182" s="6" t="s">
        <v>4</v>
      </c>
      <c r="E182" s="6" t="s">
        <v>103</v>
      </c>
      <c r="F182" s="6">
        <v>110</v>
      </c>
      <c r="G182" s="6" t="str" cm="1">
        <f t="array" ref="G18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EI</v>
      </c>
      <c r="H182" s="66">
        <v>45025</v>
      </c>
      <c r="I182" s="66">
        <v>45558</v>
      </c>
      <c r="J182" s="66">
        <v>46083</v>
      </c>
      <c r="K182" s="67">
        <v>46083</v>
      </c>
      <c r="L182" s="63">
        <f>IFERROR(IF(YEAR(TID[[#This Row],[Capital Approval]])=1900,"",YEAR(TID[[#This Row],[Capital Approval]])),"")</f>
        <v>2023</v>
      </c>
      <c r="M182" s="59">
        <f>IFERROR(IF(YEAR(TID[[#This Row],[PA Signed]])=1900,"",YEAR(TID[[#This Row],[PA Signed]])),"")</f>
        <v>2024</v>
      </c>
      <c r="N182" s="59">
        <f>IFERROR(IF(YEAR(TID[[#This Row],[First Significant EI]])=1900,"",YEAR(TID[[#This Row],[First Significant EI]])),"")</f>
        <v>2026</v>
      </c>
      <c r="O182" s="59">
        <f>IFERROR(IF(YEAR(TID[[#This Row],[Final EI]])=1900,"",YEAR(TID[[#This Row],[Final EI]])),"")</f>
        <v>2026</v>
      </c>
    </row>
    <row r="183" spans="1:15" x14ac:dyDescent="0.3">
      <c r="A183" s="65" t="s">
        <v>398</v>
      </c>
      <c r="B183" s="6" t="s">
        <v>399</v>
      </c>
      <c r="C183" s="6" t="s">
        <v>203</v>
      </c>
      <c r="D183" s="6" t="s">
        <v>4</v>
      </c>
      <c r="E183" s="6" t="s">
        <v>103</v>
      </c>
      <c r="F183" s="6">
        <v>110</v>
      </c>
      <c r="G183" s="6" t="str" cm="1">
        <f t="array" ref="G18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183" s="66">
        <v>45036</v>
      </c>
      <c r="I183" s="66">
        <v>45511</v>
      </c>
      <c r="J183" s="66">
        <v>46147</v>
      </c>
      <c r="K183" s="67">
        <v>46147</v>
      </c>
      <c r="L183" s="63">
        <f>IFERROR(IF(YEAR(TID[[#This Row],[Capital Approval]])=1900,"",YEAR(TID[[#This Row],[Capital Approval]])),"")</f>
        <v>2023</v>
      </c>
      <c r="M183" s="59">
        <f>IFERROR(IF(YEAR(TID[[#This Row],[PA Signed]])=1900,"",YEAR(TID[[#This Row],[PA Signed]])),"")</f>
        <v>2024</v>
      </c>
      <c r="N183" s="59">
        <f>IFERROR(IF(YEAR(TID[[#This Row],[First Significant EI]])=1900,"",YEAR(TID[[#This Row],[First Significant EI]])),"")</f>
        <v>2026</v>
      </c>
      <c r="O183" s="59">
        <f>IFERROR(IF(YEAR(TID[[#This Row],[Final EI]])=1900,"",YEAR(TID[[#This Row],[Final EI]])),"")</f>
        <v>2026</v>
      </c>
    </row>
    <row r="184" spans="1:15" x14ac:dyDescent="0.3">
      <c r="A184" s="65" t="s">
        <v>400</v>
      </c>
      <c r="B184" s="6" t="s">
        <v>401</v>
      </c>
      <c r="C184" s="6" t="s">
        <v>38</v>
      </c>
      <c r="D184" s="6" t="s">
        <v>4</v>
      </c>
      <c r="E184" s="6" t="s">
        <v>103</v>
      </c>
      <c r="F184" s="6">
        <v>110</v>
      </c>
      <c r="G184" s="6" t="str" cm="1">
        <f t="array" ref="G18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84" s="66">
        <v>45021</v>
      </c>
      <c r="I184" s="66">
        <v>46247</v>
      </c>
      <c r="J184" s="66"/>
      <c r="K184" s="67"/>
      <c r="L184" s="63">
        <f>IFERROR(IF(YEAR(TID[[#This Row],[Capital Approval]])=1900,"",YEAR(TID[[#This Row],[Capital Approval]])),"")</f>
        <v>2023</v>
      </c>
      <c r="M184" s="59">
        <f>IFERROR(IF(YEAR(TID[[#This Row],[PA Signed]])=1900,"",YEAR(TID[[#This Row],[PA Signed]])),"")</f>
        <v>2026</v>
      </c>
      <c r="N184" s="59" t="str">
        <f>IFERROR(IF(YEAR(TID[[#This Row],[First Significant EI]])=1900,"",YEAR(TID[[#This Row],[First Significant EI]])),"")</f>
        <v/>
      </c>
      <c r="O184" s="59" t="str">
        <f>IFERROR(IF(YEAR(TID[[#This Row],[Final EI]])=1900,"",YEAR(TID[[#This Row],[Final EI]])),"")</f>
        <v/>
      </c>
    </row>
    <row r="185" spans="1:15" x14ac:dyDescent="0.3">
      <c r="A185" s="65" t="s">
        <v>402</v>
      </c>
      <c r="B185" s="6" t="s">
        <v>403</v>
      </c>
      <c r="C185" s="6" t="s">
        <v>95</v>
      </c>
      <c r="D185" s="6" t="s">
        <v>4</v>
      </c>
      <c r="E185" s="6" t="s">
        <v>103</v>
      </c>
      <c r="F185" s="6">
        <v>110</v>
      </c>
      <c r="G185" s="6" t="str" cm="1">
        <f t="array" ref="G18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85" s="66">
        <v>45357</v>
      </c>
      <c r="I185" s="66"/>
      <c r="J185" s="66"/>
      <c r="K185" s="67"/>
      <c r="L185" s="63">
        <f>IFERROR(IF(YEAR(TID[[#This Row],[Capital Approval]])=1900,"",YEAR(TID[[#This Row],[Capital Approval]])),"")</f>
        <v>2024</v>
      </c>
      <c r="M185" s="59" t="str">
        <f>IFERROR(IF(YEAR(TID[[#This Row],[PA Signed]])=1900,"",YEAR(TID[[#This Row],[PA Signed]])),"")</f>
        <v/>
      </c>
      <c r="N185" s="59" t="str">
        <f>IFERROR(IF(YEAR(TID[[#This Row],[First Significant EI]])=1900,"",YEAR(TID[[#This Row],[First Significant EI]])),"")</f>
        <v/>
      </c>
      <c r="O185" s="59" t="str">
        <f>IFERROR(IF(YEAR(TID[[#This Row],[Final EI]])=1900,"",YEAR(TID[[#This Row],[Final EI]])),"")</f>
        <v/>
      </c>
    </row>
    <row r="186" spans="1:15" x14ac:dyDescent="0.3">
      <c r="A186" s="65" t="s">
        <v>404</v>
      </c>
      <c r="B186" s="6" t="s">
        <v>405</v>
      </c>
      <c r="C186" s="6" t="s">
        <v>221</v>
      </c>
      <c r="D186" s="6" t="s">
        <v>4</v>
      </c>
      <c r="E186" s="6" t="s">
        <v>103</v>
      </c>
      <c r="F186" s="6">
        <v>110</v>
      </c>
      <c r="G186" s="6" t="str" cm="1">
        <f t="array" ref="G18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86" s="66">
        <v>45511</v>
      </c>
      <c r="I186" s="66"/>
      <c r="J186" s="66"/>
      <c r="K186" s="67"/>
      <c r="L186" s="63">
        <f>IFERROR(IF(YEAR(TID[[#This Row],[Capital Approval]])=1900,"",YEAR(TID[[#This Row],[Capital Approval]])),"")</f>
        <v>2024</v>
      </c>
      <c r="M186" s="59" t="str">
        <f>IFERROR(IF(YEAR(TID[[#This Row],[PA Signed]])=1900,"",YEAR(TID[[#This Row],[PA Signed]])),"")</f>
        <v/>
      </c>
      <c r="N186" s="59" t="str">
        <f>IFERROR(IF(YEAR(TID[[#This Row],[First Significant EI]])=1900,"",YEAR(TID[[#This Row],[First Significant EI]])),"")</f>
        <v/>
      </c>
      <c r="O186" s="59" t="str">
        <f>IFERROR(IF(YEAR(TID[[#This Row],[Final EI]])=1900,"",YEAR(TID[[#This Row],[Final EI]])),"")</f>
        <v/>
      </c>
    </row>
    <row r="187" spans="1:15" x14ac:dyDescent="0.3">
      <c r="A187" s="65" t="s">
        <v>406</v>
      </c>
      <c r="B187" s="6" t="s">
        <v>407</v>
      </c>
      <c r="C187" s="6" t="s">
        <v>95</v>
      </c>
      <c r="D187" s="6" t="s">
        <v>4</v>
      </c>
      <c r="E187" s="6" t="s">
        <v>103</v>
      </c>
      <c r="F187" s="6">
        <v>110</v>
      </c>
      <c r="G187" s="6" t="str" cm="1">
        <f t="array" ref="G18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87" s="66">
        <v>45539</v>
      </c>
      <c r="I187" s="66"/>
      <c r="J187" s="66"/>
      <c r="K187" s="67"/>
      <c r="L187" s="63">
        <f>IFERROR(IF(YEAR(TID[[#This Row],[Capital Approval]])=1900,"",YEAR(TID[[#This Row],[Capital Approval]])),"")</f>
        <v>2024</v>
      </c>
      <c r="M187" s="59" t="str">
        <f>IFERROR(IF(YEAR(TID[[#This Row],[PA Signed]])=1900,"",YEAR(TID[[#This Row],[PA Signed]])),"")</f>
        <v/>
      </c>
      <c r="N187" s="59" t="str">
        <f>IFERROR(IF(YEAR(TID[[#This Row],[First Significant EI]])=1900,"",YEAR(TID[[#This Row],[First Significant EI]])),"")</f>
        <v/>
      </c>
      <c r="O187" s="59" t="str">
        <f>IFERROR(IF(YEAR(TID[[#This Row],[Final EI]])=1900,"",YEAR(TID[[#This Row],[Final EI]])),"")</f>
        <v/>
      </c>
    </row>
    <row r="188" spans="1:15" x14ac:dyDescent="0.3">
      <c r="A188" s="65" t="s">
        <v>408</v>
      </c>
      <c r="B188" s="6" t="s">
        <v>409</v>
      </c>
      <c r="C188" s="6" t="s">
        <v>95</v>
      </c>
      <c r="D188" s="6" t="s">
        <v>4</v>
      </c>
      <c r="E188" s="6" t="s">
        <v>103</v>
      </c>
      <c r="F188" s="6">
        <v>110</v>
      </c>
      <c r="G188" s="6" t="str" cm="1">
        <f t="array" ref="G18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88" s="66">
        <v>45693</v>
      </c>
      <c r="I188" s="66"/>
      <c r="J188" s="66"/>
      <c r="K188" s="67"/>
      <c r="L188" s="63">
        <f>IFERROR(IF(YEAR(TID[[#This Row],[Capital Approval]])=1900,"",YEAR(TID[[#This Row],[Capital Approval]])),"")</f>
        <v>2025</v>
      </c>
      <c r="M188" s="59" t="str">
        <f>IFERROR(IF(YEAR(TID[[#This Row],[PA Signed]])=1900,"",YEAR(TID[[#This Row],[PA Signed]])),"")</f>
        <v/>
      </c>
      <c r="N188" s="59" t="str">
        <f>IFERROR(IF(YEAR(TID[[#This Row],[First Significant EI]])=1900,"",YEAR(TID[[#This Row],[First Significant EI]])),"")</f>
        <v/>
      </c>
      <c r="O188" s="59" t="str">
        <f>IFERROR(IF(YEAR(TID[[#This Row],[Final EI]])=1900,"",YEAR(TID[[#This Row],[Final EI]])),"")</f>
        <v/>
      </c>
    </row>
    <row r="189" spans="1:15" x14ac:dyDescent="0.3">
      <c r="A189" s="65" t="s">
        <v>410</v>
      </c>
      <c r="B189" s="6" t="s">
        <v>411</v>
      </c>
      <c r="C189" s="6" t="s">
        <v>27</v>
      </c>
      <c r="D189" s="6" t="s">
        <v>4</v>
      </c>
      <c r="E189" s="6" t="s">
        <v>103</v>
      </c>
      <c r="F189" s="6">
        <v>110</v>
      </c>
      <c r="G189" s="6" t="str" cm="1">
        <f t="array" ref="G18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89" s="66">
        <v>45602</v>
      </c>
      <c r="I189" s="66"/>
      <c r="J189" s="66"/>
      <c r="K189" s="67"/>
      <c r="L189" s="63">
        <f>IFERROR(IF(YEAR(TID[[#This Row],[Capital Approval]])=1900,"",YEAR(TID[[#This Row],[Capital Approval]])),"")</f>
        <v>2024</v>
      </c>
      <c r="M189" s="59" t="str">
        <f>IFERROR(IF(YEAR(TID[[#This Row],[PA Signed]])=1900,"",YEAR(TID[[#This Row],[PA Signed]])),"")</f>
        <v/>
      </c>
      <c r="N189" s="59" t="str">
        <f>IFERROR(IF(YEAR(TID[[#This Row],[First Significant EI]])=1900,"",YEAR(TID[[#This Row],[First Significant EI]])),"")</f>
        <v/>
      </c>
      <c r="O189" s="59" t="str">
        <f>IFERROR(IF(YEAR(TID[[#This Row],[Final EI]])=1900,"",YEAR(TID[[#This Row],[Final EI]])),"")</f>
        <v/>
      </c>
    </row>
    <row r="190" spans="1:15" x14ac:dyDescent="0.3">
      <c r="A190" s="65" t="s">
        <v>412</v>
      </c>
      <c r="B190" s="6" t="s">
        <v>413</v>
      </c>
      <c r="C190" s="6" t="s">
        <v>38</v>
      </c>
      <c r="D190" s="6" t="s">
        <v>4</v>
      </c>
      <c r="E190" s="6" t="s">
        <v>103</v>
      </c>
      <c r="F190" s="6">
        <v>110</v>
      </c>
      <c r="G190" s="6" t="str" cm="1">
        <f t="array" ref="G19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0" s="66">
        <v>45602</v>
      </c>
      <c r="I190" s="66">
        <v>46212</v>
      </c>
      <c r="J190" s="66"/>
      <c r="K190" s="67"/>
      <c r="L190" s="63">
        <f>IFERROR(IF(YEAR(TID[[#This Row],[Capital Approval]])=1900,"",YEAR(TID[[#This Row],[Capital Approval]])),"")</f>
        <v>2024</v>
      </c>
      <c r="M190" s="59">
        <f>IFERROR(IF(YEAR(TID[[#This Row],[PA Signed]])=1900,"",YEAR(TID[[#This Row],[PA Signed]])),"")</f>
        <v>2026</v>
      </c>
      <c r="N190" s="59" t="str">
        <f>IFERROR(IF(YEAR(TID[[#This Row],[First Significant EI]])=1900,"",YEAR(TID[[#This Row],[First Significant EI]])),"")</f>
        <v/>
      </c>
      <c r="O190" s="59" t="str">
        <f>IFERROR(IF(YEAR(TID[[#This Row],[Final EI]])=1900,"",YEAR(TID[[#This Row],[Final EI]])),"")</f>
        <v/>
      </c>
    </row>
    <row r="191" spans="1:15" x14ac:dyDescent="0.3">
      <c r="A191" s="69" t="s">
        <v>414</v>
      </c>
      <c r="B191" s="6" t="s">
        <v>415</v>
      </c>
      <c r="C191" s="6" t="s">
        <v>95</v>
      </c>
      <c r="D191" s="6" t="s">
        <v>4</v>
      </c>
      <c r="E191" s="6" t="s">
        <v>103</v>
      </c>
      <c r="F191" s="6">
        <v>110</v>
      </c>
      <c r="G191" s="6" t="str" cm="1">
        <f t="array" ref="G19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191" s="66"/>
      <c r="I191" s="66"/>
      <c r="J191" s="66"/>
      <c r="K191" s="67"/>
      <c r="L191" s="63" t="str">
        <f>IFERROR(IF(YEAR(TID[[#This Row],[Capital Approval]])=1900,"",YEAR(TID[[#This Row],[Capital Approval]])),"")</f>
        <v/>
      </c>
      <c r="M191" s="59" t="str">
        <f>IFERROR(IF(YEAR(TID[[#This Row],[PA Signed]])=1900,"",YEAR(TID[[#This Row],[PA Signed]])),"")</f>
        <v/>
      </c>
      <c r="N191" s="59" t="str">
        <f>IFERROR(IF(YEAR(TID[[#This Row],[First Significant EI]])=1900,"",YEAR(TID[[#This Row],[First Significant EI]])),"")</f>
        <v/>
      </c>
      <c r="O191" s="59" t="str">
        <f>IFERROR(IF(YEAR(TID[[#This Row],[Final EI]])=1900,"",YEAR(TID[[#This Row],[Final EI]])),"")</f>
        <v/>
      </c>
    </row>
    <row r="192" spans="1:15" x14ac:dyDescent="0.3">
      <c r="A192" s="65" t="s">
        <v>416</v>
      </c>
      <c r="B192" s="6" t="s">
        <v>417</v>
      </c>
      <c r="C192" s="6" t="s">
        <v>16</v>
      </c>
      <c r="D192" s="6" t="s">
        <v>4</v>
      </c>
      <c r="E192" s="6" t="s">
        <v>103</v>
      </c>
      <c r="F192" s="6">
        <v>110</v>
      </c>
      <c r="G192" s="6" t="str" cm="1">
        <f t="array" ref="G19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2" s="66">
        <v>45839</v>
      </c>
      <c r="I192" s="66"/>
      <c r="J192" s="66"/>
      <c r="K192" s="67"/>
      <c r="L192" s="63">
        <f>IFERROR(IF(YEAR(TID[[#This Row],[Capital Approval]])=1900,"",YEAR(TID[[#This Row],[Capital Approval]])),"")</f>
        <v>2025</v>
      </c>
      <c r="M192" s="59" t="str">
        <f>IFERROR(IF(YEAR(TID[[#This Row],[PA Signed]])=1900,"",YEAR(TID[[#This Row],[PA Signed]])),"")</f>
        <v/>
      </c>
      <c r="N192" s="59" t="str">
        <f>IFERROR(IF(YEAR(TID[[#This Row],[First Significant EI]])=1900,"",YEAR(TID[[#This Row],[First Significant EI]])),"")</f>
        <v/>
      </c>
      <c r="O192" s="59" t="str">
        <f>IFERROR(IF(YEAR(TID[[#This Row],[Final EI]])=1900,"",YEAR(TID[[#This Row],[Final EI]])),"")</f>
        <v/>
      </c>
    </row>
    <row r="193" spans="1:15" x14ac:dyDescent="0.3">
      <c r="A193" s="65" t="s">
        <v>418</v>
      </c>
      <c r="B193" s="6" t="s">
        <v>419</v>
      </c>
      <c r="C193" s="6" t="s">
        <v>203</v>
      </c>
      <c r="D193" s="6" t="s">
        <v>4</v>
      </c>
      <c r="E193" s="6" t="s">
        <v>103</v>
      </c>
      <c r="F193" s="6">
        <v>110</v>
      </c>
      <c r="G193" s="6" t="str" cm="1">
        <f t="array" ref="G19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3" s="66">
        <v>45602</v>
      </c>
      <c r="I193" s="66"/>
      <c r="J193" s="66"/>
      <c r="K193" s="67"/>
      <c r="L193" s="63">
        <f>IFERROR(IF(YEAR(TID[[#This Row],[Capital Approval]])=1900,"",YEAR(TID[[#This Row],[Capital Approval]])),"")</f>
        <v>2024</v>
      </c>
      <c r="M193" s="59" t="str">
        <f>IFERROR(IF(YEAR(TID[[#This Row],[PA Signed]])=1900,"",YEAR(TID[[#This Row],[PA Signed]])),"")</f>
        <v/>
      </c>
      <c r="N193" s="59" t="str">
        <f>IFERROR(IF(YEAR(TID[[#This Row],[First Significant EI]])=1900,"",YEAR(TID[[#This Row],[First Significant EI]])),"")</f>
        <v/>
      </c>
      <c r="O193" s="59" t="str">
        <f>IFERROR(IF(YEAR(TID[[#This Row],[Final EI]])=1900,"",YEAR(TID[[#This Row],[Final EI]])),"")</f>
        <v/>
      </c>
    </row>
    <row r="194" spans="1:15" x14ac:dyDescent="0.3">
      <c r="A194" s="65" t="s">
        <v>420</v>
      </c>
      <c r="B194" s="6" t="s">
        <v>421</v>
      </c>
      <c r="C194" s="6" t="s">
        <v>49</v>
      </c>
      <c r="D194" s="6" t="s">
        <v>4</v>
      </c>
      <c r="E194" s="6" t="s">
        <v>103</v>
      </c>
      <c r="F194" s="6">
        <v>110</v>
      </c>
      <c r="G194" s="6" t="str" cm="1">
        <f t="array" ref="G19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4" s="66">
        <v>45602</v>
      </c>
      <c r="I194" s="66">
        <v>46172</v>
      </c>
      <c r="J194" s="66"/>
      <c r="K194" s="67"/>
      <c r="L194" s="63">
        <f>IFERROR(IF(YEAR(TID[[#This Row],[Capital Approval]])=1900,"",YEAR(TID[[#This Row],[Capital Approval]])),"")</f>
        <v>2024</v>
      </c>
      <c r="M194" s="59">
        <f>IFERROR(IF(YEAR(TID[[#This Row],[PA Signed]])=1900,"",YEAR(TID[[#This Row],[PA Signed]])),"")</f>
        <v>2026</v>
      </c>
      <c r="N194" s="59" t="str">
        <f>IFERROR(IF(YEAR(TID[[#This Row],[First Significant EI]])=1900,"",YEAR(TID[[#This Row],[First Significant EI]])),"")</f>
        <v/>
      </c>
      <c r="O194" s="59" t="str">
        <f>IFERROR(IF(YEAR(TID[[#This Row],[Final EI]])=1900,"",YEAR(TID[[#This Row],[Final EI]])),"")</f>
        <v/>
      </c>
    </row>
    <row r="195" spans="1:15" x14ac:dyDescent="0.3">
      <c r="A195" s="65" t="s">
        <v>422</v>
      </c>
      <c r="B195" s="6" t="s">
        <v>423</v>
      </c>
      <c r="C195" s="6" t="s">
        <v>79</v>
      </c>
      <c r="D195" s="6" t="s">
        <v>4</v>
      </c>
      <c r="E195" s="6" t="s">
        <v>103</v>
      </c>
      <c r="F195" s="6">
        <v>110</v>
      </c>
      <c r="G195" s="6" t="str" cm="1">
        <f t="array" ref="G19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5" s="66">
        <v>45539</v>
      </c>
      <c r="I195" s="66"/>
      <c r="J195" s="66"/>
      <c r="K195" s="67"/>
      <c r="L195" s="63">
        <f>IFERROR(IF(YEAR(TID[[#This Row],[Capital Approval]])=1900,"",YEAR(TID[[#This Row],[Capital Approval]])),"")</f>
        <v>2024</v>
      </c>
      <c r="M195" s="59" t="str">
        <f>IFERROR(IF(YEAR(TID[[#This Row],[PA Signed]])=1900,"",YEAR(TID[[#This Row],[PA Signed]])),"")</f>
        <v/>
      </c>
      <c r="N195" s="59" t="str">
        <f>IFERROR(IF(YEAR(TID[[#This Row],[First Significant EI]])=1900,"",YEAR(TID[[#This Row],[First Significant EI]])),"")</f>
        <v/>
      </c>
      <c r="O195" s="59" t="str">
        <f>IFERROR(IF(YEAR(TID[[#This Row],[Final EI]])=1900,"",YEAR(TID[[#This Row],[Final EI]])),"")</f>
        <v/>
      </c>
    </row>
    <row r="196" spans="1:15" x14ac:dyDescent="0.3">
      <c r="A196" s="65" t="s">
        <v>424</v>
      </c>
      <c r="B196" s="6" t="s">
        <v>425</v>
      </c>
      <c r="C196" s="6" t="s">
        <v>79</v>
      </c>
      <c r="D196" s="6" t="s">
        <v>4</v>
      </c>
      <c r="E196" s="6" t="s">
        <v>103</v>
      </c>
      <c r="F196" s="6">
        <v>110</v>
      </c>
      <c r="G196" s="6" t="str" cm="1">
        <f t="array" ref="G19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6" s="66">
        <v>45693</v>
      </c>
      <c r="I196" s="66"/>
      <c r="J196" s="66"/>
      <c r="K196" s="67"/>
      <c r="L196" s="63">
        <f>IFERROR(IF(YEAR(TID[[#This Row],[Capital Approval]])=1900,"",YEAR(TID[[#This Row],[Capital Approval]])),"")</f>
        <v>2025</v>
      </c>
      <c r="M196" s="59" t="str">
        <f>IFERROR(IF(YEAR(TID[[#This Row],[PA Signed]])=1900,"",YEAR(TID[[#This Row],[PA Signed]])),"")</f>
        <v/>
      </c>
      <c r="N196" s="59" t="str">
        <f>IFERROR(IF(YEAR(TID[[#This Row],[First Significant EI]])=1900,"",YEAR(TID[[#This Row],[First Significant EI]])),"")</f>
        <v/>
      </c>
      <c r="O196" s="59" t="str">
        <f>IFERROR(IF(YEAR(TID[[#This Row],[Final EI]])=1900,"",YEAR(TID[[#This Row],[Final EI]])),"")</f>
        <v/>
      </c>
    </row>
    <row r="197" spans="1:15" x14ac:dyDescent="0.3">
      <c r="A197" s="65" t="s">
        <v>426</v>
      </c>
      <c r="B197" s="6" t="s">
        <v>427</v>
      </c>
      <c r="C197" s="6" t="s">
        <v>107</v>
      </c>
      <c r="D197" s="6" t="s">
        <v>4</v>
      </c>
      <c r="E197" s="6" t="s">
        <v>103</v>
      </c>
      <c r="F197" s="6">
        <v>110</v>
      </c>
      <c r="G197" s="6" t="str" cm="1">
        <f t="array" ref="G19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7" s="66">
        <v>45672</v>
      </c>
      <c r="I197" s="66"/>
      <c r="J197" s="66"/>
      <c r="K197" s="67"/>
      <c r="L197" s="63">
        <f>IFERROR(IF(YEAR(TID[[#This Row],[Capital Approval]])=1900,"",YEAR(TID[[#This Row],[Capital Approval]])),"")</f>
        <v>2025</v>
      </c>
      <c r="M197" s="59" t="str">
        <f>IFERROR(IF(YEAR(TID[[#This Row],[PA Signed]])=1900,"",YEAR(TID[[#This Row],[PA Signed]])),"")</f>
        <v/>
      </c>
      <c r="N197" s="59" t="str">
        <f>IFERROR(IF(YEAR(TID[[#This Row],[First Significant EI]])=1900,"",YEAR(TID[[#This Row],[First Significant EI]])),"")</f>
        <v/>
      </c>
      <c r="O197" s="59" t="str">
        <f>IFERROR(IF(YEAR(TID[[#This Row],[Final EI]])=1900,"",YEAR(TID[[#This Row],[Final EI]])),"")</f>
        <v/>
      </c>
    </row>
    <row r="198" spans="1:15" x14ac:dyDescent="0.3">
      <c r="A198" s="65" t="s">
        <v>428</v>
      </c>
      <c r="B198" s="6" t="s">
        <v>429</v>
      </c>
      <c r="C198" s="6" t="s">
        <v>95</v>
      </c>
      <c r="D198" s="6" t="s">
        <v>4</v>
      </c>
      <c r="E198" s="6" t="s">
        <v>103</v>
      </c>
      <c r="F198" s="6">
        <v>110</v>
      </c>
      <c r="G198" s="6" t="str" cm="1">
        <f t="array" ref="G19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198" s="66"/>
      <c r="I198" s="66"/>
      <c r="J198" s="66"/>
      <c r="K198" s="67"/>
      <c r="L198" s="63" t="str">
        <f>IFERROR(IF(YEAR(TID[[#This Row],[Capital Approval]])=1900,"",YEAR(TID[[#This Row],[Capital Approval]])),"")</f>
        <v/>
      </c>
      <c r="M198" s="59" t="str">
        <f>IFERROR(IF(YEAR(TID[[#This Row],[PA Signed]])=1900,"",YEAR(TID[[#This Row],[PA Signed]])),"")</f>
        <v/>
      </c>
      <c r="N198" s="59" t="str">
        <f>IFERROR(IF(YEAR(TID[[#This Row],[First Significant EI]])=1900,"",YEAR(TID[[#This Row],[First Significant EI]])),"")</f>
        <v/>
      </c>
      <c r="O198" s="59" t="str">
        <f>IFERROR(IF(YEAR(TID[[#This Row],[Final EI]])=1900,"",YEAR(TID[[#This Row],[Final EI]])),"")</f>
        <v/>
      </c>
    </row>
    <row r="199" spans="1:15" x14ac:dyDescent="0.3">
      <c r="A199" s="65" t="s">
        <v>430</v>
      </c>
      <c r="B199" s="6" t="s">
        <v>431</v>
      </c>
      <c r="C199" s="6" t="s">
        <v>46</v>
      </c>
      <c r="D199" s="6" t="s">
        <v>4</v>
      </c>
      <c r="E199" s="6" t="s">
        <v>103</v>
      </c>
      <c r="F199" s="6">
        <v>110</v>
      </c>
      <c r="G199" s="6" t="str" cm="1">
        <f t="array" ref="G19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199" s="66">
        <v>45721</v>
      </c>
      <c r="I199" s="66">
        <v>46119</v>
      </c>
      <c r="J199" s="66"/>
      <c r="K199" s="67"/>
      <c r="L199" s="63">
        <f>IFERROR(IF(YEAR(TID[[#This Row],[Capital Approval]])=1900,"",YEAR(TID[[#This Row],[Capital Approval]])),"")</f>
        <v>2025</v>
      </c>
      <c r="M199" s="59">
        <f>IFERROR(IF(YEAR(TID[[#This Row],[PA Signed]])=1900,"",YEAR(TID[[#This Row],[PA Signed]])),"")</f>
        <v>2026</v>
      </c>
      <c r="N199" s="59" t="str">
        <f>IFERROR(IF(YEAR(TID[[#This Row],[First Significant EI]])=1900,"",YEAR(TID[[#This Row],[First Significant EI]])),"")</f>
        <v/>
      </c>
      <c r="O199" s="59" t="str">
        <f>IFERROR(IF(YEAR(TID[[#This Row],[Final EI]])=1900,"",YEAR(TID[[#This Row],[Final EI]])),"")</f>
        <v/>
      </c>
    </row>
    <row r="200" spans="1:15" x14ac:dyDescent="0.3">
      <c r="A200" s="65" t="s">
        <v>432</v>
      </c>
      <c r="B200" s="6" t="s">
        <v>433</v>
      </c>
      <c r="C200" s="6" t="s">
        <v>79</v>
      </c>
      <c r="D200" s="6" t="s">
        <v>4</v>
      </c>
      <c r="E200" s="6" t="s">
        <v>103</v>
      </c>
      <c r="F200" s="6">
        <v>110</v>
      </c>
      <c r="G200" s="6" t="str" cm="1">
        <f t="array" ref="G20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0" s="66">
        <v>45863</v>
      </c>
      <c r="I200" s="66"/>
      <c r="J200" s="66"/>
      <c r="K200" s="67"/>
      <c r="L200" s="63">
        <f>IFERROR(IF(YEAR(TID[[#This Row],[Capital Approval]])=1900,"",YEAR(TID[[#This Row],[Capital Approval]])),"")</f>
        <v>2025</v>
      </c>
      <c r="M200" s="59" t="str">
        <f>IFERROR(IF(YEAR(TID[[#This Row],[PA Signed]])=1900,"",YEAR(TID[[#This Row],[PA Signed]])),"")</f>
        <v/>
      </c>
      <c r="N200" s="59" t="str">
        <f>IFERROR(IF(YEAR(TID[[#This Row],[First Significant EI]])=1900,"",YEAR(TID[[#This Row],[First Significant EI]])),"")</f>
        <v/>
      </c>
      <c r="O200" s="59" t="str">
        <f>IFERROR(IF(YEAR(TID[[#This Row],[Final EI]])=1900,"",YEAR(TID[[#This Row],[Final EI]])),"")</f>
        <v/>
      </c>
    </row>
    <row r="201" spans="1:15" x14ac:dyDescent="0.3">
      <c r="A201" s="65" t="s">
        <v>434</v>
      </c>
      <c r="B201" s="6" t="s">
        <v>435</v>
      </c>
      <c r="C201" s="6" t="s">
        <v>79</v>
      </c>
      <c r="D201" s="6" t="s">
        <v>4</v>
      </c>
      <c r="E201" s="6" t="s">
        <v>103</v>
      </c>
      <c r="F201" s="6">
        <v>110</v>
      </c>
      <c r="G201" s="6" t="str" cm="1">
        <f t="array" ref="G20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1" s="66">
        <v>45448</v>
      </c>
      <c r="I201" s="66"/>
      <c r="J201" s="66"/>
      <c r="K201" s="67"/>
      <c r="L201" s="63">
        <f>IFERROR(IF(YEAR(TID[[#This Row],[Capital Approval]])=1900,"",YEAR(TID[[#This Row],[Capital Approval]])),"")</f>
        <v>2024</v>
      </c>
      <c r="M201" s="59" t="str">
        <f>IFERROR(IF(YEAR(TID[[#This Row],[PA Signed]])=1900,"",YEAR(TID[[#This Row],[PA Signed]])),"")</f>
        <v/>
      </c>
      <c r="N201" s="59" t="str">
        <f>IFERROR(IF(YEAR(TID[[#This Row],[First Significant EI]])=1900,"",YEAR(TID[[#This Row],[First Significant EI]])),"")</f>
        <v/>
      </c>
      <c r="O201" s="59" t="str">
        <f>IFERROR(IF(YEAR(TID[[#This Row],[Final EI]])=1900,"",YEAR(TID[[#This Row],[Final EI]])),"")</f>
        <v/>
      </c>
    </row>
    <row r="202" spans="1:15" x14ac:dyDescent="0.3">
      <c r="A202" s="65" t="s">
        <v>436</v>
      </c>
      <c r="B202" s="6" t="s">
        <v>437</v>
      </c>
      <c r="C202" s="6" t="s">
        <v>16</v>
      </c>
      <c r="D202" s="6" t="s">
        <v>4</v>
      </c>
      <c r="E202" s="6" t="s">
        <v>103</v>
      </c>
      <c r="F202" s="6">
        <v>110</v>
      </c>
      <c r="G202" s="6" t="str" cm="1">
        <f t="array" ref="G20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2" s="66">
        <v>45476</v>
      </c>
      <c r="I202" s="66"/>
      <c r="J202" s="66"/>
      <c r="K202" s="67"/>
      <c r="L202" s="63">
        <f>IFERROR(IF(YEAR(TID[[#This Row],[Capital Approval]])=1900,"",YEAR(TID[[#This Row],[Capital Approval]])),"")</f>
        <v>2024</v>
      </c>
      <c r="M202" s="59" t="str">
        <f>IFERROR(IF(YEAR(TID[[#This Row],[PA Signed]])=1900,"",YEAR(TID[[#This Row],[PA Signed]])),"")</f>
        <v/>
      </c>
      <c r="N202" s="59" t="str">
        <f>IFERROR(IF(YEAR(TID[[#This Row],[First Significant EI]])=1900,"",YEAR(TID[[#This Row],[First Significant EI]])),"")</f>
        <v/>
      </c>
      <c r="O202" s="59" t="str">
        <f>IFERROR(IF(YEAR(TID[[#This Row],[Final EI]])=1900,"",YEAR(TID[[#This Row],[Final EI]])),"")</f>
        <v/>
      </c>
    </row>
    <row r="203" spans="1:15" x14ac:dyDescent="0.3">
      <c r="A203" s="65" t="s">
        <v>438</v>
      </c>
      <c r="B203" s="6" t="s">
        <v>439</v>
      </c>
      <c r="C203" s="6" t="s">
        <v>178</v>
      </c>
      <c r="D203" s="6" t="s">
        <v>4</v>
      </c>
      <c r="E203" s="6" t="s">
        <v>103</v>
      </c>
      <c r="F203" s="6">
        <v>110</v>
      </c>
      <c r="G203" s="6" t="str" cm="1">
        <f t="array" ref="G20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3" s="66">
        <v>45511</v>
      </c>
      <c r="I203" s="66">
        <v>46353</v>
      </c>
      <c r="J203" s="66"/>
      <c r="K203" s="67"/>
      <c r="L203" s="63">
        <f>IFERROR(IF(YEAR(TID[[#This Row],[Capital Approval]])=1900,"",YEAR(TID[[#This Row],[Capital Approval]])),"")</f>
        <v>2024</v>
      </c>
      <c r="M203" s="59">
        <f>IFERROR(IF(YEAR(TID[[#This Row],[PA Signed]])=1900,"",YEAR(TID[[#This Row],[PA Signed]])),"")</f>
        <v>2026</v>
      </c>
      <c r="N203" s="59" t="str">
        <f>IFERROR(IF(YEAR(TID[[#This Row],[First Significant EI]])=1900,"",YEAR(TID[[#This Row],[First Significant EI]])),"")</f>
        <v/>
      </c>
      <c r="O203" s="59" t="str">
        <f>IFERROR(IF(YEAR(TID[[#This Row],[Final EI]])=1900,"",YEAR(TID[[#This Row],[Final EI]])),"")</f>
        <v/>
      </c>
    </row>
    <row r="204" spans="1:15" x14ac:dyDescent="0.3">
      <c r="A204" s="65" t="s">
        <v>440</v>
      </c>
      <c r="B204" s="6" t="s">
        <v>441</v>
      </c>
      <c r="C204" s="6" t="s">
        <v>178</v>
      </c>
      <c r="D204" s="6" t="s">
        <v>4</v>
      </c>
      <c r="E204" s="6" t="s">
        <v>103</v>
      </c>
      <c r="F204" s="6">
        <v>110</v>
      </c>
      <c r="G204" s="6" t="str" cm="1">
        <f t="array" ref="G20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4" s="66">
        <v>45749</v>
      </c>
      <c r="I204" s="66">
        <v>47387</v>
      </c>
      <c r="J204" s="66"/>
      <c r="K204" s="67"/>
      <c r="L204" s="63">
        <f>IFERROR(IF(YEAR(TID[[#This Row],[Capital Approval]])=1900,"",YEAR(TID[[#This Row],[Capital Approval]])),"")</f>
        <v>2025</v>
      </c>
      <c r="M204" s="59">
        <f>IFERROR(IF(YEAR(TID[[#This Row],[PA Signed]])=1900,"",YEAR(TID[[#This Row],[PA Signed]])),"")</f>
        <v>2029</v>
      </c>
      <c r="N204" s="59" t="str">
        <f>IFERROR(IF(YEAR(TID[[#This Row],[First Significant EI]])=1900,"",YEAR(TID[[#This Row],[First Significant EI]])),"")</f>
        <v/>
      </c>
      <c r="O204" s="59" t="str">
        <f>IFERROR(IF(YEAR(TID[[#This Row],[Final EI]])=1900,"",YEAR(TID[[#This Row],[Final EI]])),"")</f>
        <v/>
      </c>
    </row>
    <row r="205" spans="1:15" x14ac:dyDescent="0.3">
      <c r="A205" s="65" t="s">
        <v>442</v>
      </c>
      <c r="B205" s="6" t="s">
        <v>443</v>
      </c>
      <c r="C205" s="6" t="s">
        <v>43</v>
      </c>
      <c r="D205" s="6" t="s">
        <v>4</v>
      </c>
      <c r="E205" s="6" t="s">
        <v>103</v>
      </c>
      <c r="F205" s="6">
        <v>110</v>
      </c>
      <c r="G205" s="6" t="str" cm="1">
        <f t="array" ref="G20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5" s="66">
        <v>45630</v>
      </c>
      <c r="I205" s="66">
        <v>46357</v>
      </c>
      <c r="J205" s="66"/>
      <c r="K205" s="67"/>
      <c r="L205" s="63">
        <f>IFERROR(IF(YEAR(TID[[#This Row],[Capital Approval]])=1900,"",YEAR(TID[[#This Row],[Capital Approval]])),"")</f>
        <v>2024</v>
      </c>
      <c r="M205" s="59">
        <f>IFERROR(IF(YEAR(TID[[#This Row],[PA Signed]])=1900,"",YEAR(TID[[#This Row],[PA Signed]])),"")</f>
        <v>2026</v>
      </c>
      <c r="N205" s="59" t="str">
        <f>IFERROR(IF(YEAR(TID[[#This Row],[First Significant EI]])=1900,"",YEAR(TID[[#This Row],[First Significant EI]])),"")</f>
        <v/>
      </c>
      <c r="O205" s="59" t="str">
        <f>IFERROR(IF(YEAR(TID[[#This Row],[Final EI]])=1900,"",YEAR(TID[[#This Row],[Final EI]])),"")</f>
        <v/>
      </c>
    </row>
    <row r="206" spans="1:15" x14ac:dyDescent="0.3">
      <c r="A206" s="65" t="s">
        <v>444</v>
      </c>
      <c r="B206" s="6" t="s">
        <v>445</v>
      </c>
      <c r="C206" s="6" t="s">
        <v>27</v>
      </c>
      <c r="D206" s="6" t="s">
        <v>4</v>
      </c>
      <c r="E206" s="6" t="s">
        <v>15</v>
      </c>
      <c r="F206" s="6">
        <v>110</v>
      </c>
      <c r="G206" s="6" t="str" cm="1">
        <f t="array" ref="G20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06" s="66">
        <v>46267</v>
      </c>
      <c r="I206" s="66">
        <v>46913</v>
      </c>
      <c r="J206" s="66">
        <v>47134</v>
      </c>
      <c r="K206" s="67">
        <v>47134</v>
      </c>
      <c r="L206" s="63">
        <f>IFERROR(IF(YEAR(TID[[#This Row],[Capital Approval]])=1900,"",YEAR(TID[[#This Row],[Capital Approval]])),"")</f>
        <v>2026</v>
      </c>
      <c r="M206" s="59">
        <f>IFERROR(IF(YEAR(TID[[#This Row],[PA Signed]])=1900,"",YEAR(TID[[#This Row],[PA Signed]])),"")</f>
        <v>2028</v>
      </c>
      <c r="N206" s="59">
        <f>IFERROR(IF(YEAR(TID[[#This Row],[First Significant EI]])=1900,"",YEAR(TID[[#This Row],[First Significant EI]])),"")</f>
        <v>2029</v>
      </c>
      <c r="O206" s="59">
        <f>IFERROR(IF(YEAR(TID[[#This Row],[Final EI]])=1900,"",YEAR(TID[[#This Row],[Final EI]])),"")</f>
        <v>2029</v>
      </c>
    </row>
    <row r="207" spans="1:15" x14ac:dyDescent="0.3">
      <c r="A207" s="65" t="s">
        <v>446</v>
      </c>
      <c r="B207" s="6" t="s">
        <v>447</v>
      </c>
      <c r="C207" s="6" t="s">
        <v>92</v>
      </c>
      <c r="D207" s="6" t="s">
        <v>4</v>
      </c>
      <c r="E207" s="6" t="s">
        <v>23</v>
      </c>
      <c r="F207" s="6">
        <v>110</v>
      </c>
      <c r="G207" s="6" t="str" cm="1">
        <f t="array" ref="G20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7" s="66">
        <v>45516</v>
      </c>
      <c r="I207" s="66">
        <v>47409</v>
      </c>
      <c r="J207" s="66">
        <v>48624</v>
      </c>
      <c r="K207" s="67">
        <v>49506</v>
      </c>
      <c r="L207" s="63">
        <f>IFERROR(IF(YEAR(TID[[#This Row],[Capital Approval]])=1900,"",YEAR(TID[[#This Row],[Capital Approval]])),"")</f>
        <v>2024</v>
      </c>
      <c r="M207" s="59">
        <f>IFERROR(IF(YEAR(TID[[#This Row],[PA Signed]])=1900,"",YEAR(TID[[#This Row],[PA Signed]])),"")</f>
        <v>2029</v>
      </c>
      <c r="N207" s="59">
        <f>IFERROR(IF(YEAR(TID[[#This Row],[First Significant EI]])=1900,"",YEAR(TID[[#This Row],[First Significant EI]])),"")</f>
        <v>2033</v>
      </c>
      <c r="O207" s="59">
        <f>IFERROR(IF(YEAR(TID[[#This Row],[Final EI]])=1900,"",YEAR(TID[[#This Row],[Final EI]])),"")</f>
        <v>2035</v>
      </c>
    </row>
    <row r="208" spans="1:15" x14ac:dyDescent="0.3">
      <c r="A208" s="65" t="s">
        <v>448</v>
      </c>
      <c r="B208" s="6" t="s">
        <v>449</v>
      </c>
      <c r="C208" s="6" t="s">
        <v>27</v>
      </c>
      <c r="D208" s="6" t="s">
        <v>4</v>
      </c>
      <c r="E208" s="6" t="s">
        <v>15</v>
      </c>
      <c r="F208" s="6">
        <v>110</v>
      </c>
      <c r="G208" s="6" t="str" cm="1">
        <f t="array" ref="G20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08" s="66">
        <v>45083</v>
      </c>
      <c r="I208" s="66">
        <v>45645</v>
      </c>
      <c r="J208" s="66"/>
      <c r="K208" s="67">
        <v>46325</v>
      </c>
      <c r="L208" s="63">
        <f>IFERROR(IF(YEAR(TID[[#This Row],[Capital Approval]])=1900,"",YEAR(TID[[#This Row],[Capital Approval]])),"")</f>
        <v>2023</v>
      </c>
      <c r="M208" s="59">
        <f>IFERROR(IF(YEAR(TID[[#This Row],[PA Signed]])=1900,"",YEAR(TID[[#This Row],[PA Signed]])),"")</f>
        <v>2024</v>
      </c>
      <c r="N208" s="59" t="str">
        <f>IFERROR(IF(YEAR(TID[[#This Row],[First Significant EI]])=1900,"",YEAR(TID[[#This Row],[First Significant EI]])),"")</f>
        <v/>
      </c>
      <c r="O208" s="59">
        <f>IFERROR(IF(YEAR(TID[[#This Row],[Final EI]])=1900,"",YEAR(TID[[#This Row],[Final EI]])),"")</f>
        <v>2026</v>
      </c>
    </row>
    <row r="209" spans="1:15" x14ac:dyDescent="0.3">
      <c r="A209" s="65" t="s">
        <v>450</v>
      </c>
      <c r="B209" s="6" t="s">
        <v>451</v>
      </c>
      <c r="C209" s="6" t="s">
        <v>30</v>
      </c>
      <c r="D209" s="6" t="s">
        <v>4</v>
      </c>
      <c r="E209" s="6" t="s">
        <v>103</v>
      </c>
      <c r="F209" s="6">
        <v>220</v>
      </c>
      <c r="G209" s="6" t="str" cm="1">
        <f t="array" ref="G20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09" s="66">
        <v>44910</v>
      </c>
      <c r="I209" s="66"/>
      <c r="J209" s="66"/>
      <c r="K209" s="67"/>
      <c r="L209" s="63">
        <f>IFERROR(IF(YEAR(TID[[#This Row],[Capital Approval]])=1900,"",YEAR(TID[[#This Row],[Capital Approval]])),"")</f>
        <v>2022</v>
      </c>
      <c r="M209" s="59" t="str">
        <f>IFERROR(IF(YEAR(TID[[#This Row],[PA Signed]])=1900,"",YEAR(TID[[#This Row],[PA Signed]])),"")</f>
        <v/>
      </c>
      <c r="N209" s="59" t="str">
        <f>IFERROR(IF(YEAR(TID[[#This Row],[First Significant EI]])=1900,"",YEAR(TID[[#This Row],[First Significant EI]])),"")</f>
        <v/>
      </c>
      <c r="O209" s="59" t="str">
        <f>IFERROR(IF(YEAR(TID[[#This Row],[Final EI]])=1900,"",YEAR(TID[[#This Row],[Final EI]])),"")</f>
        <v/>
      </c>
    </row>
    <row r="210" spans="1:15" x14ac:dyDescent="0.3">
      <c r="A210" s="65" t="s">
        <v>452</v>
      </c>
      <c r="B210" s="6" t="s">
        <v>453</v>
      </c>
      <c r="C210" s="6" t="s">
        <v>70</v>
      </c>
      <c r="D210" s="6" t="s">
        <v>4</v>
      </c>
      <c r="E210" s="6" t="s">
        <v>103</v>
      </c>
      <c r="F210" s="6">
        <v>220</v>
      </c>
      <c r="G210" s="6" t="str" cm="1">
        <f t="array" ref="G21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0" s="66">
        <v>44910</v>
      </c>
      <c r="I210" s="66"/>
      <c r="J210" s="66"/>
      <c r="K210" s="67"/>
      <c r="L210" s="63">
        <f>IFERROR(IF(YEAR(TID[[#This Row],[Capital Approval]])=1900,"",YEAR(TID[[#This Row],[Capital Approval]])),"")</f>
        <v>2022</v>
      </c>
      <c r="M210" s="59" t="str">
        <f>IFERROR(IF(YEAR(TID[[#This Row],[PA Signed]])=1900,"",YEAR(TID[[#This Row],[PA Signed]])),"")</f>
        <v/>
      </c>
      <c r="N210" s="59" t="str">
        <f>IFERROR(IF(YEAR(TID[[#This Row],[First Significant EI]])=1900,"",YEAR(TID[[#This Row],[First Significant EI]])),"")</f>
        <v/>
      </c>
      <c r="O210" s="59" t="str">
        <f>IFERROR(IF(YEAR(TID[[#This Row],[Final EI]])=1900,"",YEAR(TID[[#This Row],[Final EI]])),"")</f>
        <v/>
      </c>
    </row>
    <row r="211" spans="1:15" x14ac:dyDescent="0.3">
      <c r="A211" s="65" t="s">
        <v>454</v>
      </c>
      <c r="B211" s="6" t="s">
        <v>455</v>
      </c>
      <c r="C211" s="6" t="s">
        <v>52</v>
      </c>
      <c r="D211" s="6" t="s">
        <v>4</v>
      </c>
      <c r="E211" s="6" t="s">
        <v>103</v>
      </c>
      <c r="F211" s="6">
        <v>220</v>
      </c>
      <c r="G211" s="6" t="str" cm="1">
        <f t="array" ref="G21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1" s="66">
        <v>44910</v>
      </c>
      <c r="I211" s="66"/>
      <c r="J211" s="66"/>
      <c r="K211" s="67"/>
      <c r="L211" s="63">
        <f>IFERROR(IF(YEAR(TID[[#This Row],[Capital Approval]])=1900,"",YEAR(TID[[#This Row],[Capital Approval]])),"")</f>
        <v>2022</v>
      </c>
      <c r="M211" s="59" t="str">
        <f>IFERROR(IF(YEAR(TID[[#This Row],[PA Signed]])=1900,"",YEAR(TID[[#This Row],[PA Signed]])),"")</f>
        <v/>
      </c>
      <c r="N211" s="59" t="str">
        <f>IFERROR(IF(YEAR(TID[[#This Row],[First Significant EI]])=1900,"",YEAR(TID[[#This Row],[First Significant EI]])),"")</f>
        <v/>
      </c>
      <c r="O211" s="59" t="str">
        <f>IFERROR(IF(YEAR(TID[[#This Row],[Final EI]])=1900,"",YEAR(TID[[#This Row],[Final EI]])),"")</f>
        <v/>
      </c>
    </row>
    <row r="212" spans="1:15" x14ac:dyDescent="0.3">
      <c r="A212" s="65" t="s">
        <v>456</v>
      </c>
      <c r="B212" s="6" t="s">
        <v>457</v>
      </c>
      <c r="C212" s="6" t="s">
        <v>52</v>
      </c>
      <c r="D212" s="6" t="s">
        <v>4</v>
      </c>
      <c r="E212" s="6" t="s">
        <v>103</v>
      </c>
      <c r="F212" s="6">
        <v>220</v>
      </c>
      <c r="G212" s="6" t="str" cm="1">
        <f t="array" ref="G21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2" s="66">
        <v>44910</v>
      </c>
      <c r="I212" s="66"/>
      <c r="J212" s="66"/>
      <c r="K212" s="67"/>
      <c r="L212" s="63">
        <f>IFERROR(IF(YEAR(TID[[#This Row],[Capital Approval]])=1900,"",YEAR(TID[[#This Row],[Capital Approval]])),"")</f>
        <v>2022</v>
      </c>
      <c r="M212" s="59" t="str">
        <f>IFERROR(IF(YEAR(TID[[#This Row],[PA Signed]])=1900,"",YEAR(TID[[#This Row],[PA Signed]])),"")</f>
        <v/>
      </c>
      <c r="N212" s="59" t="str">
        <f>IFERROR(IF(YEAR(TID[[#This Row],[First Significant EI]])=1900,"",YEAR(TID[[#This Row],[First Significant EI]])),"")</f>
        <v/>
      </c>
      <c r="O212" s="59" t="str">
        <f>IFERROR(IF(YEAR(TID[[#This Row],[Final EI]])=1900,"",YEAR(TID[[#This Row],[Final EI]])),"")</f>
        <v/>
      </c>
    </row>
    <row r="213" spans="1:15" x14ac:dyDescent="0.3">
      <c r="A213" s="65" t="s">
        <v>458</v>
      </c>
      <c r="B213" s="6" t="s">
        <v>459</v>
      </c>
      <c r="C213" s="6" t="s">
        <v>16</v>
      </c>
      <c r="D213" s="6" t="s">
        <v>4</v>
      </c>
      <c r="E213" s="6" t="s">
        <v>23</v>
      </c>
      <c r="F213" s="6">
        <v>110</v>
      </c>
      <c r="G213" s="6" t="str" cm="1">
        <f t="array" ref="G21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3" s="66">
        <v>45812</v>
      </c>
      <c r="I213" s="66">
        <v>46378</v>
      </c>
      <c r="J213" s="66">
        <v>46835</v>
      </c>
      <c r="K213" s="67">
        <v>47566</v>
      </c>
      <c r="L213" s="63">
        <f>IFERROR(IF(YEAR(TID[[#This Row],[Capital Approval]])=1900,"",YEAR(TID[[#This Row],[Capital Approval]])),"")</f>
        <v>2025</v>
      </c>
      <c r="M213" s="59">
        <f>IFERROR(IF(YEAR(TID[[#This Row],[PA Signed]])=1900,"",YEAR(TID[[#This Row],[PA Signed]])),"")</f>
        <v>2026</v>
      </c>
      <c r="N213" s="59">
        <f>IFERROR(IF(YEAR(TID[[#This Row],[First Significant EI]])=1900,"",YEAR(TID[[#This Row],[First Significant EI]])),"")</f>
        <v>2028</v>
      </c>
      <c r="O213" s="59">
        <f>IFERROR(IF(YEAR(TID[[#This Row],[Final EI]])=1900,"",YEAR(TID[[#This Row],[Final EI]])),"")</f>
        <v>2030</v>
      </c>
    </row>
    <row r="214" spans="1:15" x14ac:dyDescent="0.3">
      <c r="A214" s="65" t="s">
        <v>460</v>
      </c>
      <c r="B214" s="6" t="s">
        <v>461</v>
      </c>
      <c r="C214" s="6" t="s">
        <v>27</v>
      </c>
      <c r="D214" s="6" t="s">
        <v>4</v>
      </c>
      <c r="E214" s="6" t="s">
        <v>15</v>
      </c>
      <c r="F214" s="6">
        <v>110</v>
      </c>
      <c r="G214" s="6" t="str" cm="1">
        <f t="array" ref="G21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4" s="66">
        <v>45064</v>
      </c>
      <c r="I214" s="66">
        <v>46315</v>
      </c>
      <c r="J214" s="66">
        <v>46560</v>
      </c>
      <c r="K214" s="67">
        <v>46926</v>
      </c>
      <c r="L214" s="63">
        <f>IFERROR(IF(YEAR(TID[[#This Row],[Capital Approval]])=1900,"",YEAR(TID[[#This Row],[Capital Approval]])),"")</f>
        <v>2023</v>
      </c>
      <c r="M214" s="59">
        <f>IFERROR(IF(YEAR(TID[[#This Row],[PA Signed]])=1900,"",YEAR(TID[[#This Row],[PA Signed]])),"")</f>
        <v>2026</v>
      </c>
      <c r="N214" s="59">
        <f>IFERROR(IF(YEAR(TID[[#This Row],[First Significant EI]])=1900,"",YEAR(TID[[#This Row],[First Significant EI]])),"")</f>
        <v>2027</v>
      </c>
      <c r="O214" s="59">
        <f>IFERROR(IF(YEAR(TID[[#This Row],[Final EI]])=1900,"",YEAR(TID[[#This Row],[Final EI]])),"")</f>
        <v>2028</v>
      </c>
    </row>
    <row r="215" spans="1:15" x14ac:dyDescent="0.3">
      <c r="A215" s="65" t="s">
        <v>462</v>
      </c>
      <c r="B215" s="6" t="s">
        <v>463</v>
      </c>
      <c r="C215" s="6" t="s">
        <v>79</v>
      </c>
      <c r="D215" s="6" t="s">
        <v>4</v>
      </c>
      <c r="E215" s="6" t="s">
        <v>23</v>
      </c>
      <c r="F215" s="6">
        <v>220</v>
      </c>
      <c r="G215" s="6" t="str" cm="1">
        <f t="array" ref="G21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15" s="66">
        <v>44993</v>
      </c>
      <c r="I215" s="66">
        <v>45429</v>
      </c>
      <c r="J215" s="66"/>
      <c r="K215" s="67">
        <v>46357</v>
      </c>
      <c r="L215" s="63">
        <f>IFERROR(IF(YEAR(TID[[#This Row],[Capital Approval]])=1900,"",YEAR(TID[[#This Row],[Capital Approval]])),"")</f>
        <v>2023</v>
      </c>
      <c r="M215" s="59">
        <f>IFERROR(IF(YEAR(TID[[#This Row],[PA Signed]])=1900,"",YEAR(TID[[#This Row],[PA Signed]])),"")</f>
        <v>2024</v>
      </c>
      <c r="N215" s="59" t="str">
        <f>IFERROR(IF(YEAR(TID[[#This Row],[First Significant EI]])=1900,"",YEAR(TID[[#This Row],[First Significant EI]])),"")</f>
        <v/>
      </c>
      <c r="O215" s="59">
        <f>IFERROR(IF(YEAR(TID[[#This Row],[Final EI]])=1900,"",YEAR(TID[[#This Row],[Final EI]])),"")</f>
        <v>2026</v>
      </c>
    </row>
    <row r="216" spans="1:15" x14ac:dyDescent="0.3">
      <c r="A216" s="65" t="s">
        <v>464</v>
      </c>
      <c r="B216" s="6" t="s">
        <v>465</v>
      </c>
      <c r="C216" s="6" t="s">
        <v>70</v>
      </c>
      <c r="D216" s="6" t="s">
        <v>4</v>
      </c>
      <c r="E216" s="6" t="s">
        <v>103</v>
      </c>
      <c r="F216" s="6">
        <v>110</v>
      </c>
      <c r="G216" s="6" t="str" cm="1">
        <f t="array" ref="G21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6" s="66">
        <v>45131</v>
      </c>
      <c r="I216" s="66">
        <v>46190</v>
      </c>
      <c r="J216" s="66"/>
      <c r="K216" s="67"/>
      <c r="L216" s="63">
        <f>IFERROR(IF(YEAR(TID[[#This Row],[Capital Approval]])=1900,"",YEAR(TID[[#This Row],[Capital Approval]])),"")</f>
        <v>2023</v>
      </c>
      <c r="M216" s="59">
        <f>IFERROR(IF(YEAR(TID[[#This Row],[PA Signed]])=1900,"",YEAR(TID[[#This Row],[PA Signed]])),"")</f>
        <v>2026</v>
      </c>
      <c r="N216" s="59" t="str">
        <f>IFERROR(IF(YEAR(TID[[#This Row],[First Significant EI]])=1900,"",YEAR(TID[[#This Row],[First Significant EI]])),"")</f>
        <v/>
      </c>
      <c r="O216" s="59" t="str">
        <f>IFERROR(IF(YEAR(TID[[#This Row],[Final EI]])=1900,"",YEAR(TID[[#This Row],[Final EI]])),"")</f>
        <v/>
      </c>
    </row>
    <row r="217" spans="1:15" x14ac:dyDescent="0.3">
      <c r="A217" s="65" t="s">
        <v>466</v>
      </c>
      <c r="B217" s="6" t="s">
        <v>467</v>
      </c>
      <c r="C217" s="6" t="s">
        <v>70</v>
      </c>
      <c r="D217" s="6" t="s">
        <v>4</v>
      </c>
      <c r="E217" s="6" t="s">
        <v>15</v>
      </c>
      <c r="F217" s="6">
        <v>110</v>
      </c>
      <c r="G217" s="6" t="str" cm="1">
        <f t="array" ref="G21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17" s="66">
        <v>46448</v>
      </c>
      <c r="I217" s="66">
        <v>47664</v>
      </c>
      <c r="J217" s="66">
        <v>49188</v>
      </c>
      <c r="K217" s="67">
        <v>49279</v>
      </c>
      <c r="L217" s="63">
        <f>IFERROR(IF(YEAR(TID[[#This Row],[Capital Approval]])=1900,"",YEAR(TID[[#This Row],[Capital Approval]])),"")</f>
        <v>2027</v>
      </c>
      <c r="M217" s="59">
        <f>IFERROR(IF(YEAR(TID[[#This Row],[PA Signed]])=1900,"",YEAR(TID[[#This Row],[PA Signed]])),"")</f>
        <v>2030</v>
      </c>
      <c r="N217" s="59">
        <f>IFERROR(IF(YEAR(TID[[#This Row],[First Significant EI]])=1900,"",YEAR(TID[[#This Row],[First Significant EI]])),"")</f>
        <v>2034</v>
      </c>
      <c r="O217" s="59">
        <f>IFERROR(IF(YEAR(TID[[#This Row],[Final EI]])=1900,"",YEAR(TID[[#This Row],[Final EI]])),"")</f>
        <v>2034</v>
      </c>
    </row>
    <row r="218" spans="1:15" x14ac:dyDescent="0.3">
      <c r="A218" s="65" t="s">
        <v>468</v>
      </c>
      <c r="B218" s="6" t="s">
        <v>469</v>
      </c>
      <c r="C218" s="6" t="s">
        <v>16</v>
      </c>
      <c r="D218" s="6" t="s">
        <v>4</v>
      </c>
      <c r="E218" s="6" t="s">
        <v>103</v>
      </c>
      <c r="F218" s="6">
        <v>110</v>
      </c>
      <c r="G218" s="6" t="str" cm="1">
        <f t="array" ref="G21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8" s="66">
        <v>45917</v>
      </c>
      <c r="I218" s="66"/>
      <c r="J218" s="66"/>
      <c r="K218" s="67"/>
      <c r="L218" s="63">
        <f>IFERROR(IF(YEAR(TID[[#This Row],[Capital Approval]])=1900,"",YEAR(TID[[#This Row],[Capital Approval]])),"")</f>
        <v>2025</v>
      </c>
      <c r="M218" s="59" t="str">
        <f>IFERROR(IF(YEAR(TID[[#This Row],[PA Signed]])=1900,"",YEAR(TID[[#This Row],[PA Signed]])),"")</f>
        <v/>
      </c>
      <c r="N218" s="59" t="str">
        <f>IFERROR(IF(YEAR(TID[[#This Row],[First Significant EI]])=1900,"",YEAR(TID[[#This Row],[First Significant EI]])),"")</f>
        <v/>
      </c>
      <c r="O218" s="59" t="str">
        <f>IFERROR(IF(YEAR(TID[[#This Row],[Final EI]])=1900,"",YEAR(TID[[#This Row],[Final EI]])),"")</f>
        <v/>
      </c>
    </row>
    <row r="219" spans="1:15" x14ac:dyDescent="0.3">
      <c r="A219" s="65" t="s">
        <v>470</v>
      </c>
      <c r="B219" s="68" t="s">
        <v>471</v>
      </c>
      <c r="C219" s="6" t="s">
        <v>30</v>
      </c>
      <c r="D219" s="6" t="s">
        <v>4</v>
      </c>
      <c r="E219" s="6" t="s">
        <v>23</v>
      </c>
      <c r="F219" s="6">
        <v>220</v>
      </c>
      <c r="G219" s="6" t="str" cm="1">
        <f t="array" ref="G21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19" s="66">
        <v>45903</v>
      </c>
      <c r="I219" s="66">
        <v>46826</v>
      </c>
      <c r="J219" s="66">
        <v>47956</v>
      </c>
      <c r="K219" s="67">
        <v>48320</v>
      </c>
      <c r="L219" s="63">
        <f>IFERROR(IF(YEAR(TID[[#This Row],[Capital Approval]])=1900,"",YEAR(TID[[#This Row],[Capital Approval]])),"")</f>
        <v>2025</v>
      </c>
      <c r="M219" s="59">
        <f>IFERROR(IF(YEAR(TID[[#This Row],[PA Signed]])=1900,"",YEAR(TID[[#This Row],[PA Signed]])),"")</f>
        <v>2028</v>
      </c>
      <c r="N219" s="59">
        <f>IFERROR(IF(YEAR(TID[[#This Row],[First Significant EI]])=1900,"",YEAR(TID[[#This Row],[First Significant EI]])),"")</f>
        <v>2031</v>
      </c>
      <c r="O219" s="59">
        <f>IFERROR(IF(YEAR(TID[[#This Row],[Final EI]])=1900,"",YEAR(TID[[#This Row],[Final EI]])),"")</f>
        <v>2032</v>
      </c>
    </row>
    <row r="220" spans="1:15" x14ac:dyDescent="0.3">
      <c r="A220" s="65" t="s">
        <v>472</v>
      </c>
      <c r="B220" s="68" t="s">
        <v>473</v>
      </c>
      <c r="C220" s="6" t="s">
        <v>30</v>
      </c>
      <c r="D220" s="6" t="s">
        <v>4</v>
      </c>
      <c r="E220" s="6" t="s">
        <v>23</v>
      </c>
      <c r="F220" s="6">
        <v>220</v>
      </c>
      <c r="G220" s="6" t="str" cm="1">
        <f t="array" ref="G22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0" s="66">
        <v>45812</v>
      </c>
      <c r="I220" s="66">
        <v>46392</v>
      </c>
      <c r="J220" s="66">
        <v>47947</v>
      </c>
      <c r="K220" s="67">
        <v>48712</v>
      </c>
      <c r="L220" s="63">
        <f>IFERROR(IF(YEAR(TID[[#This Row],[Capital Approval]])=1900,"",YEAR(TID[[#This Row],[Capital Approval]])),"")</f>
        <v>2025</v>
      </c>
      <c r="M220" s="59">
        <f>IFERROR(IF(YEAR(TID[[#This Row],[PA Signed]])=1900,"",YEAR(TID[[#This Row],[PA Signed]])),"")</f>
        <v>2027</v>
      </c>
      <c r="N220" s="59">
        <f>IFERROR(IF(YEAR(TID[[#This Row],[First Significant EI]])=1900,"",YEAR(TID[[#This Row],[First Significant EI]])),"")</f>
        <v>2031</v>
      </c>
      <c r="O220" s="59">
        <f>IFERROR(IF(YEAR(TID[[#This Row],[Final EI]])=1900,"",YEAR(TID[[#This Row],[Final EI]])),"")</f>
        <v>2033</v>
      </c>
    </row>
    <row r="221" spans="1:15" x14ac:dyDescent="0.3">
      <c r="A221" s="65" t="s">
        <v>474</v>
      </c>
      <c r="B221" s="6" t="s">
        <v>475</v>
      </c>
      <c r="C221" s="6" t="s">
        <v>46</v>
      </c>
      <c r="D221" s="6" t="s">
        <v>4</v>
      </c>
      <c r="E221" s="6" t="s">
        <v>103</v>
      </c>
      <c r="F221" s="6">
        <v>220</v>
      </c>
      <c r="G221" s="6" t="str" cm="1">
        <f t="array" ref="G22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21" s="66">
        <v>45140</v>
      </c>
      <c r="I221" s="66">
        <v>45945</v>
      </c>
      <c r="J221" s="66"/>
      <c r="K221" s="67">
        <v>46654</v>
      </c>
      <c r="L221" s="63">
        <f>IFERROR(IF(YEAR(TID[[#This Row],[Capital Approval]])=1900,"",YEAR(TID[[#This Row],[Capital Approval]])),"")</f>
        <v>2023</v>
      </c>
      <c r="M221" s="59">
        <f>IFERROR(IF(YEAR(TID[[#This Row],[PA Signed]])=1900,"",YEAR(TID[[#This Row],[PA Signed]])),"")</f>
        <v>2025</v>
      </c>
      <c r="N221" s="59" t="str">
        <f>IFERROR(IF(YEAR(TID[[#This Row],[First Significant EI]])=1900,"",YEAR(TID[[#This Row],[First Significant EI]])),"")</f>
        <v/>
      </c>
      <c r="O221" s="59">
        <f>IFERROR(IF(YEAR(TID[[#This Row],[Final EI]])=1900,"",YEAR(TID[[#This Row],[Final EI]])),"")</f>
        <v>2027</v>
      </c>
    </row>
    <row r="222" spans="1:15" x14ac:dyDescent="0.3">
      <c r="A222" s="65" t="s">
        <v>476</v>
      </c>
      <c r="B222" s="6" t="s">
        <v>477</v>
      </c>
      <c r="C222" s="6" t="s">
        <v>52</v>
      </c>
      <c r="D222" s="6" t="s">
        <v>4</v>
      </c>
      <c r="E222" s="6" t="s">
        <v>103</v>
      </c>
      <c r="F222" s="6">
        <v>220</v>
      </c>
      <c r="G222" s="6" t="str" cm="1">
        <f t="array" ref="G22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2" s="66">
        <v>45118</v>
      </c>
      <c r="I222" s="66"/>
      <c r="J222" s="66"/>
      <c r="K222" s="67"/>
      <c r="L222" s="63">
        <f>IFERROR(IF(YEAR(TID[[#This Row],[Capital Approval]])=1900,"",YEAR(TID[[#This Row],[Capital Approval]])),"")</f>
        <v>2023</v>
      </c>
      <c r="M222" s="59" t="str">
        <f>IFERROR(IF(YEAR(TID[[#This Row],[PA Signed]])=1900,"",YEAR(TID[[#This Row],[PA Signed]])),"")</f>
        <v/>
      </c>
      <c r="N222" s="59" t="str">
        <f>IFERROR(IF(YEAR(TID[[#This Row],[First Significant EI]])=1900,"",YEAR(TID[[#This Row],[First Significant EI]])),"")</f>
        <v/>
      </c>
      <c r="O222" s="59" t="str">
        <f>IFERROR(IF(YEAR(TID[[#This Row],[Final EI]])=1900,"",YEAR(TID[[#This Row],[Final EI]])),"")</f>
        <v/>
      </c>
    </row>
    <row r="223" spans="1:15" x14ac:dyDescent="0.3">
      <c r="A223" s="65" t="s">
        <v>478</v>
      </c>
      <c r="B223" s="6" t="s">
        <v>479</v>
      </c>
      <c r="C223" s="6" t="s">
        <v>95</v>
      </c>
      <c r="D223" s="6" t="s">
        <v>4</v>
      </c>
      <c r="E223" s="6" t="s">
        <v>103</v>
      </c>
      <c r="F223" s="6">
        <v>400</v>
      </c>
      <c r="G223" s="6" t="str" cm="1">
        <f t="array" ref="G22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3" s="66">
        <v>45492</v>
      </c>
      <c r="I223" s="66"/>
      <c r="J223" s="66"/>
      <c r="K223" s="67"/>
      <c r="L223" s="63">
        <f>IFERROR(IF(YEAR(TID[[#This Row],[Capital Approval]])=1900,"",YEAR(TID[[#This Row],[Capital Approval]])),"")</f>
        <v>2024</v>
      </c>
      <c r="M223" s="59" t="str">
        <f>IFERROR(IF(YEAR(TID[[#This Row],[PA Signed]])=1900,"",YEAR(TID[[#This Row],[PA Signed]])),"")</f>
        <v/>
      </c>
      <c r="N223" s="59" t="str">
        <f>IFERROR(IF(YEAR(TID[[#This Row],[First Significant EI]])=1900,"",YEAR(TID[[#This Row],[First Significant EI]])),"")</f>
        <v/>
      </c>
      <c r="O223" s="59" t="str">
        <f>IFERROR(IF(YEAR(TID[[#This Row],[Final EI]])=1900,"",YEAR(TID[[#This Row],[Final EI]])),"")</f>
        <v/>
      </c>
    </row>
    <row r="224" spans="1:15" x14ac:dyDescent="0.3">
      <c r="A224" s="65" t="s">
        <v>480</v>
      </c>
      <c r="B224" s="6" t="s">
        <v>481</v>
      </c>
      <c r="C224" s="6" t="s">
        <v>16</v>
      </c>
      <c r="D224" s="6" t="s">
        <v>4</v>
      </c>
      <c r="E224" s="6" t="s">
        <v>103</v>
      </c>
      <c r="F224" s="6">
        <v>110</v>
      </c>
      <c r="G224" s="6" t="str" cm="1">
        <f t="array" ref="G22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4" s="66">
        <v>45140</v>
      </c>
      <c r="I224" s="66">
        <v>46203</v>
      </c>
      <c r="J224" s="66"/>
      <c r="K224" s="67"/>
      <c r="L224" s="63">
        <f>IFERROR(IF(YEAR(TID[[#This Row],[Capital Approval]])=1900,"",YEAR(TID[[#This Row],[Capital Approval]])),"")</f>
        <v>2023</v>
      </c>
      <c r="M224" s="59">
        <f>IFERROR(IF(YEAR(TID[[#This Row],[PA Signed]])=1900,"",YEAR(TID[[#This Row],[PA Signed]])),"")</f>
        <v>2026</v>
      </c>
      <c r="N224" s="59" t="str">
        <f>IFERROR(IF(YEAR(TID[[#This Row],[First Significant EI]])=1900,"",YEAR(TID[[#This Row],[First Significant EI]])),"")</f>
        <v/>
      </c>
      <c r="O224" s="59" t="str">
        <f>IFERROR(IF(YEAR(TID[[#This Row],[Final EI]])=1900,"",YEAR(TID[[#This Row],[Final EI]])),"")</f>
        <v/>
      </c>
    </row>
    <row r="225" spans="1:15" x14ac:dyDescent="0.3">
      <c r="A225" s="65" t="s">
        <v>482</v>
      </c>
      <c r="B225" s="68" t="s">
        <v>483</v>
      </c>
      <c r="C225" s="6" t="s">
        <v>30</v>
      </c>
      <c r="D225" s="6" t="s">
        <v>4</v>
      </c>
      <c r="E225" s="6" t="s">
        <v>15</v>
      </c>
      <c r="F225" s="6">
        <v>110</v>
      </c>
      <c r="G225" s="6" t="str" cm="1">
        <f t="array" ref="G22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5" s="66">
        <v>45272</v>
      </c>
      <c r="I225" s="66">
        <v>46112</v>
      </c>
      <c r="J225" s="66">
        <v>46455</v>
      </c>
      <c r="K225" s="67">
        <v>47059</v>
      </c>
      <c r="L225" s="63">
        <f>IFERROR(IF(YEAR(TID[[#This Row],[Capital Approval]])=1900,"",YEAR(TID[[#This Row],[Capital Approval]])),"")</f>
        <v>2023</v>
      </c>
      <c r="M225" s="59">
        <f>IFERROR(IF(YEAR(TID[[#This Row],[PA Signed]])=1900,"",YEAR(TID[[#This Row],[PA Signed]])),"")</f>
        <v>2026</v>
      </c>
      <c r="N225" s="59">
        <f>IFERROR(IF(YEAR(TID[[#This Row],[First Significant EI]])=1900,"",YEAR(TID[[#This Row],[First Significant EI]])),"")</f>
        <v>2027</v>
      </c>
      <c r="O225" s="59">
        <f>IFERROR(IF(YEAR(TID[[#This Row],[Final EI]])=1900,"",YEAR(TID[[#This Row],[Final EI]])),"")</f>
        <v>2028</v>
      </c>
    </row>
    <row r="226" spans="1:15" x14ac:dyDescent="0.3">
      <c r="A226" s="65" t="s">
        <v>484</v>
      </c>
      <c r="B226" s="6" t="s">
        <v>485</v>
      </c>
      <c r="C226" s="6" t="s">
        <v>107</v>
      </c>
      <c r="D226" s="6" t="s">
        <v>4</v>
      </c>
      <c r="E226" s="6" t="s">
        <v>15</v>
      </c>
      <c r="F226" s="6">
        <v>110</v>
      </c>
      <c r="G226" s="6" t="str" cm="1">
        <f t="array" ref="G22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6" s="66">
        <v>45272</v>
      </c>
      <c r="I226" s="66">
        <v>46175</v>
      </c>
      <c r="J226" s="66">
        <v>46448</v>
      </c>
      <c r="K226" s="67">
        <v>46814</v>
      </c>
      <c r="L226" s="63">
        <f>IFERROR(IF(YEAR(TID[[#This Row],[Capital Approval]])=1900,"",YEAR(TID[[#This Row],[Capital Approval]])),"")</f>
        <v>2023</v>
      </c>
      <c r="M226" s="59">
        <f>IFERROR(IF(YEAR(TID[[#This Row],[PA Signed]])=1900,"",YEAR(TID[[#This Row],[PA Signed]])),"")</f>
        <v>2026</v>
      </c>
      <c r="N226" s="59">
        <f>IFERROR(IF(YEAR(TID[[#This Row],[First Significant EI]])=1900,"",YEAR(TID[[#This Row],[First Significant EI]])),"")</f>
        <v>2027</v>
      </c>
      <c r="O226" s="59">
        <f>IFERROR(IF(YEAR(TID[[#This Row],[Final EI]])=1900,"",YEAR(TID[[#This Row],[Final EI]])),"")</f>
        <v>2028</v>
      </c>
    </row>
    <row r="227" spans="1:15" x14ac:dyDescent="0.3">
      <c r="A227" s="65" t="s">
        <v>486</v>
      </c>
      <c r="B227" s="6" t="s">
        <v>487</v>
      </c>
      <c r="C227" s="6" t="s">
        <v>38</v>
      </c>
      <c r="D227" s="6" t="s">
        <v>4</v>
      </c>
      <c r="E227" s="6" t="s">
        <v>15</v>
      </c>
      <c r="F227" s="6">
        <v>110</v>
      </c>
      <c r="G227" s="6" t="str" cm="1">
        <f t="array" ref="G22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27" s="66">
        <v>46148</v>
      </c>
      <c r="I227" s="66">
        <v>46728</v>
      </c>
      <c r="J227" s="66">
        <v>48102</v>
      </c>
      <c r="K227" s="67">
        <v>48932</v>
      </c>
      <c r="L227" s="63">
        <f>IFERROR(IF(YEAR(TID[[#This Row],[Capital Approval]])=1900,"",YEAR(TID[[#This Row],[Capital Approval]])),"")</f>
        <v>2026</v>
      </c>
      <c r="M227" s="59">
        <f>IFERROR(IF(YEAR(TID[[#This Row],[PA Signed]])=1900,"",YEAR(TID[[#This Row],[PA Signed]])),"")</f>
        <v>2027</v>
      </c>
      <c r="N227" s="59">
        <f>IFERROR(IF(YEAR(TID[[#This Row],[First Significant EI]])=1900,"",YEAR(TID[[#This Row],[First Significant EI]])),"")</f>
        <v>2031</v>
      </c>
      <c r="O227" s="59">
        <f>IFERROR(IF(YEAR(TID[[#This Row],[Final EI]])=1900,"",YEAR(TID[[#This Row],[Final EI]])),"")</f>
        <v>2033</v>
      </c>
    </row>
    <row r="228" spans="1:15" x14ac:dyDescent="0.3">
      <c r="A228" s="65" t="s">
        <v>488</v>
      </c>
      <c r="B228" s="6" t="s">
        <v>489</v>
      </c>
      <c r="C228" s="6" t="s">
        <v>38</v>
      </c>
      <c r="D228" s="6" t="s">
        <v>4</v>
      </c>
      <c r="E228" s="6" t="s">
        <v>23</v>
      </c>
      <c r="F228" s="6">
        <v>110</v>
      </c>
      <c r="G228" s="6" t="str" cm="1">
        <f t="array" ref="G22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8" s="66">
        <v>45329</v>
      </c>
      <c r="I228" s="66">
        <v>46987</v>
      </c>
      <c r="J228" s="66">
        <v>47921</v>
      </c>
      <c r="K228" s="67">
        <v>47931</v>
      </c>
      <c r="L228" s="63">
        <f>IFERROR(IF(YEAR(TID[[#This Row],[Capital Approval]])=1900,"",YEAR(TID[[#This Row],[Capital Approval]])),"")</f>
        <v>2024</v>
      </c>
      <c r="M228" s="59">
        <f>IFERROR(IF(YEAR(TID[[#This Row],[PA Signed]])=1900,"",YEAR(TID[[#This Row],[PA Signed]])),"")</f>
        <v>2028</v>
      </c>
      <c r="N228" s="59">
        <f>IFERROR(IF(YEAR(TID[[#This Row],[First Significant EI]])=1900,"",YEAR(TID[[#This Row],[First Significant EI]])),"")</f>
        <v>2031</v>
      </c>
      <c r="O228" s="59">
        <f>IFERROR(IF(YEAR(TID[[#This Row],[Final EI]])=1900,"",YEAR(TID[[#This Row],[Final EI]])),"")</f>
        <v>2031</v>
      </c>
    </row>
    <row r="229" spans="1:15" x14ac:dyDescent="0.3">
      <c r="A229" s="65" t="s">
        <v>490</v>
      </c>
      <c r="B229" s="6" t="s">
        <v>491</v>
      </c>
      <c r="C229" s="6" t="s">
        <v>38</v>
      </c>
      <c r="D229" s="6" t="s">
        <v>4</v>
      </c>
      <c r="E229" s="6" t="s">
        <v>15</v>
      </c>
      <c r="F229" s="6">
        <v>110</v>
      </c>
      <c r="G229" s="6" t="str" cm="1">
        <f t="array" ref="G22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29" s="66">
        <v>45357</v>
      </c>
      <c r="I229" s="66">
        <v>46987</v>
      </c>
      <c r="J229" s="66">
        <v>47898</v>
      </c>
      <c r="K229" s="67">
        <v>48075</v>
      </c>
      <c r="L229" s="63">
        <f>IFERROR(IF(YEAR(TID[[#This Row],[Capital Approval]])=1900,"",YEAR(TID[[#This Row],[Capital Approval]])),"")</f>
        <v>2024</v>
      </c>
      <c r="M229" s="59">
        <f>IFERROR(IF(YEAR(TID[[#This Row],[PA Signed]])=1900,"",YEAR(TID[[#This Row],[PA Signed]])),"")</f>
        <v>2028</v>
      </c>
      <c r="N229" s="59">
        <f>IFERROR(IF(YEAR(TID[[#This Row],[First Significant EI]])=1900,"",YEAR(TID[[#This Row],[First Significant EI]])),"")</f>
        <v>2031</v>
      </c>
      <c r="O229" s="59">
        <f>IFERROR(IF(YEAR(TID[[#This Row],[Final EI]])=1900,"",YEAR(TID[[#This Row],[Final EI]])),"")</f>
        <v>2031</v>
      </c>
    </row>
    <row r="230" spans="1:15" x14ac:dyDescent="0.3">
      <c r="A230" s="65" t="s">
        <v>492</v>
      </c>
      <c r="B230" s="68" t="s">
        <v>493</v>
      </c>
      <c r="C230" s="6" t="s">
        <v>107</v>
      </c>
      <c r="D230" s="68" t="s">
        <v>4</v>
      </c>
      <c r="E230" s="68" t="s">
        <v>96</v>
      </c>
      <c r="F230" s="6">
        <v>110</v>
      </c>
      <c r="G230" s="6" t="str" cm="1">
        <f t="array" ref="G23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30" s="66">
        <v>45329</v>
      </c>
      <c r="I230" s="66">
        <v>46351</v>
      </c>
      <c r="J230" s="66">
        <v>47309</v>
      </c>
      <c r="K230" s="67">
        <v>47422</v>
      </c>
      <c r="L230" s="63">
        <f>IFERROR(IF(YEAR(TID[[#This Row],[Capital Approval]])=1900,"",YEAR(TID[[#This Row],[Capital Approval]])),"")</f>
        <v>2024</v>
      </c>
      <c r="M230" s="59">
        <f>IFERROR(IF(YEAR(TID[[#This Row],[PA Signed]])=1900,"",YEAR(TID[[#This Row],[PA Signed]])),"")</f>
        <v>2026</v>
      </c>
      <c r="N230" s="59">
        <f>IFERROR(IF(YEAR(TID[[#This Row],[First Significant EI]])=1900,"",YEAR(TID[[#This Row],[First Significant EI]])),"")</f>
        <v>2029</v>
      </c>
      <c r="O230" s="59">
        <f>IFERROR(IF(YEAR(TID[[#This Row],[Final EI]])=1900,"",YEAR(TID[[#This Row],[Final EI]])),"")</f>
        <v>2029</v>
      </c>
    </row>
    <row r="231" spans="1:15" x14ac:dyDescent="0.3">
      <c r="A231" s="65" t="s">
        <v>494</v>
      </c>
      <c r="B231" s="6" t="s">
        <v>495</v>
      </c>
      <c r="C231" s="6" t="s">
        <v>55</v>
      </c>
      <c r="D231" s="6" t="s">
        <v>4</v>
      </c>
      <c r="E231" s="6" t="s">
        <v>15</v>
      </c>
      <c r="F231" s="6">
        <v>110</v>
      </c>
      <c r="G231" s="6" t="str" cm="1">
        <f t="array" ref="G23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31" s="66">
        <v>47156</v>
      </c>
      <c r="I231" s="66">
        <v>47690</v>
      </c>
      <c r="J231" s="66">
        <v>47946</v>
      </c>
      <c r="K231" s="67">
        <v>48562</v>
      </c>
      <c r="L231" s="63">
        <f>IFERROR(IF(YEAR(TID[[#This Row],[Capital Approval]])=1900,"",YEAR(TID[[#This Row],[Capital Approval]])),"")</f>
        <v>2029</v>
      </c>
      <c r="M231" s="59">
        <f>IFERROR(IF(YEAR(TID[[#This Row],[PA Signed]])=1900,"",YEAR(TID[[#This Row],[PA Signed]])),"")</f>
        <v>2030</v>
      </c>
      <c r="N231" s="59">
        <f>IFERROR(IF(YEAR(TID[[#This Row],[First Significant EI]])=1900,"",YEAR(TID[[#This Row],[First Significant EI]])),"")</f>
        <v>2031</v>
      </c>
      <c r="O231" s="59">
        <f>IFERROR(IF(YEAR(TID[[#This Row],[Final EI]])=1900,"",YEAR(TID[[#This Row],[Final EI]])),"")</f>
        <v>2032</v>
      </c>
    </row>
    <row r="232" spans="1:15" x14ac:dyDescent="0.3">
      <c r="A232" s="65" t="s">
        <v>496</v>
      </c>
      <c r="B232" s="6" t="s">
        <v>497</v>
      </c>
      <c r="C232" s="6" t="s">
        <v>107</v>
      </c>
      <c r="D232" s="6" t="s">
        <v>4</v>
      </c>
      <c r="E232" s="6" t="s">
        <v>15</v>
      </c>
      <c r="F232" s="6"/>
      <c r="G232" s="6" t="str" cm="1">
        <f t="array" ref="G23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32" s="66">
        <v>47077</v>
      </c>
      <c r="I232" s="66">
        <v>47809</v>
      </c>
      <c r="J232" s="66">
        <v>48267</v>
      </c>
      <c r="K232" s="67">
        <v>48997</v>
      </c>
      <c r="L232" s="63">
        <f>IFERROR(IF(YEAR(TID[[#This Row],[Capital Approval]])=1900,"",YEAR(TID[[#This Row],[Capital Approval]])),"")</f>
        <v>2028</v>
      </c>
      <c r="M232" s="59">
        <f>IFERROR(IF(YEAR(TID[[#This Row],[PA Signed]])=1900,"",YEAR(TID[[#This Row],[PA Signed]])),"")</f>
        <v>2030</v>
      </c>
      <c r="N232" s="59">
        <f>IFERROR(IF(YEAR(TID[[#This Row],[First Significant EI]])=1900,"",YEAR(TID[[#This Row],[First Significant EI]])),"")</f>
        <v>2032</v>
      </c>
      <c r="O232" s="59">
        <f>IFERROR(IF(YEAR(TID[[#This Row],[Final EI]])=1900,"",YEAR(TID[[#This Row],[Final EI]])),"")</f>
        <v>2034</v>
      </c>
    </row>
    <row r="233" spans="1:15" x14ac:dyDescent="0.3">
      <c r="A233" s="65" t="s">
        <v>498</v>
      </c>
      <c r="B233" s="68" t="s">
        <v>499</v>
      </c>
      <c r="C233" s="6" t="s">
        <v>79</v>
      </c>
      <c r="D233" s="68" t="s">
        <v>4</v>
      </c>
      <c r="E233" s="68" t="s">
        <v>96</v>
      </c>
      <c r="F233" s="6">
        <v>110</v>
      </c>
      <c r="G233" s="6" t="str" cm="1">
        <f t="array" ref="G23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33" s="66">
        <v>45329</v>
      </c>
      <c r="I233" s="66">
        <v>45799</v>
      </c>
      <c r="J233" s="66">
        <v>46416</v>
      </c>
      <c r="K233" s="67">
        <v>46538</v>
      </c>
      <c r="L233" s="63">
        <f>IFERROR(IF(YEAR(TID[[#This Row],[Capital Approval]])=1900,"",YEAR(TID[[#This Row],[Capital Approval]])),"")</f>
        <v>2024</v>
      </c>
      <c r="M233" s="59">
        <f>IFERROR(IF(YEAR(TID[[#This Row],[PA Signed]])=1900,"",YEAR(TID[[#This Row],[PA Signed]])),"")</f>
        <v>2025</v>
      </c>
      <c r="N233" s="59">
        <f>IFERROR(IF(YEAR(TID[[#This Row],[First Significant EI]])=1900,"",YEAR(TID[[#This Row],[First Significant EI]])),"")</f>
        <v>2027</v>
      </c>
      <c r="O233" s="59">
        <f>IFERROR(IF(YEAR(TID[[#This Row],[Final EI]])=1900,"",YEAR(TID[[#This Row],[Final EI]])),"")</f>
        <v>2027</v>
      </c>
    </row>
    <row r="234" spans="1:15" x14ac:dyDescent="0.3">
      <c r="A234" s="65" t="s">
        <v>500</v>
      </c>
      <c r="B234" s="6" t="s">
        <v>501</v>
      </c>
      <c r="C234" s="6" t="s">
        <v>38</v>
      </c>
      <c r="D234" s="6" t="s">
        <v>4</v>
      </c>
      <c r="E234" s="6" t="s">
        <v>15</v>
      </c>
      <c r="F234" s="6">
        <v>110</v>
      </c>
      <c r="G234" s="6" t="str" cm="1">
        <f t="array" ref="G23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34" s="66">
        <v>45357</v>
      </c>
      <c r="I234" s="66">
        <v>46987</v>
      </c>
      <c r="J234" s="66">
        <v>47984</v>
      </c>
      <c r="K234" s="67">
        <v>48223</v>
      </c>
      <c r="L234" s="63">
        <f>IFERROR(IF(YEAR(TID[[#This Row],[Capital Approval]])=1900,"",YEAR(TID[[#This Row],[Capital Approval]])),"")</f>
        <v>2024</v>
      </c>
      <c r="M234" s="59">
        <f>IFERROR(IF(YEAR(TID[[#This Row],[PA Signed]])=1900,"",YEAR(TID[[#This Row],[PA Signed]])),"")</f>
        <v>2028</v>
      </c>
      <c r="N234" s="59">
        <f>IFERROR(IF(YEAR(TID[[#This Row],[First Significant EI]])=1900,"",YEAR(TID[[#This Row],[First Significant EI]])),"")</f>
        <v>2031</v>
      </c>
      <c r="O234" s="59">
        <f>IFERROR(IF(YEAR(TID[[#This Row],[Final EI]])=1900,"",YEAR(TID[[#This Row],[Final EI]])),"")</f>
        <v>2032</v>
      </c>
    </row>
    <row r="235" spans="1:15" x14ac:dyDescent="0.3">
      <c r="A235" s="65" t="s">
        <v>502</v>
      </c>
      <c r="B235" s="6" t="s">
        <v>503</v>
      </c>
      <c r="C235" s="6" t="s">
        <v>52</v>
      </c>
      <c r="D235" s="6" t="s">
        <v>4</v>
      </c>
      <c r="E235" s="6" t="s">
        <v>103</v>
      </c>
      <c r="F235" s="6">
        <v>220</v>
      </c>
      <c r="G235" s="6" t="str" cm="1">
        <f t="array" ref="G23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35" s="66">
        <v>45356</v>
      </c>
      <c r="I235" s="66">
        <v>45721</v>
      </c>
      <c r="J235" s="66">
        <v>46283</v>
      </c>
      <c r="K235" s="67">
        <v>46316</v>
      </c>
      <c r="L235" s="63">
        <f>IFERROR(IF(YEAR(TID[[#This Row],[Capital Approval]])=1900,"",YEAR(TID[[#This Row],[Capital Approval]])),"")</f>
        <v>2024</v>
      </c>
      <c r="M235" s="59">
        <f>IFERROR(IF(YEAR(TID[[#This Row],[PA Signed]])=1900,"",YEAR(TID[[#This Row],[PA Signed]])),"")</f>
        <v>2025</v>
      </c>
      <c r="N235" s="59">
        <f>IFERROR(IF(YEAR(TID[[#This Row],[First Significant EI]])=1900,"",YEAR(TID[[#This Row],[First Significant EI]])),"")</f>
        <v>2026</v>
      </c>
      <c r="O235" s="59">
        <f>IFERROR(IF(YEAR(TID[[#This Row],[Final EI]])=1900,"",YEAR(TID[[#This Row],[Final EI]])),"")</f>
        <v>2026</v>
      </c>
    </row>
    <row r="236" spans="1:15" x14ac:dyDescent="0.3">
      <c r="A236" s="65" t="s">
        <v>504</v>
      </c>
      <c r="B236" s="6" t="s">
        <v>505</v>
      </c>
      <c r="C236" s="6" t="s">
        <v>27</v>
      </c>
      <c r="D236" s="6" t="s">
        <v>4</v>
      </c>
      <c r="E236" s="6" t="s">
        <v>23</v>
      </c>
      <c r="F236" s="6">
        <v>110</v>
      </c>
      <c r="G236" s="6" t="str" cm="1">
        <f t="array" ref="G23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36" s="66">
        <v>45442</v>
      </c>
      <c r="I236" s="66">
        <v>47396</v>
      </c>
      <c r="J236" s="66">
        <v>48103</v>
      </c>
      <c r="K236" s="67">
        <v>49086</v>
      </c>
      <c r="L236" s="63">
        <f>IFERROR(IF(YEAR(TID[[#This Row],[Capital Approval]])=1900,"",YEAR(TID[[#This Row],[Capital Approval]])),"")</f>
        <v>2024</v>
      </c>
      <c r="M236" s="59">
        <f>IFERROR(IF(YEAR(TID[[#This Row],[PA Signed]])=1900,"",YEAR(TID[[#This Row],[PA Signed]])),"")</f>
        <v>2029</v>
      </c>
      <c r="N236" s="59">
        <f>IFERROR(IF(YEAR(TID[[#This Row],[First Significant EI]])=1900,"",YEAR(TID[[#This Row],[First Significant EI]])),"")</f>
        <v>2031</v>
      </c>
      <c r="O236" s="59">
        <f>IFERROR(IF(YEAR(TID[[#This Row],[Final EI]])=1900,"",YEAR(TID[[#This Row],[Final EI]])),"")</f>
        <v>2034</v>
      </c>
    </row>
    <row r="237" spans="1:15" x14ac:dyDescent="0.3">
      <c r="A237" s="65" t="s">
        <v>506</v>
      </c>
      <c r="B237" s="6" t="s">
        <v>507</v>
      </c>
      <c r="C237" s="6" t="s">
        <v>16</v>
      </c>
      <c r="D237" s="6" t="s">
        <v>4</v>
      </c>
      <c r="E237" s="6" t="s">
        <v>15</v>
      </c>
      <c r="F237" s="6">
        <v>220</v>
      </c>
      <c r="G237" s="6" t="str" cm="1">
        <f t="array" ref="G23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37" s="66">
        <v>45413</v>
      </c>
      <c r="I237" s="66">
        <v>46885</v>
      </c>
      <c r="J237" s="66">
        <v>48010</v>
      </c>
      <c r="K237" s="67">
        <v>48824</v>
      </c>
      <c r="L237" s="63">
        <f>IFERROR(IF(YEAR(TID[[#This Row],[Capital Approval]])=1900,"",YEAR(TID[[#This Row],[Capital Approval]])),"")</f>
        <v>2024</v>
      </c>
      <c r="M237" s="59">
        <f>IFERROR(IF(YEAR(TID[[#This Row],[PA Signed]])=1900,"",YEAR(TID[[#This Row],[PA Signed]])),"")</f>
        <v>2028</v>
      </c>
      <c r="N237" s="59">
        <f>IFERROR(IF(YEAR(TID[[#This Row],[First Significant EI]])=1900,"",YEAR(TID[[#This Row],[First Significant EI]])),"")</f>
        <v>2031</v>
      </c>
      <c r="O237" s="59">
        <f>IFERROR(IF(YEAR(TID[[#This Row],[Final EI]])=1900,"",YEAR(TID[[#This Row],[Final EI]])),"")</f>
        <v>2033</v>
      </c>
    </row>
    <row r="238" spans="1:15" x14ac:dyDescent="0.3">
      <c r="A238" s="65" t="s">
        <v>508</v>
      </c>
      <c r="B238" s="6" t="s">
        <v>509</v>
      </c>
      <c r="C238" s="6" t="s">
        <v>52</v>
      </c>
      <c r="D238" s="6" t="s">
        <v>4</v>
      </c>
      <c r="E238" s="6" t="s">
        <v>103</v>
      </c>
      <c r="F238" s="6">
        <v>110</v>
      </c>
      <c r="G238" s="6" t="str" cm="1">
        <f t="array" ref="G23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38" s="66">
        <v>45357</v>
      </c>
      <c r="I238" s="66">
        <v>45630</v>
      </c>
      <c r="J238" s="66">
        <v>46204</v>
      </c>
      <c r="K238" s="67">
        <v>46255</v>
      </c>
      <c r="L238" s="63">
        <f>IFERROR(IF(YEAR(TID[[#This Row],[Capital Approval]])=1900,"",YEAR(TID[[#This Row],[Capital Approval]])),"")</f>
        <v>2024</v>
      </c>
      <c r="M238" s="59">
        <f>IFERROR(IF(YEAR(TID[[#This Row],[PA Signed]])=1900,"",YEAR(TID[[#This Row],[PA Signed]])),"")</f>
        <v>2024</v>
      </c>
      <c r="N238" s="59">
        <f>IFERROR(IF(YEAR(TID[[#This Row],[First Significant EI]])=1900,"",YEAR(TID[[#This Row],[First Significant EI]])),"")</f>
        <v>2026</v>
      </c>
      <c r="O238" s="59">
        <f>IFERROR(IF(YEAR(TID[[#This Row],[Final EI]])=1900,"",YEAR(TID[[#This Row],[Final EI]])),"")</f>
        <v>2026</v>
      </c>
    </row>
    <row r="239" spans="1:15" x14ac:dyDescent="0.3">
      <c r="A239" s="65" t="s">
        <v>510</v>
      </c>
      <c r="B239" s="6" t="s">
        <v>511</v>
      </c>
      <c r="C239" s="6" t="s">
        <v>27</v>
      </c>
      <c r="D239" s="6" t="s">
        <v>4</v>
      </c>
      <c r="E239" s="6" t="s">
        <v>103</v>
      </c>
      <c r="F239" s="6">
        <v>110</v>
      </c>
      <c r="G239" s="6" t="str" cm="1">
        <f t="array" ref="G23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39" s="66">
        <v>45376</v>
      </c>
      <c r="I239" s="66"/>
      <c r="J239" s="66"/>
      <c r="K239" s="67"/>
      <c r="L239" s="63">
        <f>IFERROR(IF(YEAR(TID[[#This Row],[Capital Approval]])=1900,"",YEAR(TID[[#This Row],[Capital Approval]])),"")</f>
        <v>2024</v>
      </c>
      <c r="M239" s="59" t="str">
        <f>IFERROR(IF(YEAR(TID[[#This Row],[PA Signed]])=1900,"",YEAR(TID[[#This Row],[PA Signed]])),"")</f>
        <v/>
      </c>
      <c r="N239" s="59" t="str">
        <f>IFERROR(IF(YEAR(TID[[#This Row],[First Significant EI]])=1900,"",YEAR(TID[[#This Row],[First Significant EI]])),"")</f>
        <v/>
      </c>
      <c r="O239" s="59" t="str">
        <f>IFERROR(IF(YEAR(TID[[#This Row],[Final EI]])=1900,"",YEAR(TID[[#This Row],[Final EI]])),"")</f>
        <v/>
      </c>
    </row>
    <row r="240" spans="1:15" x14ac:dyDescent="0.3">
      <c r="A240" s="65" t="s">
        <v>512</v>
      </c>
      <c r="B240" s="6" t="s">
        <v>513</v>
      </c>
      <c r="C240" s="6" t="s">
        <v>38</v>
      </c>
      <c r="D240" s="6" t="s">
        <v>4</v>
      </c>
      <c r="E240" s="6" t="s">
        <v>103</v>
      </c>
      <c r="F240" s="6">
        <v>110</v>
      </c>
      <c r="G240" s="6" t="str" cm="1">
        <f t="array" ref="G24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0" s="66">
        <v>45448</v>
      </c>
      <c r="I240" s="66">
        <v>46274</v>
      </c>
      <c r="J240" s="66"/>
      <c r="K240" s="67"/>
      <c r="L240" s="63">
        <f>IFERROR(IF(YEAR(TID[[#This Row],[Capital Approval]])=1900,"",YEAR(TID[[#This Row],[Capital Approval]])),"")</f>
        <v>2024</v>
      </c>
      <c r="M240" s="59">
        <f>IFERROR(IF(YEAR(TID[[#This Row],[PA Signed]])=1900,"",YEAR(TID[[#This Row],[PA Signed]])),"")</f>
        <v>2026</v>
      </c>
      <c r="N240" s="59" t="str">
        <f>IFERROR(IF(YEAR(TID[[#This Row],[First Significant EI]])=1900,"",YEAR(TID[[#This Row],[First Significant EI]])),"")</f>
        <v/>
      </c>
      <c r="O240" s="59" t="str">
        <f>IFERROR(IF(YEAR(TID[[#This Row],[Final EI]])=1900,"",YEAR(TID[[#This Row],[Final EI]])),"")</f>
        <v/>
      </c>
    </row>
    <row r="241" spans="1:15" x14ac:dyDescent="0.3">
      <c r="A241" s="65" t="s">
        <v>514</v>
      </c>
      <c r="B241" s="6" t="s">
        <v>515</v>
      </c>
      <c r="C241" s="6" t="s">
        <v>167</v>
      </c>
      <c r="D241" s="6" t="s">
        <v>4</v>
      </c>
      <c r="E241" s="6" t="s">
        <v>15</v>
      </c>
      <c r="F241" s="6">
        <v>110</v>
      </c>
      <c r="G241" s="6" t="str" cm="1">
        <f t="array" ref="G24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41" s="66">
        <v>45602</v>
      </c>
      <c r="I241" s="66">
        <v>46010</v>
      </c>
      <c r="J241" s="66">
        <v>46378</v>
      </c>
      <c r="K241" s="67">
        <v>47974</v>
      </c>
      <c r="L241" s="63">
        <f>IFERROR(IF(YEAR(TID[[#This Row],[Capital Approval]])=1900,"",YEAR(TID[[#This Row],[Capital Approval]])),"")</f>
        <v>2024</v>
      </c>
      <c r="M241" s="59">
        <f>IFERROR(IF(YEAR(TID[[#This Row],[PA Signed]])=1900,"",YEAR(TID[[#This Row],[PA Signed]])),"")</f>
        <v>2025</v>
      </c>
      <c r="N241" s="59">
        <f>IFERROR(IF(YEAR(TID[[#This Row],[First Significant EI]])=1900,"",YEAR(TID[[#This Row],[First Significant EI]])),"")</f>
        <v>2026</v>
      </c>
      <c r="O241" s="59">
        <f>IFERROR(IF(YEAR(TID[[#This Row],[Final EI]])=1900,"",YEAR(TID[[#This Row],[Final EI]])),"")</f>
        <v>2031</v>
      </c>
    </row>
    <row r="242" spans="1:15" x14ac:dyDescent="0.3">
      <c r="A242" s="65" t="s">
        <v>516</v>
      </c>
      <c r="B242" s="6" t="s">
        <v>517</v>
      </c>
      <c r="C242" s="6" t="s">
        <v>16</v>
      </c>
      <c r="D242" s="6" t="s">
        <v>4</v>
      </c>
      <c r="E242" s="6" t="s">
        <v>15</v>
      </c>
      <c r="F242" s="6">
        <v>110</v>
      </c>
      <c r="G242" s="6" t="str" cm="1">
        <f t="array" ref="G24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2" s="66">
        <v>45602</v>
      </c>
      <c r="I242" s="66">
        <v>46213</v>
      </c>
      <c r="J242" s="66">
        <v>46668</v>
      </c>
      <c r="K242" s="67">
        <v>47401</v>
      </c>
      <c r="L242" s="63">
        <f>IFERROR(IF(YEAR(TID[[#This Row],[Capital Approval]])=1900,"",YEAR(TID[[#This Row],[Capital Approval]])),"")</f>
        <v>2024</v>
      </c>
      <c r="M242" s="59">
        <f>IFERROR(IF(YEAR(TID[[#This Row],[PA Signed]])=1900,"",YEAR(TID[[#This Row],[PA Signed]])),"")</f>
        <v>2026</v>
      </c>
      <c r="N242" s="59">
        <f>IFERROR(IF(YEAR(TID[[#This Row],[First Significant EI]])=1900,"",YEAR(TID[[#This Row],[First Significant EI]])),"")</f>
        <v>2027</v>
      </c>
      <c r="O242" s="59">
        <f>IFERROR(IF(YEAR(TID[[#This Row],[Final EI]])=1900,"",YEAR(TID[[#This Row],[Final EI]])),"")</f>
        <v>2029</v>
      </c>
    </row>
    <row r="243" spans="1:15" x14ac:dyDescent="0.3">
      <c r="A243" s="65" t="s">
        <v>518</v>
      </c>
      <c r="B243" s="6" t="s">
        <v>519</v>
      </c>
      <c r="C243" s="6" t="s">
        <v>79</v>
      </c>
      <c r="D243" s="6" t="s">
        <v>4</v>
      </c>
      <c r="E243" s="6" t="s">
        <v>103</v>
      </c>
      <c r="F243" s="6">
        <v>110</v>
      </c>
      <c r="G243" s="6" t="str" cm="1">
        <f t="array" ref="G24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3" s="66">
        <v>45413</v>
      </c>
      <c r="I243" s="66">
        <v>46309</v>
      </c>
      <c r="J243" s="66"/>
      <c r="K243" s="67"/>
      <c r="L243" s="63">
        <f>IFERROR(IF(YEAR(TID[[#This Row],[Capital Approval]])=1900,"",YEAR(TID[[#This Row],[Capital Approval]])),"")</f>
        <v>2024</v>
      </c>
      <c r="M243" s="59">
        <f>IFERROR(IF(YEAR(TID[[#This Row],[PA Signed]])=1900,"",YEAR(TID[[#This Row],[PA Signed]])),"")</f>
        <v>2026</v>
      </c>
      <c r="N243" s="59" t="str">
        <f>IFERROR(IF(YEAR(TID[[#This Row],[First Significant EI]])=1900,"",YEAR(TID[[#This Row],[First Significant EI]])),"")</f>
        <v/>
      </c>
      <c r="O243" s="59" t="str">
        <f>IFERROR(IF(YEAR(TID[[#This Row],[Final EI]])=1900,"",YEAR(TID[[#This Row],[Final EI]])),"")</f>
        <v/>
      </c>
    </row>
    <row r="244" spans="1:15" x14ac:dyDescent="0.3">
      <c r="A244" s="69" t="s">
        <v>520</v>
      </c>
      <c r="B244" s="6" t="s">
        <v>521</v>
      </c>
      <c r="C244" s="6" t="s">
        <v>226</v>
      </c>
      <c r="D244" s="6" t="s">
        <v>4</v>
      </c>
      <c r="E244" s="6" t="s">
        <v>103</v>
      </c>
      <c r="F244" s="6">
        <v>110</v>
      </c>
      <c r="G244" s="6" t="str" cm="1">
        <f t="array" ref="G24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4" s="66">
        <v>45413</v>
      </c>
      <c r="I244" s="66">
        <v>46576</v>
      </c>
      <c r="J244" s="66"/>
      <c r="K244" s="67"/>
      <c r="L244" s="63">
        <f>IFERROR(IF(YEAR(TID[[#This Row],[Capital Approval]])=1900,"",YEAR(TID[[#This Row],[Capital Approval]])),"")</f>
        <v>2024</v>
      </c>
      <c r="M244" s="59">
        <f>IFERROR(IF(YEAR(TID[[#This Row],[PA Signed]])=1900,"",YEAR(TID[[#This Row],[PA Signed]])),"")</f>
        <v>2027</v>
      </c>
      <c r="N244" s="59" t="str">
        <f>IFERROR(IF(YEAR(TID[[#This Row],[First Significant EI]])=1900,"",YEAR(TID[[#This Row],[First Significant EI]])),"")</f>
        <v/>
      </c>
      <c r="O244" s="59" t="str">
        <f>IFERROR(IF(YEAR(TID[[#This Row],[Final EI]])=1900,"",YEAR(TID[[#This Row],[Final EI]])),"")</f>
        <v/>
      </c>
    </row>
    <row r="245" spans="1:15" x14ac:dyDescent="0.3">
      <c r="A245" s="65" t="s">
        <v>522</v>
      </c>
      <c r="B245" s="6" t="s">
        <v>523</v>
      </c>
      <c r="C245" s="6" t="s">
        <v>167</v>
      </c>
      <c r="D245" s="6" t="s">
        <v>4</v>
      </c>
      <c r="E245" s="6" t="s">
        <v>15</v>
      </c>
      <c r="F245" s="6">
        <v>110</v>
      </c>
      <c r="G245" s="6" t="str" cm="1">
        <f t="array" ref="G24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5" s="66">
        <v>45476</v>
      </c>
      <c r="I245" s="66">
        <v>46864</v>
      </c>
      <c r="J245" s="66">
        <v>47926</v>
      </c>
      <c r="K245" s="67">
        <v>48145</v>
      </c>
      <c r="L245" s="63">
        <f>IFERROR(IF(YEAR(TID[[#This Row],[Capital Approval]])=1900,"",YEAR(TID[[#This Row],[Capital Approval]])),"")</f>
        <v>2024</v>
      </c>
      <c r="M245" s="59">
        <f>IFERROR(IF(YEAR(TID[[#This Row],[PA Signed]])=1900,"",YEAR(TID[[#This Row],[PA Signed]])),"")</f>
        <v>2028</v>
      </c>
      <c r="N245" s="59">
        <f>IFERROR(IF(YEAR(TID[[#This Row],[First Significant EI]])=1900,"",YEAR(TID[[#This Row],[First Significant EI]])),"")</f>
        <v>2031</v>
      </c>
      <c r="O245" s="59">
        <f>IFERROR(IF(YEAR(TID[[#This Row],[Final EI]])=1900,"",YEAR(TID[[#This Row],[Final EI]])),"")</f>
        <v>2031</v>
      </c>
    </row>
    <row r="246" spans="1:15" x14ac:dyDescent="0.3">
      <c r="A246" s="65" t="s">
        <v>524</v>
      </c>
      <c r="B246" s="6" t="s">
        <v>525</v>
      </c>
      <c r="C246" s="6" t="s">
        <v>24</v>
      </c>
      <c r="D246" s="6" t="s">
        <v>4</v>
      </c>
      <c r="E246" s="6" t="s">
        <v>15</v>
      </c>
      <c r="F246" s="6">
        <v>110</v>
      </c>
      <c r="G246" s="6" t="str" cm="1">
        <f t="array" ref="G24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6" s="66">
        <v>45476</v>
      </c>
      <c r="I246" s="66">
        <v>46794</v>
      </c>
      <c r="J246" s="66">
        <v>47907</v>
      </c>
      <c r="K246" s="67">
        <v>48158</v>
      </c>
      <c r="L246" s="63">
        <f>IFERROR(IF(YEAR(TID[[#This Row],[Capital Approval]])=1900,"",YEAR(TID[[#This Row],[Capital Approval]])),"")</f>
        <v>2024</v>
      </c>
      <c r="M246" s="59">
        <f>IFERROR(IF(YEAR(TID[[#This Row],[PA Signed]])=1900,"",YEAR(TID[[#This Row],[PA Signed]])),"")</f>
        <v>2028</v>
      </c>
      <c r="N246" s="59">
        <f>IFERROR(IF(YEAR(TID[[#This Row],[First Significant EI]])=1900,"",YEAR(TID[[#This Row],[First Significant EI]])),"")</f>
        <v>2031</v>
      </c>
      <c r="O246" s="59">
        <f>IFERROR(IF(YEAR(TID[[#This Row],[Final EI]])=1900,"",YEAR(TID[[#This Row],[Final EI]])),"")</f>
        <v>2031</v>
      </c>
    </row>
    <row r="247" spans="1:15" x14ac:dyDescent="0.3">
      <c r="A247" s="65" t="s">
        <v>526</v>
      </c>
      <c r="B247" s="68" t="s">
        <v>527</v>
      </c>
      <c r="C247" s="6" t="s">
        <v>30</v>
      </c>
      <c r="D247" s="68" t="s">
        <v>4</v>
      </c>
      <c r="E247" s="68" t="s">
        <v>96</v>
      </c>
      <c r="F247" s="6">
        <v>110</v>
      </c>
      <c r="G247" s="6" t="str" cm="1">
        <f t="array" ref="G24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47" s="66"/>
      <c r="I247" s="66"/>
      <c r="J247" s="66"/>
      <c r="K247" s="67"/>
      <c r="L247" s="63" t="str">
        <f>IFERROR(IF(YEAR(TID[[#This Row],[Capital Approval]])=1900,"",YEAR(TID[[#This Row],[Capital Approval]])),"")</f>
        <v/>
      </c>
      <c r="M247" s="59" t="str">
        <f>IFERROR(IF(YEAR(TID[[#This Row],[PA Signed]])=1900,"",YEAR(TID[[#This Row],[PA Signed]])),"")</f>
        <v/>
      </c>
      <c r="N247" s="59" t="str">
        <f>IFERROR(IF(YEAR(TID[[#This Row],[First Significant EI]])=1900,"",YEAR(TID[[#This Row],[First Significant EI]])),"")</f>
        <v/>
      </c>
      <c r="O247" s="59" t="str">
        <f>IFERROR(IF(YEAR(TID[[#This Row],[Final EI]])=1900,"",YEAR(TID[[#This Row],[Final EI]])),"")</f>
        <v/>
      </c>
    </row>
    <row r="248" spans="1:15" x14ac:dyDescent="0.3">
      <c r="A248" s="65" t="s">
        <v>528</v>
      </c>
      <c r="B248" s="6" t="s">
        <v>529</v>
      </c>
      <c r="C248" s="6" t="s">
        <v>27</v>
      </c>
      <c r="D248" s="6" t="s">
        <v>4</v>
      </c>
      <c r="E248" s="6" t="s">
        <v>15</v>
      </c>
      <c r="F248" s="6">
        <v>220</v>
      </c>
      <c r="G248" s="6" t="str" cm="1">
        <f t="array" ref="G24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48" s="66">
        <v>46177</v>
      </c>
      <c r="I248" s="66">
        <v>46910</v>
      </c>
      <c r="J248" s="66">
        <v>47183</v>
      </c>
      <c r="K248" s="67">
        <v>47548</v>
      </c>
      <c r="L248" s="63">
        <f>IFERROR(IF(YEAR(TID[[#This Row],[Capital Approval]])=1900,"",YEAR(TID[[#This Row],[Capital Approval]])),"")</f>
        <v>2026</v>
      </c>
      <c r="M248" s="59">
        <f>IFERROR(IF(YEAR(TID[[#This Row],[PA Signed]])=1900,"",YEAR(TID[[#This Row],[PA Signed]])),"")</f>
        <v>2028</v>
      </c>
      <c r="N248" s="59">
        <f>IFERROR(IF(YEAR(TID[[#This Row],[First Significant EI]])=1900,"",YEAR(TID[[#This Row],[First Significant EI]])),"")</f>
        <v>2029</v>
      </c>
      <c r="O248" s="59">
        <f>IFERROR(IF(YEAR(TID[[#This Row],[Final EI]])=1900,"",YEAR(TID[[#This Row],[Final EI]])),"")</f>
        <v>2030</v>
      </c>
    </row>
    <row r="249" spans="1:15" x14ac:dyDescent="0.3">
      <c r="A249" s="65" t="s">
        <v>530</v>
      </c>
      <c r="B249" s="6" t="s">
        <v>531</v>
      </c>
      <c r="C249" s="6" t="s">
        <v>55</v>
      </c>
      <c r="D249" s="6" t="s">
        <v>4</v>
      </c>
      <c r="E249" s="6" t="s">
        <v>15</v>
      </c>
      <c r="F249" s="6">
        <v>220</v>
      </c>
      <c r="G249" s="6" t="str" cm="1">
        <f t="array" ref="G24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49" s="66">
        <v>45672</v>
      </c>
      <c r="I249" s="66">
        <v>47447</v>
      </c>
      <c r="J249" s="66"/>
      <c r="K249" s="67"/>
      <c r="L249" s="63">
        <f>IFERROR(IF(YEAR(TID[[#This Row],[Capital Approval]])=1900,"",YEAR(TID[[#This Row],[Capital Approval]])),"")</f>
        <v>2025</v>
      </c>
      <c r="M249" s="59">
        <f>IFERROR(IF(YEAR(TID[[#This Row],[PA Signed]])=1900,"",YEAR(TID[[#This Row],[PA Signed]])),"")</f>
        <v>2029</v>
      </c>
      <c r="N249" s="59" t="str">
        <f>IFERROR(IF(YEAR(TID[[#This Row],[First Significant EI]])=1900,"",YEAR(TID[[#This Row],[First Significant EI]])),"")</f>
        <v/>
      </c>
      <c r="O249" s="59" t="str">
        <f>IFERROR(IF(YEAR(TID[[#This Row],[Final EI]])=1900,"",YEAR(TID[[#This Row],[Final EI]])),"")</f>
        <v/>
      </c>
    </row>
    <row r="250" spans="1:15" x14ac:dyDescent="0.3">
      <c r="A250" s="65" t="s">
        <v>532</v>
      </c>
      <c r="B250" s="6" t="s">
        <v>533</v>
      </c>
      <c r="C250" s="6" t="s">
        <v>221</v>
      </c>
      <c r="D250" s="6" t="s">
        <v>4</v>
      </c>
      <c r="E250" s="6" t="s">
        <v>15</v>
      </c>
      <c r="F250" s="6">
        <v>110</v>
      </c>
      <c r="G250" s="6" t="str" cm="1">
        <f t="array" ref="G25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0" s="66">
        <v>45646</v>
      </c>
      <c r="I250" s="66">
        <v>47473</v>
      </c>
      <c r="J250" s="66">
        <v>48550</v>
      </c>
      <c r="K250" s="67">
        <v>49150</v>
      </c>
      <c r="L250" s="63">
        <f>IFERROR(IF(YEAR(TID[[#This Row],[Capital Approval]])=1900,"",YEAR(TID[[#This Row],[Capital Approval]])),"")</f>
        <v>2024</v>
      </c>
      <c r="M250" s="59">
        <f>IFERROR(IF(YEAR(TID[[#This Row],[PA Signed]])=1900,"",YEAR(TID[[#This Row],[PA Signed]])),"")</f>
        <v>2029</v>
      </c>
      <c r="N250" s="59">
        <f>IFERROR(IF(YEAR(TID[[#This Row],[First Significant EI]])=1900,"",YEAR(TID[[#This Row],[First Significant EI]])),"")</f>
        <v>2032</v>
      </c>
      <c r="O250" s="59">
        <f>IFERROR(IF(YEAR(TID[[#This Row],[Final EI]])=1900,"",YEAR(TID[[#This Row],[Final EI]])),"")</f>
        <v>2034</v>
      </c>
    </row>
    <row r="251" spans="1:15" x14ac:dyDescent="0.3">
      <c r="A251" s="65" t="s">
        <v>534</v>
      </c>
      <c r="B251" s="6" t="s">
        <v>535</v>
      </c>
      <c r="C251" s="6" t="s">
        <v>206</v>
      </c>
      <c r="D251" s="6" t="s">
        <v>4</v>
      </c>
      <c r="E251" s="6" t="s">
        <v>103</v>
      </c>
      <c r="F251" s="6">
        <v>220</v>
      </c>
      <c r="G251" s="6" t="str" cm="1">
        <f t="array" ref="G25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51" s="66">
        <v>45749</v>
      </c>
      <c r="I251" s="66">
        <v>46036</v>
      </c>
      <c r="J251" s="66">
        <v>46625</v>
      </c>
      <c r="K251" s="67">
        <v>46625</v>
      </c>
      <c r="L251" s="63">
        <f>IFERROR(IF(YEAR(TID[[#This Row],[Capital Approval]])=1900,"",YEAR(TID[[#This Row],[Capital Approval]])),"")</f>
        <v>2025</v>
      </c>
      <c r="M251" s="59">
        <f>IFERROR(IF(YEAR(TID[[#This Row],[PA Signed]])=1900,"",YEAR(TID[[#This Row],[PA Signed]])),"")</f>
        <v>2026</v>
      </c>
      <c r="N251" s="59">
        <f>IFERROR(IF(YEAR(TID[[#This Row],[First Significant EI]])=1900,"",YEAR(TID[[#This Row],[First Significant EI]])),"")</f>
        <v>2027</v>
      </c>
      <c r="O251" s="59">
        <f>IFERROR(IF(YEAR(TID[[#This Row],[Final EI]])=1900,"",YEAR(TID[[#This Row],[Final EI]])),"")</f>
        <v>2027</v>
      </c>
    </row>
    <row r="252" spans="1:15" x14ac:dyDescent="0.3">
      <c r="A252" s="65" t="s">
        <v>536</v>
      </c>
      <c r="B252" s="6" t="s">
        <v>537</v>
      </c>
      <c r="C252" s="6" t="s">
        <v>33</v>
      </c>
      <c r="D252" s="6" t="s">
        <v>4</v>
      </c>
      <c r="E252" s="6" t="s">
        <v>103</v>
      </c>
      <c r="F252" s="6">
        <v>110</v>
      </c>
      <c r="G252" s="6" t="str" cm="1">
        <f t="array" ref="G25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2" s="66">
        <v>45964</v>
      </c>
      <c r="I252" s="66">
        <v>46293</v>
      </c>
      <c r="J252" s="66"/>
      <c r="K252" s="67"/>
      <c r="L252" s="63">
        <f>IFERROR(IF(YEAR(TID[[#This Row],[Capital Approval]])=1900,"",YEAR(TID[[#This Row],[Capital Approval]])),"")</f>
        <v>2025</v>
      </c>
      <c r="M252" s="59">
        <f>IFERROR(IF(YEAR(TID[[#This Row],[PA Signed]])=1900,"",YEAR(TID[[#This Row],[PA Signed]])),"")</f>
        <v>2026</v>
      </c>
      <c r="N252" s="59" t="str">
        <f>IFERROR(IF(YEAR(TID[[#This Row],[First Significant EI]])=1900,"",YEAR(TID[[#This Row],[First Significant EI]])),"")</f>
        <v/>
      </c>
      <c r="O252" s="59" t="str">
        <f>IFERROR(IF(YEAR(TID[[#This Row],[Final EI]])=1900,"",YEAR(TID[[#This Row],[Final EI]])),"")</f>
        <v/>
      </c>
    </row>
    <row r="253" spans="1:15" x14ac:dyDescent="0.3">
      <c r="A253" s="65" t="s">
        <v>538</v>
      </c>
      <c r="B253" s="6" t="s">
        <v>539</v>
      </c>
      <c r="C253" s="6" t="s">
        <v>43</v>
      </c>
      <c r="D253" s="6" t="s">
        <v>4</v>
      </c>
      <c r="E253" s="6" t="s">
        <v>15</v>
      </c>
      <c r="F253" s="6">
        <v>110</v>
      </c>
      <c r="G253" s="6" t="str" cm="1">
        <f t="array" ref="G25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3" s="66">
        <v>46085</v>
      </c>
      <c r="I253" s="66">
        <v>46468</v>
      </c>
      <c r="J253" s="66"/>
      <c r="K253" s="67">
        <v>47253</v>
      </c>
      <c r="L253" s="63">
        <f>IFERROR(IF(YEAR(TID[[#This Row],[Capital Approval]])=1900,"",YEAR(TID[[#This Row],[Capital Approval]])),"")</f>
        <v>2026</v>
      </c>
      <c r="M253" s="59">
        <f>IFERROR(IF(YEAR(TID[[#This Row],[PA Signed]])=1900,"",YEAR(TID[[#This Row],[PA Signed]])),"")</f>
        <v>2027</v>
      </c>
      <c r="N253" s="59" t="str">
        <f>IFERROR(IF(YEAR(TID[[#This Row],[First Significant EI]])=1900,"",YEAR(TID[[#This Row],[First Significant EI]])),"")</f>
        <v/>
      </c>
      <c r="O253" s="59">
        <f>IFERROR(IF(YEAR(TID[[#This Row],[Final EI]])=1900,"",YEAR(TID[[#This Row],[Final EI]])),"")</f>
        <v>2029</v>
      </c>
    </row>
    <row r="254" spans="1:15" x14ac:dyDescent="0.3">
      <c r="A254" s="65" t="s">
        <v>540</v>
      </c>
      <c r="B254" s="6" t="s">
        <v>541</v>
      </c>
      <c r="C254" s="6" t="s">
        <v>52</v>
      </c>
      <c r="D254" s="6" t="s">
        <v>4</v>
      </c>
      <c r="E254" s="6" t="s">
        <v>23</v>
      </c>
      <c r="F254" s="6"/>
      <c r="G254" s="6" t="str" cm="1">
        <f t="array" ref="G25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4" s="66">
        <v>46111</v>
      </c>
      <c r="I254" s="66">
        <v>47156</v>
      </c>
      <c r="J254" s="66">
        <v>48062</v>
      </c>
      <c r="K254" s="67">
        <v>49243</v>
      </c>
      <c r="L254" s="63">
        <f>IFERROR(IF(YEAR(TID[[#This Row],[Capital Approval]])=1900,"",YEAR(TID[[#This Row],[Capital Approval]])),"")</f>
        <v>2026</v>
      </c>
      <c r="M254" s="59">
        <f>IFERROR(IF(YEAR(TID[[#This Row],[PA Signed]])=1900,"",YEAR(TID[[#This Row],[PA Signed]])),"")</f>
        <v>2029</v>
      </c>
      <c r="N254" s="59">
        <f>IFERROR(IF(YEAR(TID[[#This Row],[First Significant EI]])=1900,"",YEAR(TID[[#This Row],[First Significant EI]])),"")</f>
        <v>2031</v>
      </c>
      <c r="O254" s="59">
        <f>IFERROR(IF(YEAR(TID[[#This Row],[Final EI]])=1900,"",YEAR(TID[[#This Row],[Final EI]])),"")</f>
        <v>2034</v>
      </c>
    </row>
    <row r="255" spans="1:15" x14ac:dyDescent="0.3">
      <c r="A255" s="65" t="s">
        <v>542</v>
      </c>
      <c r="B255" s="6" t="s">
        <v>543</v>
      </c>
      <c r="C255" s="6" t="s">
        <v>46</v>
      </c>
      <c r="D255" s="6" t="s">
        <v>4</v>
      </c>
      <c r="E255" s="6" t="s">
        <v>23</v>
      </c>
      <c r="F255" s="6"/>
      <c r="G255" s="6" t="str" cm="1">
        <f t="array" ref="G25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5" s="66">
        <v>46085</v>
      </c>
      <c r="I255" s="66">
        <v>47155</v>
      </c>
      <c r="J255" s="66">
        <v>48062</v>
      </c>
      <c r="K255" s="67">
        <v>49243</v>
      </c>
      <c r="L255" s="63">
        <f>IFERROR(IF(YEAR(TID[[#This Row],[Capital Approval]])=1900,"",YEAR(TID[[#This Row],[Capital Approval]])),"")</f>
        <v>2026</v>
      </c>
      <c r="M255" s="59">
        <f>IFERROR(IF(YEAR(TID[[#This Row],[PA Signed]])=1900,"",YEAR(TID[[#This Row],[PA Signed]])),"")</f>
        <v>2029</v>
      </c>
      <c r="N255" s="59">
        <f>IFERROR(IF(YEAR(TID[[#This Row],[First Significant EI]])=1900,"",YEAR(TID[[#This Row],[First Significant EI]])),"")</f>
        <v>2031</v>
      </c>
      <c r="O255" s="59">
        <f>IFERROR(IF(YEAR(TID[[#This Row],[Final EI]])=1900,"",YEAR(TID[[#This Row],[Final EI]])),"")</f>
        <v>2034</v>
      </c>
    </row>
    <row r="256" spans="1:15" x14ac:dyDescent="0.3">
      <c r="A256" s="65" t="s">
        <v>544</v>
      </c>
      <c r="B256" s="6" t="s">
        <v>545</v>
      </c>
      <c r="C256" s="6" t="s">
        <v>79</v>
      </c>
      <c r="D256" s="6" t="s">
        <v>4</v>
      </c>
      <c r="E256" s="6" t="s">
        <v>15</v>
      </c>
      <c r="F256" s="6">
        <v>110</v>
      </c>
      <c r="G256" s="6" t="str" cm="1">
        <f t="array" ref="G25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6" s="66">
        <v>45629</v>
      </c>
      <c r="I256" s="66">
        <v>46637</v>
      </c>
      <c r="J256" s="66">
        <v>47438</v>
      </c>
      <c r="K256" s="67">
        <v>47835</v>
      </c>
      <c r="L256" s="63">
        <f>IFERROR(IF(YEAR(TID[[#This Row],[Capital Approval]])=1900,"",YEAR(TID[[#This Row],[Capital Approval]])),"")</f>
        <v>2024</v>
      </c>
      <c r="M256" s="59">
        <f>IFERROR(IF(YEAR(TID[[#This Row],[PA Signed]])=1900,"",YEAR(TID[[#This Row],[PA Signed]])),"")</f>
        <v>2027</v>
      </c>
      <c r="N256" s="59">
        <f>IFERROR(IF(YEAR(TID[[#This Row],[First Significant EI]])=1900,"",YEAR(TID[[#This Row],[First Significant EI]])),"")</f>
        <v>2029</v>
      </c>
      <c r="O256" s="59">
        <f>IFERROR(IF(YEAR(TID[[#This Row],[Final EI]])=1900,"",YEAR(TID[[#This Row],[Final EI]])),"")</f>
        <v>2030</v>
      </c>
    </row>
    <row r="257" spans="1:15" x14ac:dyDescent="0.3">
      <c r="A257" s="65" t="s">
        <v>546</v>
      </c>
      <c r="B257" s="6" t="s">
        <v>547</v>
      </c>
      <c r="C257" s="6" t="s">
        <v>79</v>
      </c>
      <c r="D257" s="6" t="s">
        <v>4</v>
      </c>
      <c r="E257" s="6" t="s">
        <v>15</v>
      </c>
      <c r="F257" s="6">
        <v>110</v>
      </c>
      <c r="G257" s="6" t="str" cm="1">
        <f t="array" ref="G25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7" s="66">
        <v>45632</v>
      </c>
      <c r="I257" s="66">
        <v>46847</v>
      </c>
      <c r="J257" s="66"/>
      <c r="K257" s="67"/>
      <c r="L257" s="63">
        <f>IFERROR(IF(YEAR(TID[[#This Row],[Capital Approval]])=1900,"",YEAR(TID[[#This Row],[Capital Approval]])),"")</f>
        <v>2024</v>
      </c>
      <c r="M257" s="59">
        <f>IFERROR(IF(YEAR(TID[[#This Row],[PA Signed]])=1900,"",YEAR(TID[[#This Row],[PA Signed]])),"")</f>
        <v>2028</v>
      </c>
      <c r="N257" s="59" t="str">
        <f>IFERROR(IF(YEAR(TID[[#This Row],[First Significant EI]])=1900,"",YEAR(TID[[#This Row],[First Significant EI]])),"")</f>
        <v/>
      </c>
      <c r="O257" s="59" t="str">
        <f>IFERROR(IF(YEAR(TID[[#This Row],[Final EI]])=1900,"",YEAR(TID[[#This Row],[Final EI]])),"")</f>
        <v/>
      </c>
    </row>
    <row r="258" spans="1:15" x14ac:dyDescent="0.3">
      <c r="A258" s="65" t="s">
        <v>548</v>
      </c>
      <c r="B258" s="68" t="s">
        <v>549</v>
      </c>
      <c r="C258" s="6" t="s">
        <v>20</v>
      </c>
      <c r="D258" s="68" t="s">
        <v>4</v>
      </c>
      <c r="E258" s="68" t="s">
        <v>96</v>
      </c>
      <c r="F258" s="6">
        <v>110</v>
      </c>
      <c r="G258" s="6" t="str" cm="1">
        <f t="array" ref="G25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8" s="66">
        <v>45630</v>
      </c>
      <c r="I258" s="66">
        <v>46471</v>
      </c>
      <c r="J258" s="66">
        <v>47284</v>
      </c>
      <c r="K258" s="67">
        <v>47378</v>
      </c>
      <c r="L258" s="63">
        <f>IFERROR(IF(YEAR(TID[[#This Row],[Capital Approval]])=1900,"",YEAR(TID[[#This Row],[Capital Approval]])),"")</f>
        <v>2024</v>
      </c>
      <c r="M258" s="59">
        <f>IFERROR(IF(YEAR(TID[[#This Row],[PA Signed]])=1900,"",YEAR(TID[[#This Row],[PA Signed]])),"")</f>
        <v>2027</v>
      </c>
      <c r="N258" s="59">
        <f>IFERROR(IF(YEAR(TID[[#This Row],[First Significant EI]])=1900,"",YEAR(TID[[#This Row],[First Significant EI]])),"")</f>
        <v>2029</v>
      </c>
      <c r="O258" s="59">
        <f>IFERROR(IF(YEAR(TID[[#This Row],[Final EI]])=1900,"",YEAR(TID[[#This Row],[Final EI]])),"")</f>
        <v>2029</v>
      </c>
    </row>
    <row r="259" spans="1:15" x14ac:dyDescent="0.3">
      <c r="A259" s="65" t="s">
        <v>550</v>
      </c>
      <c r="B259" s="6" t="s">
        <v>551</v>
      </c>
      <c r="C259" s="6" t="s">
        <v>33</v>
      </c>
      <c r="D259" s="6" t="s">
        <v>4</v>
      </c>
      <c r="E259" s="6" t="s">
        <v>23</v>
      </c>
      <c r="F259" s="6">
        <v>220</v>
      </c>
      <c r="G259" s="6" t="str" cm="1">
        <f t="array" ref="G25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59" s="66">
        <v>45714</v>
      </c>
      <c r="I259" s="66">
        <v>46937</v>
      </c>
      <c r="J259" s="66">
        <v>47960</v>
      </c>
      <c r="K259" s="67">
        <v>48675</v>
      </c>
      <c r="L259" s="63">
        <f>IFERROR(IF(YEAR(TID[[#This Row],[Capital Approval]])=1900,"",YEAR(TID[[#This Row],[Capital Approval]])),"")</f>
        <v>2025</v>
      </c>
      <c r="M259" s="59">
        <f>IFERROR(IF(YEAR(TID[[#This Row],[PA Signed]])=1900,"",YEAR(TID[[#This Row],[PA Signed]])),"")</f>
        <v>2028</v>
      </c>
      <c r="N259" s="59">
        <f>IFERROR(IF(YEAR(TID[[#This Row],[First Significant EI]])=1900,"",YEAR(TID[[#This Row],[First Significant EI]])),"")</f>
        <v>2031</v>
      </c>
      <c r="O259" s="59">
        <f>IFERROR(IF(YEAR(TID[[#This Row],[Final EI]])=1900,"",YEAR(TID[[#This Row],[Final EI]])),"")</f>
        <v>2033</v>
      </c>
    </row>
    <row r="260" spans="1:15" x14ac:dyDescent="0.3">
      <c r="A260" s="65" t="s">
        <v>552</v>
      </c>
      <c r="B260" s="6" t="s">
        <v>553</v>
      </c>
      <c r="C260" s="6" t="s">
        <v>30</v>
      </c>
      <c r="D260" s="6" t="s">
        <v>4</v>
      </c>
      <c r="E260" s="6" t="s">
        <v>15</v>
      </c>
      <c r="F260" s="6">
        <v>110</v>
      </c>
      <c r="G260" s="6" t="str" cm="1">
        <f t="array" ref="G26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60" s="66">
        <v>45910</v>
      </c>
      <c r="I260" s="66">
        <v>47445</v>
      </c>
      <c r="J260" s="66">
        <v>47970</v>
      </c>
      <c r="K260" s="67">
        <v>48585</v>
      </c>
      <c r="L260" s="63">
        <f>IFERROR(IF(YEAR(TID[[#This Row],[Capital Approval]])=1900,"",YEAR(TID[[#This Row],[Capital Approval]])),"")</f>
        <v>2025</v>
      </c>
      <c r="M260" s="59">
        <f>IFERROR(IF(YEAR(TID[[#This Row],[PA Signed]])=1900,"",YEAR(TID[[#This Row],[PA Signed]])),"")</f>
        <v>2029</v>
      </c>
      <c r="N260" s="59">
        <f>IFERROR(IF(YEAR(TID[[#This Row],[First Significant EI]])=1900,"",YEAR(TID[[#This Row],[First Significant EI]])),"")</f>
        <v>2031</v>
      </c>
      <c r="O260" s="59">
        <f>IFERROR(IF(YEAR(TID[[#This Row],[Final EI]])=1900,"",YEAR(TID[[#This Row],[Final EI]])),"")</f>
        <v>2033</v>
      </c>
    </row>
    <row r="261" spans="1:15" x14ac:dyDescent="0.3">
      <c r="A261" s="65" t="s">
        <v>554</v>
      </c>
      <c r="B261" s="6" t="s">
        <v>555</v>
      </c>
      <c r="C261" s="6" t="s">
        <v>95</v>
      </c>
      <c r="D261" s="6" t="s">
        <v>4</v>
      </c>
      <c r="E261" s="6" t="s">
        <v>15</v>
      </c>
      <c r="F261" s="6">
        <v>110</v>
      </c>
      <c r="G261" s="6" t="str" cm="1">
        <f t="array" ref="G26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61" s="66">
        <v>46376</v>
      </c>
      <c r="I261" s="66">
        <v>46844</v>
      </c>
      <c r="J261" s="66">
        <v>49189</v>
      </c>
      <c r="K261" s="67">
        <v>49554</v>
      </c>
      <c r="L261" s="63">
        <f>IFERROR(IF(YEAR(TID[[#This Row],[Capital Approval]])=1900,"",YEAR(TID[[#This Row],[Capital Approval]])),"")</f>
        <v>2026</v>
      </c>
      <c r="M261" s="59">
        <f>IFERROR(IF(YEAR(TID[[#This Row],[PA Signed]])=1900,"",YEAR(TID[[#This Row],[PA Signed]])),"")</f>
        <v>2028</v>
      </c>
      <c r="N261" s="59">
        <f>IFERROR(IF(YEAR(TID[[#This Row],[First Significant EI]])=1900,"",YEAR(TID[[#This Row],[First Significant EI]])),"")</f>
        <v>2034</v>
      </c>
      <c r="O261" s="59">
        <f>IFERROR(IF(YEAR(TID[[#This Row],[Final EI]])=1900,"",YEAR(TID[[#This Row],[Final EI]])),"")</f>
        <v>2035</v>
      </c>
    </row>
    <row r="262" spans="1:15" x14ac:dyDescent="0.3">
      <c r="A262" s="65" t="s">
        <v>556</v>
      </c>
      <c r="B262" s="6" t="s">
        <v>557</v>
      </c>
      <c r="C262" s="6" t="s">
        <v>24</v>
      </c>
      <c r="D262" s="6" t="s">
        <v>4</v>
      </c>
      <c r="E262" s="6" t="s">
        <v>15</v>
      </c>
      <c r="F262" s="6">
        <v>110</v>
      </c>
      <c r="G262" s="6" t="str" cm="1">
        <f t="array" ref="G26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62" s="66">
        <v>46723</v>
      </c>
      <c r="I262" s="66">
        <v>46874</v>
      </c>
      <c r="J262" s="66">
        <v>49189</v>
      </c>
      <c r="K262" s="67">
        <v>49554</v>
      </c>
      <c r="L262" s="63">
        <f>IFERROR(IF(YEAR(TID[[#This Row],[Capital Approval]])=1900,"",YEAR(TID[[#This Row],[Capital Approval]])),"")</f>
        <v>2027</v>
      </c>
      <c r="M262" s="59">
        <f>IFERROR(IF(YEAR(TID[[#This Row],[PA Signed]])=1900,"",YEAR(TID[[#This Row],[PA Signed]])),"")</f>
        <v>2028</v>
      </c>
      <c r="N262" s="59">
        <f>IFERROR(IF(YEAR(TID[[#This Row],[First Significant EI]])=1900,"",YEAR(TID[[#This Row],[First Significant EI]])),"")</f>
        <v>2034</v>
      </c>
      <c r="O262" s="59">
        <f>IFERROR(IF(YEAR(TID[[#This Row],[Final EI]])=1900,"",YEAR(TID[[#This Row],[Final EI]])),"")</f>
        <v>2035</v>
      </c>
    </row>
    <row r="263" spans="1:15" x14ac:dyDescent="0.3">
      <c r="A263" s="65" t="s">
        <v>558</v>
      </c>
      <c r="B263" s="68" t="s">
        <v>559</v>
      </c>
      <c r="C263" s="6" t="s">
        <v>79</v>
      </c>
      <c r="D263" s="68" t="s">
        <v>4</v>
      </c>
      <c r="E263" s="68" t="s">
        <v>96</v>
      </c>
      <c r="F263" s="6">
        <v>110</v>
      </c>
      <c r="G263" s="6" t="str" cm="1">
        <f t="array" ref="G26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263" s="66">
        <v>45785</v>
      </c>
      <c r="I263" s="66">
        <v>46083</v>
      </c>
      <c r="J263" s="66">
        <v>46479</v>
      </c>
      <c r="K263" s="67">
        <v>46813</v>
      </c>
      <c r="L263" s="63">
        <f>IFERROR(IF(YEAR(TID[[#This Row],[Capital Approval]])=1900,"",YEAR(TID[[#This Row],[Capital Approval]])),"")</f>
        <v>2025</v>
      </c>
      <c r="M263" s="59">
        <f>IFERROR(IF(YEAR(TID[[#This Row],[PA Signed]])=1900,"",YEAR(TID[[#This Row],[PA Signed]])),"")</f>
        <v>2026</v>
      </c>
      <c r="N263" s="59">
        <f>IFERROR(IF(YEAR(TID[[#This Row],[First Significant EI]])=1900,"",YEAR(TID[[#This Row],[First Significant EI]])),"")</f>
        <v>2027</v>
      </c>
      <c r="O263" s="59">
        <f>IFERROR(IF(YEAR(TID[[#This Row],[Final EI]])=1900,"",YEAR(TID[[#This Row],[Final EI]])),"")</f>
        <v>2028</v>
      </c>
    </row>
    <row r="264" spans="1:15" x14ac:dyDescent="0.3">
      <c r="A264" s="65" t="s">
        <v>560</v>
      </c>
      <c r="B264" s="6" t="s">
        <v>561</v>
      </c>
      <c r="C264" s="6" t="s">
        <v>206</v>
      </c>
      <c r="D264" s="6" t="s">
        <v>4</v>
      </c>
      <c r="E264" s="6" t="s">
        <v>15</v>
      </c>
      <c r="F264" s="6">
        <v>110</v>
      </c>
      <c r="G264" s="6" t="str" cm="1">
        <f t="array" ref="G26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64" s="66">
        <v>45975</v>
      </c>
      <c r="I264" s="66">
        <v>47784</v>
      </c>
      <c r="J264" s="66">
        <v>47998</v>
      </c>
      <c r="K264" s="67">
        <v>48204</v>
      </c>
      <c r="L264" s="63">
        <f>IFERROR(IF(YEAR(TID[[#This Row],[Capital Approval]])=1900,"",YEAR(TID[[#This Row],[Capital Approval]])),"")</f>
        <v>2025</v>
      </c>
      <c r="M264" s="59">
        <f>IFERROR(IF(YEAR(TID[[#This Row],[PA Signed]])=1900,"",YEAR(TID[[#This Row],[PA Signed]])),"")</f>
        <v>2030</v>
      </c>
      <c r="N264" s="59">
        <f>IFERROR(IF(YEAR(TID[[#This Row],[First Significant EI]])=1900,"",YEAR(TID[[#This Row],[First Significant EI]])),"")</f>
        <v>2031</v>
      </c>
      <c r="O264" s="59">
        <f>IFERROR(IF(YEAR(TID[[#This Row],[Final EI]])=1900,"",YEAR(TID[[#This Row],[Final EI]])),"")</f>
        <v>2031</v>
      </c>
    </row>
    <row r="265" spans="1:15" x14ac:dyDescent="0.3">
      <c r="A265" s="65" t="s">
        <v>562</v>
      </c>
      <c r="B265" s="6" t="s">
        <v>563</v>
      </c>
      <c r="C265" s="6" t="s">
        <v>52</v>
      </c>
      <c r="D265" s="6" t="s">
        <v>4</v>
      </c>
      <c r="E265" s="6" t="s">
        <v>103</v>
      </c>
      <c r="F265" s="6">
        <v>110</v>
      </c>
      <c r="G265" s="6" t="str" cm="1">
        <f t="array" ref="G26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65" s="66">
        <v>45630</v>
      </c>
      <c r="I265" s="66"/>
      <c r="J265" s="66"/>
      <c r="K265" s="67"/>
      <c r="L265" s="63">
        <f>IFERROR(IF(YEAR(TID[[#This Row],[Capital Approval]])=1900,"",YEAR(TID[[#This Row],[Capital Approval]])),"")</f>
        <v>2024</v>
      </c>
      <c r="M265" s="59" t="str">
        <f>IFERROR(IF(YEAR(TID[[#This Row],[PA Signed]])=1900,"",YEAR(TID[[#This Row],[PA Signed]])),"")</f>
        <v/>
      </c>
      <c r="N265" s="59" t="str">
        <f>IFERROR(IF(YEAR(TID[[#This Row],[First Significant EI]])=1900,"",YEAR(TID[[#This Row],[First Significant EI]])),"")</f>
        <v/>
      </c>
      <c r="O265" s="59" t="str">
        <f>IFERROR(IF(YEAR(TID[[#This Row],[Final EI]])=1900,"",YEAR(TID[[#This Row],[Final EI]])),"")</f>
        <v/>
      </c>
    </row>
    <row r="266" spans="1:15" x14ac:dyDescent="0.3">
      <c r="A266" s="65" t="s">
        <v>564</v>
      </c>
      <c r="B266" s="68" t="s">
        <v>565</v>
      </c>
      <c r="C266" s="6" t="s">
        <v>46</v>
      </c>
      <c r="D266" s="68" t="s">
        <v>4</v>
      </c>
      <c r="E266" s="68" t="s">
        <v>96</v>
      </c>
      <c r="F266" s="6">
        <v>110</v>
      </c>
      <c r="G266" s="6" t="str" cm="1">
        <f t="array" ref="G26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66" s="66">
        <v>45693</v>
      </c>
      <c r="I266" s="66">
        <v>46806</v>
      </c>
      <c r="J266" s="66">
        <v>48099</v>
      </c>
      <c r="K266" s="67">
        <v>48491</v>
      </c>
      <c r="L266" s="63">
        <f>IFERROR(IF(YEAR(TID[[#This Row],[Capital Approval]])=1900,"",YEAR(TID[[#This Row],[Capital Approval]])),"")</f>
        <v>2025</v>
      </c>
      <c r="M266" s="59">
        <f>IFERROR(IF(YEAR(TID[[#This Row],[PA Signed]])=1900,"",YEAR(TID[[#This Row],[PA Signed]])),"")</f>
        <v>2028</v>
      </c>
      <c r="N266" s="59">
        <f>IFERROR(IF(YEAR(TID[[#This Row],[First Significant EI]])=1900,"",YEAR(TID[[#This Row],[First Significant EI]])),"")</f>
        <v>2031</v>
      </c>
      <c r="O266" s="59">
        <f>IFERROR(IF(YEAR(TID[[#This Row],[Final EI]])=1900,"",YEAR(TID[[#This Row],[Final EI]])),"")</f>
        <v>2032</v>
      </c>
    </row>
    <row r="267" spans="1:15" x14ac:dyDescent="0.3">
      <c r="A267" s="65" t="s">
        <v>566</v>
      </c>
      <c r="B267" s="68" t="s">
        <v>567</v>
      </c>
      <c r="C267" s="6" t="s">
        <v>226</v>
      </c>
      <c r="D267" s="68" t="s">
        <v>4</v>
      </c>
      <c r="E267" s="68" t="s">
        <v>96</v>
      </c>
      <c r="F267" s="6">
        <v>110</v>
      </c>
      <c r="G267" s="6" t="str" cm="1">
        <f t="array" ref="G26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67" s="66">
        <v>45769</v>
      </c>
      <c r="I267" s="66">
        <v>47470</v>
      </c>
      <c r="J267" s="66">
        <v>48463</v>
      </c>
      <c r="K267" s="67">
        <v>48935</v>
      </c>
      <c r="L267" s="63">
        <f>IFERROR(IF(YEAR(TID[[#This Row],[Capital Approval]])=1900,"",YEAR(TID[[#This Row],[Capital Approval]])),"")</f>
        <v>2025</v>
      </c>
      <c r="M267" s="59">
        <f>IFERROR(IF(YEAR(TID[[#This Row],[PA Signed]])=1900,"",YEAR(TID[[#This Row],[PA Signed]])),"")</f>
        <v>2029</v>
      </c>
      <c r="N267" s="59">
        <f>IFERROR(IF(YEAR(TID[[#This Row],[First Significant EI]])=1900,"",YEAR(TID[[#This Row],[First Significant EI]])),"")</f>
        <v>2032</v>
      </c>
      <c r="O267" s="59">
        <f>IFERROR(IF(YEAR(TID[[#This Row],[Final EI]])=1900,"",YEAR(TID[[#This Row],[Final EI]])),"")</f>
        <v>2033</v>
      </c>
    </row>
    <row r="268" spans="1:15" x14ac:dyDescent="0.3">
      <c r="A268" s="65" t="s">
        <v>568</v>
      </c>
      <c r="B268" s="6" t="s">
        <v>569</v>
      </c>
      <c r="C268" s="6" t="s">
        <v>16</v>
      </c>
      <c r="D268" s="6" t="s">
        <v>4</v>
      </c>
      <c r="E268" s="6" t="s">
        <v>103</v>
      </c>
      <c r="F268" s="6">
        <v>110</v>
      </c>
      <c r="G268" s="6" t="str" cm="1">
        <f t="array" ref="G26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68" s="66">
        <v>45672</v>
      </c>
      <c r="I268" s="66">
        <v>46203</v>
      </c>
      <c r="J268" s="66"/>
      <c r="K268" s="67"/>
      <c r="L268" s="63">
        <f>IFERROR(IF(YEAR(TID[[#This Row],[Capital Approval]])=1900,"",YEAR(TID[[#This Row],[Capital Approval]])),"")</f>
        <v>2025</v>
      </c>
      <c r="M268" s="59">
        <f>IFERROR(IF(YEAR(TID[[#This Row],[PA Signed]])=1900,"",YEAR(TID[[#This Row],[PA Signed]])),"")</f>
        <v>2026</v>
      </c>
      <c r="N268" s="59" t="str">
        <f>IFERROR(IF(YEAR(TID[[#This Row],[First Significant EI]])=1900,"",YEAR(TID[[#This Row],[First Significant EI]])),"")</f>
        <v/>
      </c>
      <c r="O268" s="59" t="str">
        <f>IFERROR(IF(YEAR(TID[[#This Row],[Final EI]])=1900,"",YEAR(TID[[#This Row],[Final EI]])),"")</f>
        <v/>
      </c>
    </row>
    <row r="269" spans="1:15" x14ac:dyDescent="0.3">
      <c r="A269" s="65" t="s">
        <v>570</v>
      </c>
      <c r="B269" s="6" t="s">
        <v>571</v>
      </c>
      <c r="C269" s="6" t="s">
        <v>16</v>
      </c>
      <c r="D269" s="6" t="s">
        <v>4</v>
      </c>
      <c r="E269" s="6" t="s">
        <v>15</v>
      </c>
      <c r="F269" s="6">
        <v>110</v>
      </c>
      <c r="G269" s="6" t="str" cm="1">
        <f t="array" ref="G26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69" s="66">
        <v>45982</v>
      </c>
      <c r="I269" s="66">
        <v>47557</v>
      </c>
      <c r="J269" s="66">
        <v>48068</v>
      </c>
      <c r="K269" s="67">
        <v>48516</v>
      </c>
      <c r="L269" s="63">
        <f>IFERROR(IF(YEAR(TID[[#This Row],[Capital Approval]])=1900,"",YEAR(TID[[#This Row],[Capital Approval]])),"")</f>
        <v>2025</v>
      </c>
      <c r="M269" s="59">
        <f>IFERROR(IF(YEAR(TID[[#This Row],[PA Signed]])=1900,"",YEAR(TID[[#This Row],[PA Signed]])),"")</f>
        <v>2030</v>
      </c>
      <c r="N269" s="59">
        <f>IFERROR(IF(YEAR(TID[[#This Row],[First Significant EI]])=1900,"",YEAR(TID[[#This Row],[First Significant EI]])),"")</f>
        <v>2031</v>
      </c>
      <c r="O269" s="59">
        <f>IFERROR(IF(YEAR(TID[[#This Row],[Final EI]])=1900,"",YEAR(TID[[#This Row],[Final EI]])),"")</f>
        <v>2032</v>
      </c>
    </row>
    <row r="270" spans="1:15" x14ac:dyDescent="0.3">
      <c r="A270" s="65" t="s">
        <v>572</v>
      </c>
      <c r="B270" s="6" t="s">
        <v>573</v>
      </c>
      <c r="C270" s="6" t="s">
        <v>226</v>
      </c>
      <c r="D270" s="6" t="s">
        <v>4</v>
      </c>
      <c r="E270" s="6" t="s">
        <v>103</v>
      </c>
      <c r="F270" s="6">
        <v>110</v>
      </c>
      <c r="G270" s="6" t="str" cm="1">
        <f t="array" ref="G27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0" s="66">
        <v>45749</v>
      </c>
      <c r="I270" s="66"/>
      <c r="J270" s="66"/>
      <c r="K270" s="67"/>
      <c r="L270" s="63">
        <f>IFERROR(IF(YEAR(TID[[#This Row],[Capital Approval]])=1900,"",YEAR(TID[[#This Row],[Capital Approval]])),"")</f>
        <v>2025</v>
      </c>
      <c r="M270" s="59" t="str">
        <f>IFERROR(IF(YEAR(TID[[#This Row],[PA Signed]])=1900,"",YEAR(TID[[#This Row],[PA Signed]])),"")</f>
        <v/>
      </c>
      <c r="N270" s="59" t="str">
        <f>IFERROR(IF(YEAR(TID[[#This Row],[First Significant EI]])=1900,"",YEAR(TID[[#This Row],[First Significant EI]])),"")</f>
        <v/>
      </c>
      <c r="O270" s="59" t="str">
        <f>IFERROR(IF(YEAR(TID[[#This Row],[Final EI]])=1900,"",YEAR(TID[[#This Row],[Final EI]])),"")</f>
        <v/>
      </c>
    </row>
    <row r="271" spans="1:15" x14ac:dyDescent="0.3">
      <c r="A271" s="65" t="s">
        <v>574</v>
      </c>
      <c r="B271" s="6" t="s">
        <v>575</v>
      </c>
      <c r="C271" s="6" t="s">
        <v>79</v>
      </c>
      <c r="D271" s="6" t="s">
        <v>4</v>
      </c>
      <c r="E271" s="6" t="s">
        <v>103</v>
      </c>
      <c r="F271" s="6">
        <v>110</v>
      </c>
      <c r="G271" s="6" t="str" cm="1">
        <f t="array" ref="G27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1" s="66">
        <v>45784</v>
      </c>
      <c r="I271" s="66"/>
      <c r="J271" s="66"/>
      <c r="K271" s="67"/>
      <c r="L271" s="63">
        <f>IFERROR(IF(YEAR(TID[[#This Row],[Capital Approval]])=1900,"",YEAR(TID[[#This Row],[Capital Approval]])),"")</f>
        <v>2025</v>
      </c>
      <c r="M271" s="59" t="str">
        <f>IFERROR(IF(YEAR(TID[[#This Row],[PA Signed]])=1900,"",YEAR(TID[[#This Row],[PA Signed]])),"")</f>
        <v/>
      </c>
      <c r="N271" s="59" t="str">
        <f>IFERROR(IF(YEAR(TID[[#This Row],[First Significant EI]])=1900,"",YEAR(TID[[#This Row],[First Significant EI]])),"")</f>
        <v/>
      </c>
      <c r="O271" s="59" t="str">
        <f>IFERROR(IF(YEAR(TID[[#This Row],[Final EI]])=1900,"",YEAR(TID[[#This Row],[Final EI]])),"")</f>
        <v/>
      </c>
    </row>
    <row r="272" spans="1:15" x14ac:dyDescent="0.3">
      <c r="A272" s="65" t="s">
        <v>576</v>
      </c>
      <c r="B272" s="6" t="s">
        <v>577</v>
      </c>
      <c r="C272" s="6" t="s">
        <v>79</v>
      </c>
      <c r="D272" s="6" t="s">
        <v>4</v>
      </c>
      <c r="E272" s="6" t="s">
        <v>103</v>
      </c>
      <c r="F272" s="6">
        <v>110</v>
      </c>
      <c r="G272" s="6" t="str" cm="1">
        <f t="array" ref="G27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2" s="66">
        <v>45693</v>
      </c>
      <c r="I272" s="66"/>
      <c r="J272" s="66"/>
      <c r="K272" s="67"/>
      <c r="L272" s="63">
        <f>IFERROR(IF(YEAR(TID[[#This Row],[Capital Approval]])=1900,"",YEAR(TID[[#This Row],[Capital Approval]])),"")</f>
        <v>2025</v>
      </c>
      <c r="M272" s="59" t="str">
        <f>IFERROR(IF(YEAR(TID[[#This Row],[PA Signed]])=1900,"",YEAR(TID[[#This Row],[PA Signed]])),"")</f>
        <v/>
      </c>
      <c r="N272" s="59" t="str">
        <f>IFERROR(IF(YEAR(TID[[#This Row],[First Significant EI]])=1900,"",YEAR(TID[[#This Row],[First Significant EI]])),"")</f>
        <v/>
      </c>
      <c r="O272" s="59" t="str">
        <f>IFERROR(IF(YEAR(TID[[#This Row],[Final EI]])=1900,"",YEAR(TID[[#This Row],[Final EI]])),"")</f>
        <v/>
      </c>
    </row>
    <row r="273" spans="1:15" x14ac:dyDescent="0.3">
      <c r="A273" s="65" t="s">
        <v>578</v>
      </c>
      <c r="B273" s="6" t="s">
        <v>579</v>
      </c>
      <c r="C273" s="6" t="s">
        <v>70</v>
      </c>
      <c r="D273" s="6" t="s">
        <v>4</v>
      </c>
      <c r="E273" s="6" t="s">
        <v>103</v>
      </c>
      <c r="F273" s="6">
        <v>220</v>
      </c>
      <c r="G273" s="6" t="str" cm="1">
        <f t="array" ref="G27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3" s="66">
        <v>45721</v>
      </c>
      <c r="I273" s="66">
        <v>46294</v>
      </c>
      <c r="J273" s="66"/>
      <c r="K273" s="67"/>
      <c r="L273" s="63">
        <f>IFERROR(IF(YEAR(TID[[#This Row],[Capital Approval]])=1900,"",YEAR(TID[[#This Row],[Capital Approval]])),"")</f>
        <v>2025</v>
      </c>
      <c r="M273" s="59">
        <f>IFERROR(IF(YEAR(TID[[#This Row],[PA Signed]])=1900,"",YEAR(TID[[#This Row],[PA Signed]])),"")</f>
        <v>2026</v>
      </c>
      <c r="N273" s="59" t="str">
        <f>IFERROR(IF(YEAR(TID[[#This Row],[First Significant EI]])=1900,"",YEAR(TID[[#This Row],[First Significant EI]])),"")</f>
        <v/>
      </c>
      <c r="O273" s="59" t="str">
        <f>IFERROR(IF(YEAR(TID[[#This Row],[Final EI]])=1900,"",YEAR(TID[[#This Row],[Final EI]])),"")</f>
        <v/>
      </c>
    </row>
    <row r="274" spans="1:15" x14ac:dyDescent="0.3">
      <c r="A274" s="65" t="s">
        <v>580</v>
      </c>
      <c r="B274" s="6" t="s">
        <v>581</v>
      </c>
      <c r="C274" s="6" t="s">
        <v>33</v>
      </c>
      <c r="D274" s="6" t="s">
        <v>4</v>
      </c>
      <c r="E274" s="6" t="s">
        <v>15</v>
      </c>
      <c r="F274" s="6">
        <v>110</v>
      </c>
      <c r="G274" s="6" t="str" cm="1">
        <f t="array" ref="G27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4" s="66">
        <v>45784</v>
      </c>
      <c r="I274" s="66">
        <v>47784</v>
      </c>
      <c r="J274" s="66">
        <v>48260</v>
      </c>
      <c r="K274" s="67">
        <v>48561</v>
      </c>
      <c r="L274" s="63">
        <f>IFERROR(IF(YEAR(TID[[#This Row],[Capital Approval]])=1900,"",YEAR(TID[[#This Row],[Capital Approval]])),"")</f>
        <v>2025</v>
      </c>
      <c r="M274" s="59">
        <f>IFERROR(IF(YEAR(TID[[#This Row],[PA Signed]])=1900,"",YEAR(TID[[#This Row],[PA Signed]])),"")</f>
        <v>2030</v>
      </c>
      <c r="N274" s="59">
        <f>IFERROR(IF(YEAR(TID[[#This Row],[First Significant EI]])=1900,"",YEAR(TID[[#This Row],[First Significant EI]])),"")</f>
        <v>2032</v>
      </c>
      <c r="O274" s="59">
        <f>IFERROR(IF(YEAR(TID[[#This Row],[Final EI]])=1900,"",YEAR(TID[[#This Row],[Final EI]])),"")</f>
        <v>2032</v>
      </c>
    </row>
    <row r="275" spans="1:15" x14ac:dyDescent="0.3">
      <c r="A275" s="65" t="s">
        <v>582</v>
      </c>
      <c r="B275" s="6" t="s">
        <v>583</v>
      </c>
      <c r="C275" s="6" t="s">
        <v>33</v>
      </c>
      <c r="D275" s="6" t="s">
        <v>4</v>
      </c>
      <c r="E275" s="6" t="s">
        <v>15</v>
      </c>
      <c r="F275" s="6">
        <v>110</v>
      </c>
      <c r="G275" s="6" t="str" cm="1">
        <f t="array" ref="G27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5" s="66">
        <v>45784</v>
      </c>
      <c r="I275" s="66">
        <v>47676</v>
      </c>
      <c r="J275" s="66">
        <v>47890</v>
      </c>
      <c r="K275" s="67">
        <v>47890</v>
      </c>
      <c r="L275" s="63">
        <f>IFERROR(IF(YEAR(TID[[#This Row],[Capital Approval]])=1900,"",YEAR(TID[[#This Row],[Capital Approval]])),"")</f>
        <v>2025</v>
      </c>
      <c r="M275" s="59">
        <f>IFERROR(IF(YEAR(TID[[#This Row],[PA Signed]])=1900,"",YEAR(TID[[#This Row],[PA Signed]])),"")</f>
        <v>2030</v>
      </c>
      <c r="N275" s="59">
        <f>IFERROR(IF(YEAR(TID[[#This Row],[First Significant EI]])=1900,"",YEAR(TID[[#This Row],[First Significant EI]])),"")</f>
        <v>2031</v>
      </c>
      <c r="O275" s="59">
        <f>IFERROR(IF(YEAR(TID[[#This Row],[Final EI]])=1900,"",YEAR(TID[[#This Row],[Final EI]])),"")</f>
        <v>2031</v>
      </c>
    </row>
    <row r="276" spans="1:15" x14ac:dyDescent="0.3">
      <c r="A276" s="65" t="s">
        <v>584</v>
      </c>
      <c r="B276" s="6" t="s">
        <v>585</v>
      </c>
      <c r="C276" s="6" t="s">
        <v>46</v>
      </c>
      <c r="D276" s="6" t="s">
        <v>4</v>
      </c>
      <c r="E276" s="6" t="s">
        <v>103</v>
      </c>
      <c r="F276" s="6">
        <v>110</v>
      </c>
      <c r="G276" s="6" t="str" cm="1">
        <f t="array" ref="G27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6" s="66">
        <v>45930</v>
      </c>
      <c r="I276" s="66"/>
      <c r="J276" s="66"/>
      <c r="K276" s="67"/>
      <c r="L276" s="63">
        <f>IFERROR(IF(YEAR(TID[[#This Row],[Capital Approval]])=1900,"",YEAR(TID[[#This Row],[Capital Approval]])),"")</f>
        <v>2025</v>
      </c>
      <c r="M276" s="59" t="str">
        <f>IFERROR(IF(YEAR(TID[[#This Row],[PA Signed]])=1900,"",YEAR(TID[[#This Row],[PA Signed]])),"")</f>
        <v/>
      </c>
      <c r="N276" s="59" t="str">
        <f>IFERROR(IF(YEAR(TID[[#This Row],[First Significant EI]])=1900,"",YEAR(TID[[#This Row],[First Significant EI]])),"")</f>
        <v/>
      </c>
      <c r="O276" s="59" t="str">
        <f>IFERROR(IF(YEAR(TID[[#This Row],[Final EI]])=1900,"",YEAR(TID[[#This Row],[Final EI]])),"")</f>
        <v/>
      </c>
    </row>
    <row r="277" spans="1:15" x14ac:dyDescent="0.3">
      <c r="A277" s="65" t="s">
        <v>586</v>
      </c>
      <c r="B277" s="6" t="s">
        <v>587</v>
      </c>
      <c r="C277" s="6" t="s">
        <v>33</v>
      </c>
      <c r="D277" s="6" t="s">
        <v>4</v>
      </c>
      <c r="E277" s="6" t="s">
        <v>15</v>
      </c>
      <c r="F277" s="6">
        <v>220</v>
      </c>
      <c r="G277" s="6" t="str" cm="1">
        <f t="array" ref="G27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7" s="66">
        <v>45812</v>
      </c>
      <c r="I277" s="66">
        <v>47646</v>
      </c>
      <c r="J277" s="66">
        <v>48103</v>
      </c>
      <c r="K277" s="67">
        <v>48834</v>
      </c>
      <c r="L277" s="63">
        <f>IFERROR(IF(YEAR(TID[[#This Row],[Capital Approval]])=1900,"",YEAR(TID[[#This Row],[Capital Approval]])),"")</f>
        <v>2025</v>
      </c>
      <c r="M277" s="59">
        <f>IFERROR(IF(YEAR(TID[[#This Row],[PA Signed]])=1900,"",YEAR(TID[[#This Row],[PA Signed]])),"")</f>
        <v>2030</v>
      </c>
      <c r="N277" s="59">
        <f>IFERROR(IF(YEAR(TID[[#This Row],[First Significant EI]])=1900,"",YEAR(TID[[#This Row],[First Significant EI]])),"")</f>
        <v>2031</v>
      </c>
      <c r="O277" s="59">
        <f>IFERROR(IF(YEAR(TID[[#This Row],[Final EI]])=1900,"",YEAR(TID[[#This Row],[Final EI]])),"")</f>
        <v>2033</v>
      </c>
    </row>
    <row r="278" spans="1:15" x14ac:dyDescent="0.3">
      <c r="A278" s="65" t="s">
        <v>588</v>
      </c>
      <c r="B278" s="6" t="s">
        <v>589</v>
      </c>
      <c r="C278" s="6" t="s">
        <v>55</v>
      </c>
      <c r="D278" s="6" t="s">
        <v>4</v>
      </c>
      <c r="E278" s="6" t="s">
        <v>15</v>
      </c>
      <c r="F278" s="6">
        <v>110</v>
      </c>
      <c r="G278" s="6" t="str" cm="1">
        <f t="array" ref="G27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8" s="66">
        <v>45978</v>
      </c>
      <c r="I278" s="66">
        <v>47613</v>
      </c>
      <c r="J278" s="66">
        <v>48086</v>
      </c>
      <c r="K278" s="67">
        <v>48652</v>
      </c>
      <c r="L278" s="63">
        <f>IFERROR(IF(YEAR(TID[[#This Row],[Capital Approval]])=1900,"",YEAR(TID[[#This Row],[Capital Approval]])),"")</f>
        <v>2025</v>
      </c>
      <c r="M278" s="59">
        <f>IFERROR(IF(YEAR(TID[[#This Row],[PA Signed]])=1900,"",YEAR(TID[[#This Row],[PA Signed]])),"")</f>
        <v>2030</v>
      </c>
      <c r="N278" s="59">
        <f>IFERROR(IF(YEAR(TID[[#This Row],[First Significant EI]])=1900,"",YEAR(TID[[#This Row],[First Significant EI]])),"")</f>
        <v>2031</v>
      </c>
      <c r="O278" s="59">
        <f>IFERROR(IF(YEAR(TID[[#This Row],[Final EI]])=1900,"",YEAR(TID[[#This Row],[Final EI]])),"")</f>
        <v>2033</v>
      </c>
    </row>
    <row r="279" spans="1:15" x14ac:dyDescent="0.3">
      <c r="A279" s="65" t="s">
        <v>590</v>
      </c>
      <c r="B279" s="6" t="s">
        <v>591</v>
      </c>
      <c r="C279" s="6" t="s">
        <v>52</v>
      </c>
      <c r="D279" s="6" t="s">
        <v>4</v>
      </c>
      <c r="E279" s="6" t="s">
        <v>15</v>
      </c>
      <c r="F279" s="6">
        <v>110</v>
      </c>
      <c r="G279" s="6" t="str" cm="1">
        <f t="array" ref="G27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79" s="66">
        <v>45982</v>
      </c>
      <c r="I279" s="66">
        <v>47037</v>
      </c>
      <c r="J279" s="66">
        <v>48082</v>
      </c>
      <c r="K279" s="67">
        <v>48582</v>
      </c>
      <c r="L279" s="63">
        <f>IFERROR(IF(YEAR(TID[[#This Row],[Capital Approval]])=1900,"",YEAR(TID[[#This Row],[Capital Approval]])),"")</f>
        <v>2025</v>
      </c>
      <c r="M279" s="59">
        <f>IFERROR(IF(YEAR(TID[[#This Row],[PA Signed]])=1900,"",YEAR(TID[[#This Row],[PA Signed]])),"")</f>
        <v>2028</v>
      </c>
      <c r="N279" s="59">
        <f>IFERROR(IF(YEAR(TID[[#This Row],[First Significant EI]])=1900,"",YEAR(TID[[#This Row],[First Significant EI]])),"")</f>
        <v>2031</v>
      </c>
      <c r="O279" s="59">
        <f>IFERROR(IF(YEAR(TID[[#This Row],[Final EI]])=1900,"",YEAR(TID[[#This Row],[Final EI]])),"")</f>
        <v>2033</v>
      </c>
    </row>
    <row r="280" spans="1:15" x14ac:dyDescent="0.3">
      <c r="A280" s="65" t="s">
        <v>592</v>
      </c>
      <c r="B280" s="6" t="s">
        <v>593</v>
      </c>
      <c r="C280" s="6" t="s">
        <v>30</v>
      </c>
      <c r="D280" s="6" t="s">
        <v>4</v>
      </c>
      <c r="E280" s="6" t="s">
        <v>103</v>
      </c>
      <c r="F280" s="6">
        <v>110</v>
      </c>
      <c r="G280" s="6" t="str" cm="1">
        <f t="array" ref="G28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80" s="66"/>
      <c r="I280" s="66"/>
      <c r="J280" s="66"/>
      <c r="K280" s="67"/>
      <c r="L280" s="63" t="str">
        <f>IFERROR(IF(YEAR(TID[[#This Row],[Capital Approval]])=1900,"",YEAR(TID[[#This Row],[Capital Approval]])),"")</f>
        <v/>
      </c>
      <c r="M280" s="59" t="str">
        <f>IFERROR(IF(YEAR(TID[[#This Row],[PA Signed]])=1900,"",YEAR(TID[[#This Row],[PA Signed]])),"")</f>
        <v/>
      </c>
      <c r="N280" s="59" t="str">
        <f>IFERROR(IF(YEAR(TID[[#This Row],[First Significant EI]])=1900,"",YEAR(TID[[#This Row],[First Significant EI]])),"")</f>
        <v/>
      </c>
      <c r="O280" s="59" t="str">
        <f>IFERROR(IF(YEAR(TID[[#This Row],[Final EI]])=1900,"",YEAR(TID[[#This Row],[Final EI]])),"")</f>
        <v/>
      </c>
    </row>
    <row r="281" spans="1:15" x14ac:dyDescent="0.3">
      <c r="A281" s="65" t="s">
        <v>594</v>
      </c>
      <c r="B281" s="6" t="s">
        <v>595</v>
      </c>
      <c r="C281" s="6" t="s">
        <v>46</v>
      </c>
      <c r="D281" s="6" t="s">
        <v>4</v>
      </c>
      <c r="E281" s="6" t="s">
        <v>103</v>
      </c>
      <c r="F281" s="6">
        <v>110</v>
      </c>
      <c r="G281" s="6" t="str" cm="1">
        <f t="array" ref="G28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81" s="66"/>
      <c r="I281" s="66"/>
      <c r="J281" s="66"/>
      <c r="K281" s="67"/>
      <c r="L281" s="63" t="str">
        <f>IFERROR(IF(YEAR(TID[[#This Row],[Capital Approval]])=1900,"",YEAR(TID[[#This Row],[Capital Approval]])),"")</f>
        <v/>
      </c>
      <c r="M281" s="59" t="str">
        <f>IFERROR(IF(YEAR(TID[[#This Row],[PA Signed]])=1900,"",YEAR(TID[[#This Row],[PA Signed]])),"")</f>
        <v/>
      </c>
      <c r="N281" s="59" t="str">
        <f>IFERROR(IF(YEAR(TID[[#This Row],[First Significant EI]])=1900,"",YEAR(TID[[#This Row],[First Significant EI]])),"")</f>
        <v/>
      </c>
      <c r="O281" s="59" t="str">
        <f>IFERROR(IF(YEAR(TID[[#This Row],[Final EI]])=1900,"",YEAR(TID[[#This Row],[Final EI]])),"")</f>
        <v/>
      </c>
    </row>
    <row r="282" spans="1:15" x14ac:dyDescent="0.3">
      <c r="A282" s="65" t="s">
        <v>596</v>
      </c>
      <c r="B282" s="6" t="s">
        <v>597</v>
      </c>
      <c r="C282" s="6" t="s">
        <v>16</v>
      </c>
      <c r="D282" s="6" t="s">
        <v>4</v>
      </c>
      <c r="E282" s="6" t="s">
        <v>103</v>
      </c>
      <c r="F282" s="6">
        <v>110</v>
      </c>
      <c r="G282" s="6" t="str" cm="1">
        <f t="array" ref="G28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82" s="66">
        <v>45769</v>
      </c>
      <c r="I282" s="66">
        <v>46374</v>
      </c>
      <c r="J282" s="66"/>
      <c r="K282" s="67"/>
      <c r="L282" s="63">
        <f>IFERROR(IF(YEAR(TID[[#This Row],[Capital Approval]])=1900,"",YEAR(TID[[#This Row],[Capital Approval]])),"")</f>
        <v>2025</v>
      </c>
      <c r="M282" s="59">
        <f>IFERROR(IF(YEAR(TID[[#This Row],[PA Signed]])=1900,"",YEAR(TID[[#This Row],[PA Signed]])),"")</f>
        <v>2026</v>
      </c>
      <c r="N282" s="59" t="str">
        <f>IFERROR(IF(YEAR(TID[[#This Row],[First Significant EI]])=1900,"",YEAR(TID[[#This Row],[First Significant EI]])),"")</f>
        <v/>
      </c>
      <c r="O282" s="59" t="str">
        <f>IFERROR(IF(YEAR(TID[[#This Row],[Final EI]])=1900,"",YEAR(TID[[#This Row],[Final EI]])),"")</f>
        <v/>
      </c>
    </row>
    <row r="283" spans="1:15" x14ac:dyDescent="0.3">
      <c r="A283" s="65" t="s">
        <v>598</v>
      </c>
      <c r="B283" s="68" t="s">
        <v>599</v>
      </c>
      <c r="C283" s="6" t="s">
        <v>206</v>
      </c>
      <c r="D283" s="68" t="s">
        <v>4</v>
      </c>
      <c r="E283" s="68" t="s">
        <v>96</v>
      </c>
      <c r="F283" s="6">
        <v>110</v>
      </c>
      <c r="G283" s="6" t="str" cm="1">
        <f t="array" ref="G28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83" s="66">
        <v>45813</v>
      </c>
      <c r="I283" s="66">
        <v>46237</v>
      </c>
      <c r="J283" s="66">
        <v>47340</v>
      </c>
      <c r="K283" s="67">
        <v>47432</v>
      </c>
      <c r="L283" s="63">
        <f>IFERROR(IF(YEAR(TID[[#This Row],[Capital Approval]])=1900,"",YEAR(TID[[#This Row],[Capital Approval]])),"")</f>
        <v>2025</v>
      </c>
      <c r="M283" s="59">
        <f>IFERROR(IF(YEAR(TID[[#This Row],[PA Signed]])=1900,"",YEAR(TID[[#This Row],[PA Signed]])),"")</f>
        <v>2026</v>
      </c>
      <c r="N283" s="59">
        <f>IFERROR(IF(YEAR(TID[[#This Row],[First Significant EI]])=1900,"",YEAR(TID[[#This Row],[First Significant EI]])),"")</f>
        <v>2029</v>
      </c>
      <c r="O283" s="59">
        <f>IFERROR(IF(YEAR(TID[[#This Row],[Final EI]])=1900,"",YEAR(TID[[#This Row],[Final EI]])),"")</f>
        <v>2029</v>
      </c>
    </row>
    <row r="284" spans="1:15" x14ac:dyDescent="0.3">
      <c r="A284" s="65" t="s">
        <v>600</v>
      </c>
      <c r="B284" s="6" t="s">
        <v>601</v>
      </c>
      <c r="C284" s="6" t="s">
        <v>79</v>
      </c>
      <c r="D284" s="6" t="s">
        <v>4</v>
      </c>
      <c r="E284" s="6" t="s">
        <v>15</v>
      </c>
      <c r="F284" s="6">
        <v>110</v>
      </c>
      <c r="G284" s="6" t="str" cm="1">
        <f t="array" ref="G28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84" s="66">
        <v>46377</v>
      </c>
      <c r="I284" s="66">
        <v>46975</v>
      </c>
      <c r="J284" s="66">
        <v>47946</v>
      </c>
      <c r="K284" s="67">
        <v>48509</v>
      </c>
      <c r="L284" s="63">
        <f>IFERROR(IF(YEAR(TID[[#This Row],[Capital Approval]])=1900,"",YEAR(TID[[#This Row],[Capital Approval]])),"")</f>
        <v>2026</v>
      </c>
      <c r="M284" s="59">
        <f>IFERROR(IF(YEAR(TID[[#This Row],[PA Signed]])=1900,"",YEAR(TID[[#This Row],[PA Signed]])),"")</f>
        <v>2028</v>
      </c>
      <c r="N284" s="59">
        <f>IFERROR(IF(YEAR(TID[[#This Row],[First Significant EI]])=1900,"",YEAR(TID[[#This Row],[First Significant EI]])),"")</f>
        <v>2031</v>
      </c>
      <c r="O284" s="59">
        <f>IFERROR(IF(YEAR(TID[[#This Row],[Final EI]])=1900,"",YEAR(TID[[#This Row],[Final EI]])),"")</f>
        <v>2032</v>
      </c>
    </row>
    <row r="285" spans="1:15" x14ac:dyDescent="0.3">
      <c r="A285" s="65" t="s">
        <v>602</v>
      </c>
      <c r="B285" s="68" t="s">
        <v>603</v>
      </c>
      <c r="C285" s="6" t="s">
        <v>79</v>
      </c>
      <c r="D285" s="68" t="s">
        <v>4</v>
      </c>
      <c r="E285" s="68" t="s">
        <v>15</v>
      </c>
      <c r="F285" s="6">
        <v>400</v>
      </c>
      <c r="G285" s="6" t="str" cm="1">
        <f t="array" ref="G28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85" s="66">
        <v>46891</v>
      </c>
      <c r="I285" s="66">
        <v>47636</v>
      </c>
      <c r="J285" s="66"/>
      <c r="K285" s="67"/>
      <c r="L285" s="63">
        <f>IFERROR(IF(YEAR(TID[[#This Row],[Capital Approval]])=1900,"",YEAR(TID[[#This Row],[Capital Approval]])),"")</f>
        <v>2028</v>
      </c>
      <c r="M285" s="59">
        <f>IFERROR(IF(YEAR(TID[[#This Row],[PA Signed]])=1900,"",YEAR(TID[[#This Row],[PA Signed]])),"")</f>
        <v>2030</v>
      </c>
      <c r="N285" s="59" t="str">
        <f>IFERROR(IF(YEAR(TID[[#This Row],[First Significant EI]])=1900,"",YEAR(TID[[#This Row],[First Significant EI]])),"")</f>
        <v/>
      </c>
      <c r="O285" s="59" t="str">
        <f>IFERROR(IF(YEAR(TID[[#This Row],[Final EI]])=1900,"",YEAR(TID[[#This Row],[Final EI]])),"")</f>
        <v/>
      </c>
    </row>
    <row r="286" spans="1:15" x14ac:dyDescent="0.3">
      <c r="A286" s="65" t="s">
        <v>604</v>
      </c>
      <c r="B286" s="6" t="s">
        <v>605</v>
      </c>
      <c r="C286" s="6" t="s">
        <v>20</v>
      </c>
      <c r="D286" s="6" t="s">
        <v>4</v>
      </c>
      <c r="E286" s="6" t="s">
        <v>103</v>
      </c>
      <c r="F286" s="6">
        <v>110</v>
      </c>
      <c r="G286" s="6" t="str" cm="1">
        <f t="array" ref="G28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86" s="66">
        <v>45812</v>
      </c>
      <c r="I286" s="66"/>
      <c r="J286" s="66"/>
      <c r="K286" s="67"/>
      <c r="L286" s="63">
        <f>IFERROR(IF(YEAR(TID[[#This Row],[Capital Approval]])=1900,"",YEAR(TID[[#This Row],[Capital Approval]])),"")</f>
        <v>2025</v>
      </c>
      <c r="M286" s="59" t="str">
        <f>IFERROR(IF(YEAR(TID[[#This Row],[PA Signed]])=1900,"",YEAR(TID[[#This Row],[PA Signed]])),"")</f>
        <v/>
      </c>
      <c r="N286" s="59" t="str">
        <f>IFERROR(IF(YEAR(TID[[#This Row],[First Significant EI]])=1900,"",YEAR(TID[[#This Row],[First Significant EI]])),"")</f>
        <v/>
      </c>
      <c r="O286" s="59" t="str">
        <f>IFERROR(IF(YEAR(TID[[#This Row],[Final EI]])=1900,"",YEAR(TID[[#This Row],[Final EI]])),"")</f>
        <v/>
      </c>
    </row>
    <row r="287" spans="1:15" x14ac:dyDescent="0.3">
      <c r="A287" s="65" t="s">
        <v>606</v>
      </c>
      <c r="B287" s="68" t="s">
        <v>607</v>
      </c>
      <c r="C287" s="6" t="s">
        <v>38</v>
      </c>
      <c r="D287" s="68" t="s">
        <v>4</v>
      </c>
      <c r="E287" s="68" t="s">
        <v>96</v>
      </c>
      <c r="F287" s="6">
        <v>110</v>
      </c>
      <c r="G287" s="6" t="str" cm="1">
        <f t="array" ref="G28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87" s="66">
        <v>45975</v>
      </c>
      <c r="I287" s="66">
        <v>46357</v>
      </c>
      <c r="J287" s="66">
        <v>46689</v>
      </c>
      <c r="K287" s="67">
        <v>46905</v>
      </c>
      <c r="L287" s="63">
        <f>IFERROR(IF(YEAR(TID[[#This Row],[Capital Approval]])=1900,"",YEAR(TID[[#This Row],[Capital Approval]])),"")</f>
        <v>2025</v>
      </c>
      <c r="M287" s="59">
        <f>IFERROR(IF(YEAR(TID[[#This Row],[PA Signed]])=1900,"",YEAR(TID[[#This Row],[PA Signed]])),"")</f>
        <v>2026</v>
      </c>
      <c r="N287" s="59">
        <f>IFERROR(IF(YEAR(TID[[#This Row],[First Significant EI]])=1900,"",YEAR(TID[[#This Row],[First Significant EI]])),"")</f>
        <v>2027</v>
      </c>
      <c r="O287" s="59">
        <f>IFERROR(IF(YEAR(TID[[#This Row],[Final EI]])=1900,"",YEAR(TID[[#This Row],[Final EI]])),"")</f>
        <v>2028</v>
      </c>
    </row>
    <row r="288" spans="1:15" x14ac:dyDescent="0.3">
      <c r="A288" s="65" t="s">
        <v>608</v>
      </c>
      <c r="B288" s="68" t="s">
        <v>609</v>
      </c>
      <c r="C288" s="6" t="s">
        <v>49</v>
      </c>
      <c r="D288" s="68" t="s">
        <v>4</v>
      </c>
      <c r="E288" s="68" t="s">
        <v>96</v>
      </c>
      <c r="F288" s="6">
        <v>110</v>
      </c>
      <c r="G288" s="6" t="str" cm="1">
        <f t="array" ref="G28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88" s="66">
        <v>45975</v>
      </c>
      <c r="I288" s="66">
        <v>47343</v>
      </c>
      <c r="J288" s="66">
        <v>47959</v>
      </c>
      <c r="K288" s="67">
        <v>49097</v>
      </c>
      <c r="L288" s="63">
        <f>IFERROR(IF(YEAR(TID[[#This Row],[Capital Approval]])=1900,"",YEAR(TID[[#This Row],[Capital Approval]])),"")</f>
        <v>2025</v>
      </c>
      <c r="M288" s="59">
        <f>IFERROR(IF(YEAR(TID[[#This Row],[PA Signed]])=1900,"",YEAR(TID[[#This Row],[PA Signed]])),"")</f>
        <v>2029</v>
      </c>
      <c r="N288" s="59">
        <f>IFERROR(IF(YEAR(TID[[#This Row],[First Significant EI]])=1900,"",YEAR(TID[[#This Row],[First Significant EI]])),"")</f>
        <v>2031</v>
      </c>
      <c r="O288" s="59">
        <f>IFERROR(IF(YEAR(TID[[#This Row],[Final EI]])=1900,"",YEAR(TID[[#This Row],[Final EI]])),"")</f>
        <v>2034</v>
      </c>
    </row>
    <row r="289" spans="1:15" x14ac:dyDescent="0.3">
      <c r="A289" s="65" t="s">
        <v>610</v>
      </c>
      <c r="B289" s="68" t="s">
        <v>611</v>
      </c>
      <c r="C289" s="6" t="s">
        <v>55</v>
      </c>
      <c r="D289" s="68" t="s">
        <v>4</v>
      </c>
      <c r="E289" s="68" t="s">
        <v>15</v>
      </c>
      <c r="F289" s="6">
        <v>220</v>
      </c>
      <c r="G289" s="6" t="str" cm="1">
        <f t="array" ref="G28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89" s="66">
        <v>46111</v>
      </c>
      <c r="I289" s="66">
        <v>47464</v>
      </c>
      <c r="J289" s="66">
        <v>49296</v>
      </c>
      <c r="K289" s="67">
        <v>49646</v>
      </c>
      <c r="L289" s="63">
        <f>IFERROR(IF(YEAR(TID[[#This Row],[Capital Approval]])=1900,"",YEAR(TID[[#This Row],[Capital Approval]])),"")</f>
        <v>2026</v>
      </c>
      <c r="M289" s="59">
        <f>IFERROR(IF(YEAR(TID[[#This Row],[PA Signed]])=1900,"",YEAR(TID[[#This Row],[PA Signed]])),"")</f>
        <v>2029</v>
      </c>
      <c r="N289" s="59">
        <f>IFERROR(IF(YEAR(TID[[#This Row],[First Significant EI]])=1900,"",YEAR(TID[[#This Row],[First Significant EI]])),"")</f>
        <v>2034</v>
      </c>
      <c r="O289" s="59">
        <f>IFERROR(IF(YEAR(TID[[#This Row],[Final EI]])=1900,"",YEAR(TID[[#This Row],[Final EI]])),"")</f>
        <v>2035</v>
      </c>
    </row>
    <row r="290" spans="1:15" x14ac:dyDescent="0.3">
      <c r="A290" s="65" t="s">
        <v>612</v>
      </c>
      <c r="B290" s="68" t="s">
        <v>613</v>
      </c>
      <c r="C290" s="6" t="s">
        <v>43</v>
      </c>
      <c r="D290" s="68" t="s">
        <v>4</v>
      </c>
      <c r="E290" s="68" t="s">
        <v>96</v>
      </c>
      <c r="F290" s="6">
        <v>110</v>
      </c>
      <c r="G290" s="6" t="str" cm="1">
        <f t="array" ref="G29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0" s="66">
        <v>45936</v>
      </c>
      <c r="I290" s="66">
        <v>46357</v>
      </c>
      <c r="J290" s="66">
        <v>46813</v>
      </c>
      <c r="K290" s="67">
        <v>46905</v>
      </c>
      <c r="L290" s="63">
        <f>IFERROR(IF(YEAR(TID[[#This Row],[Capital Approval]])=1900,"",YEAR(TID[[#This Row],[Capital Approval]])),"")</f>
        <v>2025</v>
      </c>
      <c r="M290" s="59">
        <f>IFERROR(IF(YEAR(TID[[#This Row],[PA Signed]])=1900,"",YEAR(TID[[#This Row],[PA Signed]])),"")</f>
        <v>2026</v>
      </c>
      <c r="N290" s="59">
        <f>IFERROR(IF(YEAR(TID[[#This Row],[First Significant EI]])=1900,"",YEAR(TID[[#This Row],[First Significant EI]])),"")</f>
        <v>2028</v>
      </c>
      <c r="O290" s="59">
        <f>IFERROR(IF(YEAR(TID[[#This Row],[Final EI]])=1900,"",YEAR(TID[[#This Row],[Final EI]])),"")</f>
        <v>2028</v>
      </c>
    </row>
    <row r="291" spans="1:15" x14ac:dyDescent="0.3">
      <c r="A291" s="69" t="s">
        <v>614</v>
      </c>
      <c r="B291" s="68" t="s">
        <v>615</v>
      </c>
      <c r="C291" s="6" t="s">
        <v>226</v>
      </c>
      <c r="D291" s="68" t="s">
        <v>4</v>
      </c>
      <c r="E291" s="68" t="s">
        <v>15</v>
      </c>
      <c r="F291" s="6">
        <v>220</v>
      </c>
      <c r="G291" s="6" t="str" cm="1">
        <f t="array" ref="G29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291" s="66">
        <v>46206</v>
      </c>
      <c r="I291" s="66">
        <v>47002</v>
      </c>
      <c r="J291" s="66">
        <v>47974</v>
      </c>
      <c r="K291" s="67">
        <v>48739</v>
      </c>
      <c r="L291" s="63">
        <f>IFERROR(IF(YEAR(TID[[#This Row],[Capital Approval]])=1900,"",YEAR(TID[[#This Row],[Capital Approval]])),"")</f>
        <v>2026</v>
      </c>
      <c r="M291" s="59">
        <f>IFERROR(IF(YEAR(TID[[#This Row],[PA Signed]])=1900,"",YEAR(TID[[#This Row],[PA Signed]])),"")</f>
        <v>2028</v>
      </c>
      <c r="N291" s="59">
        <f>IFERROR(IF(YEAR(TID[[#This Row],[First Significant EI]])=1900,"",YEAR(TID[[#This Row],[First Significant EI]])),"")</f>
        <v>2031</v>
      </c>
      <c r="O291" s="59">
        <f>IFERROR(IF(YEAR(TID[[#This Row],[Final EI]])=1900,"",YEAR(TID[[#This Row],[Final EI]])),"")</f>
        <v>2033</v>
      </c>
    </row>
    <row r="292" spans="1:15" x14ac:dyDescent="0.3">
      <c r="A292" s="65" t="s">
        <v>616</v>
      </c>
      <c r="B292" s="6" t="s">
        <v>617</v>
      </c>
      <c r="C292" s="6" t="s">
        <v>30</v>
      </c>
      <c r="D292" s="6" t="s">
        <v>4</v>
      </c>
      <c r="E292" s="6" t="s">
        <v>103</v>
      </c>
      <c r="F292" s="6">
        <v>110</v>
      </c>
      <c r="G292" s="6" t="str" cm="1">
        <f t="array" ref="G29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2" s="66">
        <v>45938</v>
      </c>
      <c r="I292" s="66"/>
      <c r="J292" s="66"/>
      <c r="K292" s="67"/>
      <c r="L292" s="63">
        <f>IFERROR(IF(YEAR(TID[[#This Row],[Capital Approval]])=1900,"",YEAR(TID[[#This Row],[Capital Approval]])),"")</f>
        <v>2025</v>
      </c>
      <c r="M292" s="59" t="str">
        <f>IFERROR(IF(YEAR(TID[[#This Row],[PA Signed]])=1900,"",YEAR(TID[[#This Row],[PA Signed]])),"")</f>
        <v/>
      </c>
      <c r="N292" s="59" t="str">
        <f>IFERROR(IF(YEAR(TID[[#This Row],[First Significant EI]])=1900,"",YEAR(TID[[#This Row],[First Significant EI]])),"")</f>
        <v/>
      </c>
      <c r="O292" s="59" t="str">
        <f>IFERROR(IF(YEAR(TID[[#This Row],[Final EI]])=1900,"",YEAR(TID[[#This Row],[Final EI]])),"")</f>
        <v/>
      </c>
    </row>
    <row r="293" spans="1:15" x14ac:dyDescent="0.3">
      <c r="A293" s="65" t="s">
        <v>618</v>
      </c>
      <c r="B293" s="68" t="s">
        <v>619</v>
      </c>
      <c r="C293" s="6" t="s">
        <v>178</v>
      </c>
      <c r="D293" s="68" t="s">
        <v>4</v>
      </c>
      <c r="E293" s="68" t="s">
        <v>96</v>
      </c>
      <c r="F293" s="6">
        <v>110</v>
      </c>
      <c r="G293" s="6" t="str" cm="1">
        <f t="array" ref="G29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3" s="66">
        <v>45992</v>
      </c>
      <c r="I293" s="66">
        <v>47527</v>
      </c>
      <c r="J293" s="66">
        <v>48466</v>
      </c>
      <c r="K293" s="67">
        <v>48827</v>
      </c>
      <c r="L293" s="63">
        <f>IFERROR(IF(YEAR(TID[[#This Row],[Capital Approval]])=1900,"",YEAR(TID[[#This Row],[Capital Approval]])),"")</f>
        <v>2025</v>
      </c>
      <c r="M293" s="59">
        <f>IFERROR(IF(YEAR(TID[[#This Row],[PA Signed]])=1900,"",YEAR(TID[[#This Row],[PA Signed]])),"")</f>
        <v>2030</v>
      </c>
      <c r="N293" s="59">
        <f>IFERROR(IF(YEAR(TID[[#This Row],[First Significant EI]])=1900,"",YEAR(TID[[#This Row],[First Significant EI]])),"")</f>
        <v>2032</v>
      </c>
      <c r="O293" s="59">
        <f>IFERROR(IF(YEAR(TID[[#This Row],[Final EI]])=1900,"",YEAR(TID[[#This Row],[Final EI]])),"")</f>
        <v>2033</v>
      </c>
    </row>
    <row r="294" spans="1:15" x14ac:dyDescent="0.3">
      <c r="A294" s="65" t="s">
        <v>620</v>
      </c>
      <c r="B294" s="6" t="s">
        <v>621</v>
      </c>
      <c r="C294" s="6" t="s">
        <v>206</v>
      </c>
      <c r="D294" s="6" t="s">
        <v>4</v>
      </c>
      <c r="E294" s="6" t="s">
        <v>15</v>
      </c>
      <c r="F294" s="6">
        <v>220</v>
      </c>
      <c r="G294" s="6" t="str" cm="1">
        <f t="array" ref="G29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4" s="66">
        <v>46057</v>
      </c>
      <c r="I294" s="66">
        <v>46819</v>
      </c>
      <c r="J294" s="66">
        <v>48057</v>
      </c>
      <c r="K294" s="67">
        <v>48187</v>
      </c>
      <c r="L294" s="63">
        <f>IFERROR(IF(YEAR(TID[[#This Row],[Capital Approval]])=1900,"",YEAR(TID[[#This Row],[Capital Approval]])),"")</f>
        <v>2026</v>
      </c>
      <c r="M294" s="59">
        <f>IFERROR(IF(YEAR(TID[[#This Row],[PA Signed]])=1900,"",YEAR(TID[[#This Row],[PA Signed]])),"")</f>
        <v>2028</v>
      </c>
      <c r="N294" s="59">
        <f>IFERROR(IF(YEAR(TID[[#This Row],[First Significant EI]])=1900,"",YEAR(TID[[#This Row],[First Significant EI]])),"")</f>
        <v>2031</v>
      </c>
      <c r="O294" s="59">
        <f>IFERROR(IF(YEAR(TID[[#This Row],[Final EI]])=1900,"",YEAR(TID[[#This Row],[Final EI]])),"")</f>
        <v>2031</v>
      </c>
    </row>
    <row r="295" spans="1:15" x14ac:dyDescent="0.3">
      <c r="A295" s="65" t="s">
        <v>622</v>
      </c>
      <c r="B295" s="6" t="s">
        <v>623</v>
      </c>
      <c r="C295" s="6" t="s">
        <v>52</v>
      </c>
      <c r="D295" s="6" t="s">
        <v>4</v>
      </c>
      <c r="E295" s="6" t="s">
        <v>15</v>
      </c>
      <c r="F295" s="6">
        <v>110</v>
      </c>
      <c r="G295" s="6" t="str" cm="1">
        <f t="array" ref="G29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5" s="66">
        <v>45989</v>
      </c>
      <c r="I295" s="66">
        <v>46547</v>
      </c>
      <c r="J295" s="66">
        <v>46891</v>
      </c>
      <c r="K295" s="67">
        <v>47801</v>
      </c>
      <c r="L295" s="63">
        <f>IFERROR(IF(YEAR(TID[[#This Row],[Capital Approval]])=1900,"",YEAR(TID[[#This Row],[Capital Approval]])),"")</f>
        <v>2025</v>
      </c>
      <c r="M295" s="59">
        <f>IFERROR(IF(YEAR(TID[[#This Row],[PA Signed]])=1900,"",YEAR(TID[[#This Row],[PA Signed]])),"")</f>
        <v>2027</v>
      </c>
      <c r="N295" s="59">
        <f>IFERROR(IF(YEAR(TID[[#This Row],[First Significant EI]])=1900,"",YEAR(TID[[#This Row],[First Significant EI]])),"")</f>
        <v>2028</v>
      </c>
      <c r="O295" s="59">
        <f>IFERROR(IF(YEAR(TID[[#This Row],[Final EI]])=1900,"",YEAR(TID[[#This Row],[Final EI]])),"")</f>
        <v>2030</v>
      </c>
    </row>
    <row r="296" spans="1:15" x14ac:dyDescent="0.3">
      <c r="A296" s="65" t="s">
        <v>624</v>
      </c>
      <c r="B296" s="6" t="s">
        <v>625</v>
      </c>
      <c r="C296" s="6" t="s">
        <v>27</v>
      </c>
      <c r="D296" s="6" t="s">
        <v>4</v>
      </c>
      <c r="E296" s="6" t="s">
        <v>15</v>
      </c>
      <c r="F296" s="6"/>
      <c r="G296" s="6" t="str" cm="1">
        <f t="array" ref="G29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6" s="66">
        <v>44154</v>
      </c>
      <c r="I296" s="66">
        <v>47392</v>
      </c>
      <c r="J296" s="66"/>
      <c r="K296" s="67"/>
      <c r="L296" s="63">
        <f>IFERROR(IF(YEAR(TID[[#This Row],[Capital Approval]])=1900,"",YEAR(TID[[#This Row],[Capital Approval]])),"")</f>
        <v>2020</v>
      </c>
      <c r="M296" s="59">
        <f>IFERROR(IF(YEAR(TID[[#This Row],[PA Signed]])=1900,"",YEAR(TID[[#This Row],[PA Signed]])),"")</f>
        <v>2029</v>
      </c>
      <c r="N296" s="59" t="str">
        <f>IFERROR(IF(YEAR(TID[[#This Row],[First Significant EI]])=1900,"",YEAR(TID[[#This Row],[First Significant EI]])),"")</f>
        <v/>
      </c>
      <c r="O296" s="59" t="str">
        <f>IFERROR(IF(YEAR(TID[[#This Row],[Final EI]])=1900,"",YEAR(TID[[#This Row],[Final EI]])),"")</f>
        <v/>
      </c>
    </row>
    <row r="297" spans="1:15" x14ac:dyDescent="0.3">
      <c r="A297" s="65" t="s">
        <v>626</v>
      </c>
      <c r="B297" s="6" t="s">
        <v>627</v>
      </c>
      <c r="C297" s="6" t="s">
        <v>30</v>
      </c>
      <c r="D297" s="6" t="s">
        <v>4</v>
      </c>
      <c r="E297" s="6" t="s">
        <v>103</v>
      </c>
      <c r="F297" s="6">
        <v>110</v>
      </c>
      <c r="G297" s="6" t="str" cm="1">
        <f t="array" ref="G29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7" s="66">
        <v>45951</v>
      </c>
      <c r="I297" s="66"/>
      <c r="J297" s="66"/>
      <c r="K297" s="67"/>
      <c r="L297" s="63">
        <f>IFERROR(IF(YEAR(TID[[#This Row],[Capital Approval]])=1900,"",YEAR(TID[[#This Row],[Capital Approval]])),"")</f>
        <v>2025</v>
      </c>
      <c r="M297" s="59" t="str">
        <f>IFERROR(IF(YEAR(TID[[#This Row],[PA Signed]])=1900,"",YEAR(TID[[#This Row],[PA Signed]])),"")</f>
        <v/>
      </c>
      <c r="N297" s="59" t="str">
        <f>IFERROR(IF(YEAR(TID[[#This Row],[First Significant EI]])=1900,"",YEAR(TID[[#This Row],[First Significant EI]])),"")</f>
        <v/>
      </c>
      <c r="O297" s="59" t="str">
        <f>IFERROR(IF(YEAR(TID[[#This Row],[Final EI]])=1900,"",YEAR(TID[[#This Row],[Final EI]])),"")</f>
        <v/>
      </c>
    </row>
    <row r="298" spans="1:15" x14ac:dyDescent="0.3">
      <c r="A298" s="65" t="s">
        <v>628</v>
      </c>
      <c r="B298" s="6" t="s">
        <v>629</v>
      </c>
      <c r="C298" s="6" t="s">
        <v>27</v>
      </c>
      <c r="D298" s="6" t="s">
        <v>4</v>
      </c>
      <c r="E298" s="6" t="s">
        <v>23</v>
      </c>
      <c r="F298" s="6">
        <v>110</v>
      </c>
      <c r="G298" s="6" t="str" cm="1">
        <f t="array" ref="G29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8" s="66">
        <v>45975</v>
      </c>
      <c r="I298" s="66">
        <v>47599</v>
      </c>
      <c r="J298" s="66">
        <v>47970</v>
      </c>
      <c r="K298" s="67">
        <v>48438</v>
      </c>
      <c r="L298" s="63">
        <f>IFERROR(IF(YEAR(TID[[#This Row],[Capital Approval]])=1900,"",YEAR(TID[[#This Row],[Capital Approval]])),"")</f>
        <v>2025</v>
      </c>
      <c r="M298" s="59">
        <f>IFERROR(IF(YEAR(TID[[#This Row],[PA Signed]])=1900,"",YEAR(TID[[#This Row],[PA Signed]])),"")</f>
        <v>2030</v>
      </c>
      <c r="N298" s="59">
        <f>IFERROR(IF(YEAR(TID[[#This Row],[First Significant EI]])=1900,"",YEAR(TID[[#This Row],[First Significant EI]])),"")</f>
        <v>2031</v>
      </c>
      <c r="O298" s="59">
        <f>IFERROR(IF(YEAR(TID[[#This Row],[Final EI]])=1900,"",YEAR(TID[[#This Row],[Final EI]])),"")</f>
        <v>2032</v>
      </c>
    </row>
    <row r="299" spans="1:15" x14ac:dyDescent="0.3">
      <c r="A299" s="65" t="s">
        <v>630</v>
      </c>
      <c r="B299" s="68" t="s">
        <v>631</v>
      </c>
      <c r="C299" s="6" t="s">
        <v>49</v>
      </c>
      <c r="D299" s="68" t="s">
        <v>4</v>
      </c>
      <c r="E299" s="68" t="s">
        <v>23</v>
      </c>
      <c r="F299" s="6">
        <v>220</v>
      </c>
      <c r="G299" s="6" t="str" cm="1">
        <f t="array" ref="G29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299" s="66">
        <v>46009</v>
      </c>
      <c r="I299" s="66">
        <v>47316</v>
      </c>
      <c r="J299" s="66"/>
      <c r="K299" s="67"/>
      <c r="L299" s="63">
        <f>IFERROR(IF(YEAR(TID[[#This Row],[Capital Approval]])=1900,"",YEAR(TID[[#This Row],[Capital Approval]])),"")</f>
        <v>2025</v>
      </c>
      <c r="M299" s="59">
        <f>IFERROR(IF(YEAR(TID[[#This Row],[PA Signed]])=1900,"",YEAR(TID[[#This Row],[PA Signed]])),"")</f>
        <v>2029</v>
      </c>
      <c r="N299" s="59" t="str">
        <f>IFERROR(IF(YEAR(TID[[#This Row],[First Significant EI]])=1900,"",YEAR(TID[[#This Row],[First Significant EI]])),"")</f>
        <v/>
      </c>
      <c r="O299" s="59" t="str">
        <f>IFERROR(IF(YEAR(TID[[#This Row],[Final EI]])=1900,"",YEAR(TID[[#This Row],[Final EI]])),"")</f>
        <v/>
      </c>
    </row>
    <row r="300" spans="1:15" x14ac:dyDescent="0.3">
      <c r="A300" s="65" t="s">
        <v>632</v>
      </c>
      <c r="B300" s="68" t="s">
        <v>633</v>
      </c>
      <c r="C300" s="6" t="s">
        <v>49</v>
      </c>
      <c r="D300" s="68" t="s">
        <v>4</v>
      </c>
      <c r="E300" s="68" t="s">
        <v>23</v>
      </c>
      <c r="F300" s="6">
        <v>220</v>
      </c>
      <c r="G300" s="6" t="str" cm="1">
        <f t="array" ref="G30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00" s="66">
        <v>46009</v>
      </c>
      <c r="I300" s="66">
        <v>47316</v>
      </c>
      <c r="J300" s="66"/>
      <c r="K300" s="67"/>
      <c r="L300" s="63">
        <f>IFERROR(IF(YEAR(TID[[#This Row],[Capital Approval]])=1900,"",YEAR(TID[[#This Row],[Capital Approval]])),"")</f>
        <v>2025</v>
      </c>
      <c r="M300" s="59">
        <f>IFERROR(IF(YEAR(TID[[#This Row],[PA Signed]])=1900,"",YEAR(TID[[#This Row],[PA Signed]])),"")</f>
        <v>2029</v>
      </c>
      <c r="N300" s="59" t="str">
        <f>IFERROR(IF(YEAR(TID[[#This Row],[First Significant EI]])=1900,"",YEAR(TID[[#This Row],[First Significant EI]])),"")</f>
        <v/>
      </c>
      <c r="O300" s="59" t="str">
        <f>IFERROR(IF(YEAR(TID[[#This Row],[Final EI]])=1900,"",YEAR(TID[[#This Row],[Final EI]])),"")</f>
        <v/>
      </c>
    </row>
    <row r="301" spans="1:15" x14ac:dyDescent="0.3">
      <c r="A301" s="65" t="s">
        <v>634</v>
      </c>
      <c r="B301" s="68" t="s">
        <v>635</v>
      </c>
      <c r="C301" s="6" t="s">
        <v>49</v>
      </c>
      <c r="D301" s="68" t="s">
        <v>4</v>
      </c>
      <c r="E301" s="68" t="s">
        <v>23</v>
      </c>
      <c r="F301" s="6">
        <v>220</v>
      </c>
      <c r="G301" s="6" t="str" cm="1">
        <f t="array" ref="G30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01" s="66">
        <v>46009</v>
      </c>
      <c r="I301" s="66">
        <v>47316</v>
      </c>
      <c r="J301" s="66"/>
      <c r="K301" s="67"/>
      <c r="L301" s="63">
        <f>IFERROR(IF(YEAR(TID[[#This Row],[Capital Approval]])=1900,"",YEAR(TID[[#This Row],[Capital Approval]])),"")</f>
        <v>2025</v>
      </c>
      <c r="M301" s="59">
        <f>IFERROR(IF(YEAR(TID[[#This Row],[PA Signed]])=1900,"",YEAR(TID[[#This Row],[PA Signed]])),"")</f>
        <v>2029</v>
      </c>
      <c r="N301" s="59" t="str">
        <f>IFERROR(IF(YEAR(TID[[#This Row],[First Significant EI]])=1900,"",YEAR(TID[[#This Row],[First Significant EI]])),"")</f>
        <v/>
      </c>
      <c r="O301" s="59" t="str">
        <f>IFERROR(IF(YEAR(TID[[#This Row],[Final EI]])=1900,"",YEAR(TID[[#This Row],[Final EI]])),"")</f>
        <v/>
      </c>
    </row>
    <row r="302" spans="1:15" x14ac:dyDescent="0.3">
      <c r="A302" s="65" t="s">
        <v>636</v>
      </c>
      <c r="B302" s="68" t="s">
        <v>637</v>
      </c>
      <c r="C302" s="6" t="s">
        <v>49</v>
      </c>
      <c r="D302" s="68" t="s">
        <v>4</v>
      </c>
      <c r="E302" s="68" t="s">
        <v>23</v>
      </c>
      <c r="F302" s="6">
        <v>220</v>
      </c>
      <c r="G302" s="6" t="str" cm="1">
        <f t="array" ref="G30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02" s="66">
        <v>46881</v>
      </c>
      <c r="I302" s="66">
        <v>47316</v>
      </c>
      <c r="J302" s="66"/>
      <c r="K302" s="67"/>
      <c r="L302" s="63">
        <f>IFERROR(IF(YEAR(TID[[#This Row],[Capital Approval]])=1900,"",YEAR(TID[[#This Row],[Capital Approval]])),"")</f>
        <v>2028</v>
      </c>
      <c r="M302" s="59">
        <f>IFERROR(IF(YEAR(TID[[#This Row],[PA Signed]])=1900,"",YEAR(TID[[#This Row],[PA Signed]])),"")</f>
        <v>2029</v>
      </c>
      <c r="N302" s="59" t="str">
        <f>IFERROR(IF(YEAR(TID[[#This Row],[First Significant EI]])=1900,"",YEAR(TID[[#This Row],[First Significant EI]])),"")</f>
        <v/>
      </c>
      <c r="O302" s="59" t="str">
        <f>IFERROR(IF(YEAR(TID[[#This Row],[Final EI]])=1900,"",YEAR(TID[[#This Row],[Final EI]])),"")</f>
        <v/>
      </c>
    </row>
    <row r="303" spans="1:15" x14ac:dyDescent="0.3">
      <c r="A303" s="65" t="s">
        <v>638</v>
      </c>
      <c r="B303" s="68" t="s">
        <v>639</v>
      </c>
      <c r="C303" s="6" t="s">
        <v>49</v>
      </c>
      <c r="D303" s="68" t="s">
        <v>4</v>
      </c>
      <c r="E303" s="68" t="s">
        <v>23</v>
      </c>
      <c r="F303" s="6">
        <v>220</v>
      </c>
      <c r="G303" s="6" t="str" cm="1">
        <f t="array" ref="G30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03" s="66">
        <v>46009</v>
      </c>
      <c r="I303" s="66">
        <v>47316</v>
      </c>
      <c r="J303" s="66"/>
      <c r="K303" s="67"/>
      <c r="L303" s="63">
        <f>IFERROR(IF(YEAR(TID[[#This Row],[Capital Approval]])=1900,"",YEAR(TID[[#This Row],[Capital Approval]])),"")</f>
        <v>2025</v>
      </c>
      <c r="M303" s="59">
        <f>IFERROR(IF(YEAR(TID[[#This Row],[PA Signed]])=1900,"",YEAR(TID[[#This Row],[PA Signed]])),"")</f>
        <v>2029</v>
      </c>
      <c r="N303" s="59" t="str">
        <f>IFERROR(IF(YEAR(TID[[#This Row],[First Significant EI]])=1900,"",YEAR(TID[[#This Row],[First Significant EI]])),"")</f>
        <v/>
      </c>
      <c r="O303" s="59" t="str">
        <f>IFERROR(IF(YEAR(TID[[#This Row],[Final EI]])=1900,"",YEAR(TID[[#This Row],[Final EI]])),"")</f>
        <v/>
      </c>
    </row>
    <row r="304" spans="1:15" x14ac:dyDescent="0.3">
      <c r="A304" s="65" t="s">
        <v>640</v>
      </c>
      <c r="B304" s="6" t="s">
        <v>641</v>
      </c>
      <c r="C304" s="6" t="s">
        <v>70</v>
      </c>
      <c r="D304" s="6" t="s">
        <v>4</v>
      </c>
      <c r="E304" s="6" t="s">
        <v>23</v>
      </c>
      <c r="F304" s="6">
        <v>220</v>
      </c>
      <c r="G304" s="6" t="str" cm="1">
        <f t="array" ref="G30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04" s="66">
        <v>45994</v>
      </c>
      <c r="I304" s="66">
        <v>46374</v>
      </c>
      <c r="J304" s="66">
        <v>47192</v>
      </c>
      <c r="K304" s="67">
        <v>47940</v>
      </c>
      <c r="L304" s="63">
        <f>IFERROR(IF(YEAR(TID[[#This Row],[Capital Approval]])=1900,"",YEAR(TID[[#This Row],[Capital Approval]])),"")</f>
        <v>2025</v>
      </c>
      <c r="M304" s="59">
        <f>IFERROR(IF(YEAR(TID[[#This Row],[PA Signed]])=1900,"",YEAR(TID[[#This Row],[PA Signed]])),"")</f>
        <v>2026</v>
      </c>
      <c r="N304" s="59">
        <f>IFERROR(IF(YEAR(TID[[#This Row],[First Significant EI]])=1900,"",YEAR(TID[[#This Row],[First Significant EI]])),"")</f>
        <v>2029</v>
      </c>
      <c r="O304" s="59">
        <f>IFERROR(IF(YEAR(TID[[#This Row],[Final EI]])=1900,"",YEAR(TID[[#This Row],[Final EI]])),"")</f>
        <v>2031</v>
      </c>
    </row>
    <row r="305" spans="1:15" x14ac:dyDescent="0.3">
      <c r="A305" s="65" t="s">
        <v>642</v>
      </c>
      <c r="B305" s="6" t="s">
        <v>643</v>
      </c>
      <c r="C305" s="6" t="s">
        <v>92</v>
      </c>
      <c r="D305" s="6" t="s">
        <v>4</v>
      </c>
      <c r="E305" s="6" t="s">
        <v>23</v>
      </c>
      <c r="F305" s="6">
        <v>110</v>
      </c>
      <c r="G305" s="6" t="str" cm="1">
        <f t="array" ref="G30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05" s="66">
        <v>46443</v>
      </c>
      <c r="I305" s="66">
        <v>47183</v>
      </c>
      <c r="J305" s="66">
        <v>48090</v>
      </c>
      <c r="K305" s="67">
        <v>49271</v>
      </c>
      <c r="L305" s="63">
        <f>IFERROR(IF(YEAR(TID[[#This Row],[Capital Approval]])=1900,"",YEAR(TID[[#This Row],[Capital Approval]])),"")</f>
        <v>2027</v>
      </c>
      <c r="M305" s="59">
        <f>IFERROR(IF(YEAR(TID[[#This Row],[PA Signed]])=1900,"",YEAR(TID[[#This Row],[PA Signed]])),"")</f>
        <v>2029</v>
      </c>
      <c r="N305" s="59">
        <f>IFERROR(IF(YEAR(TID[[#This Row],[First Significant EI]])=1900,"",YEAR(TID[[#This Row],[First Significant EI]])),"")</f>
        <v>2031</v>
      </c>
      <c r="O305" s="59">
        <f>IFERROR(IF(YEAR(TID[[#This Row],[Final EI]])=1900,"",YEAR(TID[[#This Row],[Final EI]])),"")</f>
        <v>2034</v>
      </c>
    </row>
    <row r="306" spans="1:15" x14ac:dyDescent="0.3">
      <c r="A306" s="69" t="s">
        <v>644</v>
      </c>
      <c r="B306" s="6" t="s">
        <v>645</v>
      </c>
      <c r="C306" s="6" t="s">
        <v>79</v>
      </c>
      <c r="D306" s="6" t="s">
        <v>4</v>
      </c>
      <c r="E306" s="6" t="s">
        <v>103</v>
      </c>
      <c r="F306" s="6"/>
      <c r="G306" s="6" t="str" cm="1">
        <f t="array" ref="G30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06" s="66"/>
      <c r="I306" s="66"/>
      <c r="J306" s="66"/>
      <c r="K306" s="67"/>
      <c r="L306" s="63" t="str">
        <f>IFERROR(IF(YEAR(TID[[#This Row],[Capital Approval]])=1900,"",YEAR(TID[[#This Row],[Capital Approval]])),"")</f>
        <v/>
      </c>
      <c r="M306" s="59" t="str">
        <f>IFERROR(IF(YEAR(TID[[#This Row],[PA Signed]])=1900,"",YEAR(TID[[#This Row],[PA Signed]])),"")</f>
        <v/>
      </c>
      <c r="N306" s="59" t="str">
        <f>IFERROR(IF(YEAR(TID[[#This Row],[First Significant EI]])=1900,"",YEAR(TID[[#This Row],[First Significant EI]])),"")</f>
        <v/>
      </c>
      <c r="O306" s="59" t="str">
        <f>IFERROR(IF(YEAR(TID[[#This Row],[Final EI]])=1900,"",YEAR(TID[[#This Row],[Final EI]])),"")</f>
        <v/>
      </c>
    </row>
    <row r="307" spans="1:15" x14ac:dyDescent="0.3">
      <c r="A307" s="65" t="s">
        <v>646</v>
      </c>
      <c r="B307" s="68" t="s">
        <v>647</v>
      </c>
      <c r="C307" s="6" t="s">
        <v>79</v>
      </c>
      <c r="D307" s="68" t="s">
        <v>4</v>
      </c>
      <c r="E307" s="68" t="s">
        <v>96</v>
      </c>
      <c r="F307" s="6">
        <v>110</v>
      </c>
      <c r="G307" s="6" t="str" cm="1">
        <f t="array" ref="G30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07" s="66">
        <v>45894</v>
      </c>
      <c r="I307" s="66">
        <v>46056</v>
      </c>
      <c r="J307" s="66">
        <v>46450</v>
      </c>
      <c r="K307" s="67">
        <v>46661</v>
      </c>
      <c r="L307" s="63">
        <f>IFERROR(IF(YEAR(TID[[#This Row],[Capital Approval]])=1900,"",YEAR(TID[[#This Row],[Capital Approval]])),"")</f>
        <v>2025</v>
      </c>
      <c r="M307" s="59">
        <f>IFERROR(IF(YEAR(TID[[#This Row],[PA Signed]])=1900,"",YEAR(TID[[#This Row],[PA Signed]])),"")</f>
        <v>2026</v>
      </c>
      <c r="N307" s="59">
        <f>IFERROR(IF(YEAR(TID[[#This Row],[First Significant EI]])=1900,"",YEAR(TID[[#This Row],[First Significant EI]])),"")</f>
        <v>2027</v>
      </c>
      <c r="O307" s="59">
        <f>IFERROR(IF(YEAR(TID[[#This Row],[Final EI]])=1900,"",YEAR(TID[[#This Row],[Final EI]])),"")</f>
        <v>2027</v>
      </c>
    </row>
    <row r="308" spans="1:15" x14ac:dyDescent="0.3">
      <c r="A308" s="65" t="s">
        <v>648</v>
      </c>
      <c r="B308" s="6" t="s">
        <v>649</v>
      </c>
      <c r="C308" s="6" t="s">
        <v>221</v>
      </c>
      <c r="D308" s="6" t="s">
        <v>4</v>
      </c>
      <c r="E308" s="6" t="s">
        <v>15</v>
      </c>
      <c r="F308" s="6"/>
      <c r="G308" s="6" t="str" cm="1">
        <f t="array" ref="G30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08" s="66">
        <v>47011</v>
      </c>
      <c r="I308" s="66">
        <v>47473</v>
      </c>
      <c r="J308" s="66"/>
      <c r="K308" s="67"/>
      <c r="L308" s="63">
        <f>IFERROR(IF(YEAR(TID[[#This Row],[Capital Approval]])=1900,"",YEAR(TID[[#This Row],[Capital Approval]])),"")</f>
        <v>2028</v>
      </c>
      <c r="M308" s="59">
        <f>IFERROR(IF(YEAR(TID[[#This Row],[PA Signed]])=1900,"",YEAR(TID[[#This Row],[PA Signed]])),"")</f>
        <v>2029</v>
      </c>
      <c r="N308" s="59" t="str">
        <f>IFERROR(IF(YEAR(TID[[#This Row],[First Significant EI]])=1900,"",YEAR(TID[[#This Row],[First Significant EI]])),"")</f>
        <v/>
      </c>
      <c r="O308" s="59" t="str">
        <f>IFERROR(IF(YEAR(TID[[#This Row],[Final EI]])=1900,"",YEAR(TID[[#This Row],[Final EI]])),"")</f>
        <v/>
      </c>
    </row>
    <row r="309" spans="1:15" x14ac:dyDescent="0.3">
      <c r="A309" s="65" t="s">
        <v>650</v>
      </c>
      <c r="B309" s="6" t="s">
        <v>651</v>
      </c>
      <c r="C309" s="6" t="s">
        <v>43</v>
      </c>
      <c r="D309" s="6" t="s">
        <v>4</v>
      </c>
      <c r="E309" s="6" t="s">
        <v>15</v>
      </c>
      <c r="F309" s="6"/>
      <c r="G309" s="6" t="str" cm="1">
        <f t="array" ref="G30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09" s="66">
        <v>47011</v>
      </c>
      <c r="I309" s="66">
        <v>47473</v>
      </c>
      <c r="J309" s="66"/>
      <c r="K309" s="67"/>
      <c r="L309" s="63">
        <f>IFERROR(IF(YEAR(TID[[#This Row],[Capital Approval]])=1900,"",YEAR(TID[[#This Row],[Capital Approval]])),"")</f>
        <v>2028</v>
      </c>
      <c r="M309" s="59">
        <f>IFERROR(IF(YEAR(TID[[#This Row],[PA Signed]])=1900,"",YEAR(TID[[#This Row],[PA Signed]])),"")</f>
        <v>2029</v>
      </c>
      <c r="N309" s="59" t="str">
        <f>IFERROR(IF(YEAR(TID[[#This Row],[First Significant EI]])=1900,"",YEAR(TID[[#This Row],[First Significant EI]])),"")</f>
        <v/>
      </c>
      <c r="O309" s="59" t="str">
        <f>IFERROR(IF(YEAR(TID[[#This Row],[Final EI]])=1900,"",YEAR(TID[[#This Row],[Final EI]])),"")</f>
        <v/>
      </c>
    </row>
    <row r="310" spans="1:15" x14ac:dyDescent="0.3">
      <c r="A310" s="65" t="s">
        <v>652</v>
      </c>
      <c r="B310" s="6" t="s">
        <v>653</v>
      </c>
      <c r="C310" s="6" t="s">
        <v>30</v>
      </c>
      <c r="D310" s="6" t="s">
        <v>4</v>
      </c>
      <c r="E310" s="6" t="s">
        <v>103</v>
      </c>
      <c r="F310" s="6"/>
      <c r="G310" s="6" t="str" cm="1">
        <f t="array" ref="G31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10" s="66">
        <v>46057</v>
      </c>
      <c r="I310" s="66"/>
      <c r="J310" s="66"/>
      <c r="K310" s="67"/>
      <c r="L310" s="63">
        <f>IFERROR(IF(YEAR(TID[[#This Row],[Capital Approval]])=1900,"",YEAR(TID[[#This Row],[Capital Approval]])),"")</f>
        <v>2026</v>
      </c>
      <c r="M310" s="59" t="str">
        <f>IFERROR(IF(YEAR(TID[[#This Row],[PA Signed]])=1900,"",YEAR(TID[[#This Row],[PA Signed]])),"")</f>
        <v/>
      </c>
      <c r="N310" s="59" t="str">
        <f>IFERROR(IF(YEAR(TID[[#This Row],[First Significant EI]])=1900,"",YEAR(TID[[#This Row],[First Significant EI]])),"")</f>
        <v/>
      </c>
      <c r="O310" s="59" t="str">
        <f>IFERROR(IF(YEAR(TID[[#This Row],[Final EI]])=1900,"",YEAR(TID[[#This Row],[Final EI]])),"")</f>
        <v/>
      </c>
    </row>
    <row r="311" spans="1:15" x14ac:dyDescent="0.3">
      <c r="A311" s="65" t="s">
        <v>654</v>
      </c>
      <c r="B311" s="68" t="s">
        <v>655</v>
      </c>
      <c r="C311" s="6" t="s">
        <v>92</v>
      </c>
      <c r="D311" s="68" t="s">
        <v>4</v>
      </c>
      <c r="E311" s="68" t="s">
        <v>96</v>
      </c>
      <c r="F311" s="6"/>
      <c r="G311" s="6" t="str" cm="1">
        <f t="array" ref="G31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11" s="66">
        <v>45916</v>
      </c>
      <c r="I311" s="66">
        <v>47497</v>
      </c>
      <c r="J311" s="66">
        <v>48456</v>
      </c>
      <c r="K311" s="67">
        <v>48908</v>
      </c>
      <c r="L311" s="63">
        <f>IFERROR(IF(YEAR(TID[[#This Row],[Capital Approval]])=1900,"",YEAR(TID[[#This Row],[Capital Approval]])),"")</f>
        <v>2025</v>
      </c>
      <c r="M311" s="59">
        <f>IFERROR(IF(YEAR(TID[[#This Row],[PA Signed]])=1900,"",YEAR(TID[[#This Row],[PA Signed]])),"")</f>
        <v>2030</v>
      </c>
      <c r="N311" s="59">
        <f>IFERROR(IF(YEAR(TID[[#This Row],[First Significant EI]])=1900,"",YEAR(TID[[#This Row],[First Significant EI]])),"")</f>
        <v>2032</v>
      </c>
      <c r="O311" s="59">
        <f>IFERROR(IF(YEAR(TID[[#This Row],[Final EI]])=1900,"",YEAR(TID[[#This Row],[Final EI]])),"")</f>
        <v>2033</v>
      </c>
    </row>
    <row r="312" spans="1:15" x14ac:dyDescent="0.3">
      <c r="A312" s="65" t="s">
        <v>656</v>
      </c>
      <c r="B312" s="6" t="s">
        <v>657</v>
      </c>
      <c r="C312" s="6" t="s">
        <v>79</v>
      </c>
      <c r="D312" s="6" t="s">
        <v>4</v>
      </c>
      <c r="E312" s="6" t="s">
        <v>103</v>
      </c>
      <c r="F312" s="6"/>
      <c r="G312" s="6" t="str" cm="1">
        <f t="array" ref="G31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12" s="66"/>
      <c r="I312" s="66"/>
      <c r="J312" s="66"/>
      <c r="K312" s="67"/>
      <c r="L312" s="63" t="str">
        <f>IFERROR(IF(YEAR(TID[[#This Row],[Capital Approval]])=1900,"",YEAR(TID[[#This Row],[Capital Approval]])),"")</f>
        <v/>
      </c>
      <c r="M312" s="59" t="str">
        <f>IFERROR(IF(YEAR(TID[[#This Row],[PA Signed]])=1900,"",YEAR(TID[[#This Row],[PA Signed]])),"")</f>
        <v/>
      </c>
      <c r="N312" s="59" t="str">
        <f>IFERROR(IF(YEAR(TID[[#This Row],[First Significant EI]])=1900,"",YEAR(TID[[#This Row],[First Significant EI]])),"")</f>
        <v/>
      </c>
      <c r="O312" s="59" t="str">
        <f>IFERROR(IF(YEAR(TID[[#This Row],[Final EI]])=1900,"",YEAR(TID[[#This Row],[Final EI]])),"")</f>
        <v/>
      </c>
    </row>
    <row r="313" spans="1:15" x14ac:dyDescent="0.3">
      <c r="A313" s="65" t="s">
        <v>658</v>
      </c>
      <c r="B313" s="6" t="s">
        <v>659</v>
      </c>
      <c r="C313" s="6" t="s">
        <v>30</v>
      </c>
      <c r="D313" s="6" t="s">
        <v>4</v>
      </c>
      <c r="E313" s="6" t="s">
        <v>103</v>
      </c>
      <c r="F313" s="6">
        <v>110</v>
      </c>
      <c r="G313" s="6" t="str" cm="1">
        <f t="array" ref="G31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13" s="66">
        <v>46041</v>
      </c>
      <c r="I313" s="66"/>
      <c r="J313" s="66"/>
      <c r="K313" s="67"/>
      <c r="L313" s="63">
        <f>IFERROR(IF(YEAR(TID[[#This Row],[Capital Approval]])=1900,"",YEAR(TID[[#This Row],[Capital Approval]])),"")</f>
        <v>2026</v>
      </c>
      <c r="M313" s="59" t="str">
        <f>IFERROR(IF(YEAR(TID[[#This Row],[PA Signed]])=1900,"",YEAR(TID[[#This Row],[PA Signed]])),"")</f>
        <v/>
      </c>
      <c r="N313" s="59" t="str">
        <f>IFERROR(IF(YEAR(TID[[#This Row],[First Significant EI]])=1900,"",YEAR(TID[[#This Row],[First Significant EI]])),"")</f>
        <v/>
      </c>
      <c r="O313" s="59" t="str">
        <f>IFERROR(IF(YEAR(TID[[#This Row],[Final EI]])=1900,"",YEAR(TID[[#This Row],[Final EI]])),"")</f>
        <v/>
      </c>
    </row>
    <row r="314" spans="1:15" x14ac:dyDescent="0.3">
      <c r="A314" s="65" t="s">
        <v>660</v>
      </c>
      <c r="B314" s="6" t="s">
        <v>661</v>
      </c>
      <c r="C314" s="6" t="s">
        <v>107</v>
      </c>
      <c r="D314" s="6" t="s">
        <v>4</v>
      </c>
      <c r="E314" s="6" t="s">
        <v>74</v>
      </c>
      <c r="F314" s="6">
        <v>110</v>
      </c>
      <c r="G314" s="6" t="str" cm="1">
        <f t="array" ref="G31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14" s="66">
        <v>46892</v>
      </c>
      <c r="I314" s="66">
        <v>47767</v>
      </c>
      <c r="J314" s="66">
        <v>48618</v>
      </c>
      <c r="K314" s="67">
        <v>48618</v>
      </c>
      <c r="L314" s="63">
        <f>IFERROR(IF(YEAR(TID[[#This Row],[Capital Approval]])=1900,"",YEAR(TID[[#This Row],[Capital Approval]])),"")</f>
        <v>2028</v>
      </c>
      <c r="M314" s="59">
        <f>IFERROR(IF(YEAR(TID[[#This Row],[PA Signed]])=1900,"",YEAR(TID[[#This Row],[PA Signed]])),"")</f>
        <v>2030</v>
      </c>
      <c r="N314" s="59">
        <f>IFERROR(IF(YEAR(TID[[#This Row],[First Significant EI]])=1900,"",YEAR(TID[[#This Row],[First Significant EI]])),"")</f>
        <v>2033</v>
      </c>
      <c r="O314" s="59">
        <f>IFERROR(IF(YEAR(TID[[#This Row],[Final EI]])=1900,"",YEAR(TID[[#This Row],[Final EI]])),"")</f>
        <v>2033</v>
      </c>
    </row>
    <row r="315" spans="1:15" x14ac:dyDescent="0.3">
      <c r="A315" s="65" t="s">
        <v>662</v>
      </c>
      <c r="B315" s="68" t="s">
        <v>663</v>
      </c>
      <c r="C315" s="6" t="s">
        <v>16</v>
      </c>
      <c r="D315" s="68" t="s">
        <v>4</v>
      </c>
      <c r="E315" s="68" t="s">
        <v>103</v>
      </c>
      <c r="F315" s="6">
        <v>220</v>
      </c>
      <c r="G315" s="6" t="str" cm="1">
        <f t="array" ref="G31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15" s="66">
        <v>46057</v>
      </c>
      <c r="I315" s="66"/>
      <c r="J315" s="66"/>
      <c r="K315" s="67"/>
      <c r="L315" s="63">
        <f>IFERROR(IF(YEAR(TID[[#This Row],[Capital Approval]])=1900,"",YEAR(TID[[#This Row],[Capital Approval]])),"")</f>
        <v>2026</v>
      </c>
      <c r="M315" s="59" t="str">
        <f>IFERROR(IF(YEAR(TID[[#This Row],[PA Signed]])=1900,"",YEAR(TID[[#This Row],[PA Signed]])),"")</f>
        <v/>
      </c>
      <c r="N315" s="59" t="str">
        <f>IFERROR(IF(YEAR(TID[[#This Row],[First Significant EI]])=1900,"",YEAR(TID[[#This Row],[First Significant EI]])),"")</f>
        <v/>
      </c>
      <c r="O315" s="59" t="str">
        <f>IFERROR(IF(YEAR(TID[[#This Row],[Final EI]])=1900,"",YEAR(TID[[#This Row],[Final EI]])),"")</f>
        <v/>
      </c>
    </row>
    <row r="316" spans="1:15" x14ac:dyDescent="0.3">
      <c r="A316" s="65" t="s">
        <v>664</v>
      </c>
      <c r="B316" s="6" t="s">
        <v>665</v>
      </c>
      <c r="C316" s="6" t="s">
        <v>70</v>
      </c>
      <c r="D316" s="6" t="s">
        <v>4</v>
      </c>
      <c r="E316" s="6" t="s">
        <v>103</v>
      </c>
      <c r="F316" s="6"/>
      <c r="G316" s="6" t="str" cm="1">
        <f t="array" ref="G31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16" s="66"/>
      <c r="I316" s="66"/>
      <c r="J316" s="66"/>
      <c r="K316" s="67"/>
      <c r="L316" s="63" t="str">
        <f>IFERROR(IF(YEAR(TID[[#This Row],[Capital Approval]])=1900,"",YEAR(TID[[#This Row],[Capital Approval]])),"")</f>
        <v/>
      </c>
      <c r="M316" s="59" t="str">
        <f>IFERROR(IF(YEAR(TID[[#This Row],[PA Signed]])=1900,"",YEAR(TID[[#This Row],[PA Signed]])),"")</f>
        <v/>
      </c>
      <c r="N316" s="59" t="str">
        <f>IFERROR(IF(YEAR(TID[[#This Row],[First Significant EI]])=1900,"",YEAR(TID[[#This Row],[First Significant EI]])),"")</f>
        <v/>
      </c>
      <c r="O316" s="59" t="str">
        <f>IFERROR(IF(YEAR(TID[[#This Row],[Final EI]])=1900,"",YEAR(TID[[#This Row],[Final EI]])),"")</f>
        <v/>
      </c>
    </row>
    <row r="317" spans="1:15" x14ac:dyDescent="0.3">
      <c r="A317" s="65" t="s">
        <v>666</v>
      </c>
      <c r="B317" s="6" t="s">
        <v>667</v>
      </c>
      <c r="C317" s="6" t="s">
        <v>79</v>
      </c>
      <c r="D317" s="6" t="s">
        <v>4</v>
      </c>
      <c r="E317" s="6" t="s">
        <v>23</v>
      </c>
      <c r="F317" s="6">
        <v>110</v>
      </c>
      <c r="G317" s="6" t="str" cm="1">
        <f t="array" ref="G31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17" s="66">
        <v>47317</v>
      </c>
      <c r="I317" s="66">
        <v>47703</v>
      </c>
      <c r="J317" s="66">
        <v>48288</v>
      </c>
      <c r="K317" s="67">
        <v>48653</v>
      </c>
      <c r="L317" s="63">
        <f>IFERROR(IF(YEAR(TID[[#This Row],[Capital Approval]])=1900,"",YEAR(TID[[#This Row],[Capital Approval]])),"")</f>
        <v>2029</v>
      </c>
      <c r="M317" s="59">
        <f>IFERROR(IF(YEAR(TID[[#This Row],[PA Signed]])=1900,"",YEAR(TID[[#This Row],[PA Signed]])),"")</f>
        <v>2030</v>
      </c>
      <c r="N317" s="59">
        <f>IFERROR(IF(YEAR(TID[[#This Row],[First Significant EI]])=1900,"",YEAR(TID[[#This Row],[First Significant EI]])),"")</f>
        <v>2032</v>
      </c>
      <c r="O317" s="59">
        <f>IFERROR(IF(YEAR(TID[[#This Row],[Final EI]])=1900,"",YEAR(TID[[#This Row],[Final EI]])),"")</f>
        <v>2033</v>
      </c>
    </row>
    <row r="318" spans="1:15" x14ac:dyDescent="0.3">
      <c r="A318" s="65" t="s">
        <v>668</v>
      </c>
      <c r="B318" s="6" t="s">
        <v>669</v>
      </c>
      <c r="C318" s="6" t="s">
        <v>203</v>
      </c>
      <c r="D318" s="6" t="s">
        <v>4</v>
      </c>
      <c r="E318" s="6" t="s">
        <v>23</v>
      </c>
      <c r="F318" s="6"/>
      <c r="G318" s="6" t="str" cm="1">
        <f t="array" ref="G31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18" s="66">
        <v>46568</v>
      </c>
      <c r="I318" s="66">
        <v>46985</v>
      </c>
      <c r="J318" s="66">
        <v>48115</v>
      </c>
      <c r="K318" s="67">
        <v>48930</v>
      </c>
      <c r="L318" s="63">
        <f>IFERROR(IF(YEAR(TID[[#This Row],[Capital Approval]])=1900,"",YEAR(TID[[#This Row],[Capital Approval]])),"")</f>
        <v>2027</v>
      </c>
      <c r="M318" s="59">
        <f>IFERROR(IF(YEAR(TID[[#This Row],[PA Signed]])=1900,"",YEAR(TID[[#This Row],[PA Signed]])),"")</f>
        <v>2028</v>
      </c>
      <c r="N318" s="59">
        <f>IFERROR(IF(YEAR(TID[[#This Row],[First Significant EI]])=1900,"",YEAR(TID[[#This Row],[First Significant EI]])),"")</f>
        <v>2031</v>
      </c>
      <c r="O318" s="59">
        <f>IFERROR(IF(YEAR(TID[[#This Row],[Final EI]])=1900,"",YEAR(TID[[#This Row],[Final EI]])),"")</f>
        <v>2033</v>
      </c>
    </row>
    <row r="319" spans="1:15" x14ac:dyDescent="0.3">
      <c r="A319" s="65" t="s">
        <v>670</v>
      </c>
      <c r="B319" s="6" t="s">
        <v>671</v>
      </c>
      <c r="C319" s="6" t="s">
        <v>20</v>
      </c>
      <c r="D319" s="6" t="s">
        <v>4</v>
      </c>
      <c r="E319" s="6" t="s">
        <v>23</v>
      </c>
      <c r="F319" s="6">
        <v>110</v>
      </c>
      <c r="G319" s="6" t="str" cm="1">
        <f t="array" ref="G31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19" s="66">
        <v>47276</v>
      </c>
      <c r="I319" s="66">
        <v>47672</v>
      </c>
      <c r="J319" s="66">
        <v>48522</v>
      </c>
      <c r="K319" s="67">
        <v>48887</v>
      </c>
      <c r="L319" s="63">
        <f>IFERROR(IF(YEAR(TID[[#This Row],[Capital Approval]])=1900,"",YEAR(TID[[#This Row],[Capital Approval]])),"")</f>
        <v>2029</v>
      </c>
      <c r="M319" s="59">
        <f>IFERROR(IF(YEAR(TID[[#This Row],[PA Signed]])=1900,"",YEAR(TID[[#This Row],[PA Signed]])),"")</f>
        <v>2030</v>
      </c>
      <c r="N319" s="59">
        <f>IFERROR(IF(YEAR(TID[[#This Row],[First Significant EI]])=1900,"",YEAR(TID[[#This Row],[First Significant EI]])),"")</f>
        <v>2032</v>
      </c>
      <c r="O319" s="59">
        <f>IFERROR(IF(YEAR(TID[[#This Row],[Final EI]])=1900,"",YEAR(TID[[#This Row],[Final EI]])),"")</f>
        <v>2033</v>
      </c>
    </row>
    <row r="320" spans="1:15" x14ac:dyDescent="0.3">
      <c r="A320" s="65" t="s">
        <v>672</v>
      </c>
      <c r="B320" s="68" t="s">
        <v>673</v>
      </c>
      <c r="C320" s="6" t="s">
        <v>79</v>
      </c>
      <c r="D320" s="68" t="s">
        <v>4</v>
      </c>
      <c r="E320" s="68" t="s">
        <v>15</v>
      </c>
      <c r="F320" s="6"/>
      <c r="G320" s="6" t="str" cm="1">
        <f t="array" ref="G32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0" s="66">
        <v>46223</v>
      </c>
      <c r="I320" s="66">
        <v>47501</v>
      </c>
      <c r="J320" s="66"/>
      <c r="K320" s="67"/>
      <c r="L320" s="63">
        <f>IFERROR(IF(YEAR(TID[[#This Row],[Capital Approval]])=1900,"",YEAR(TID[[#This Row],[Capital Approval]])),"")</f>
        <v>2026</v>
      </c>
      <c r="M320" s="59">
        <f>IFERROR(IF(YEAR(TID[[#This Row],[PA Signed]])=1900,"",YEAR(TID[[#This Row],[PA Signed]])),"")</f>
        <v>2030</v>
      </c>
      <c r="N320" s="59" t="str">
        <f>IFERROR(IF(YEAR(TID[[#This Row],[First Significant EI]])=1900,"",YEAR(TID[[#This Row],[First Significant EI]])),"")</f>
        <v/>
      </c>
      <c r="O320" s="59" t="str">
        <f>IFERROR(IF(YEAR(TID[[#This Row],[Final EI]])=1900,"",YEAR(TID[[#This Row],[Final EI]])),"")</f>
        <v/>
      </c>
    </row>
    <row r="321" spans="1:15" x14ac:dyDescent="0.3">
      <c r="A321" s="65" t="s">
        <v>674</v>
      </c>
      <c r="B321" s="68" t="s">
        <v>675</v>
      </c>
      <c r="C321" s="6" t="s">
        <v>30</v>
      </c>
      <c r="D321" s="68" t="s">
        <v>4</v>
      </c>
      <c r="E321" s="68" t="s">
        <v>15</v>
      </c>
      <c r="F321" s="6"/>
      <c r="G321" s="6" t="str" cm="1">
        <f t="array" ref="G32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1" s="66">
        <v>46203</v>
      </c>
      <c r="I321" s="66">
        <v>47501</v>
      </c>
      <c r="J321" s="66"/>
      <c r="K321" s="67"/>
      <c r="L321" s="63">
        <f>IFERROR(IF(YEAR(TID[[#This Row],[Capital Approval]])=1900,"",YEAR(TID[[#This Row],[Capital Approval]])),"")</f>
        <v>2026</v>
      </c>
      <c r="M321" s="59">
        <f>IFERROR(IF(YEAR(TID[[#This Row],[PA Signed]])=1900,"",YEAR(TID[[#This Row],[PA Signed]])),"")</f>
        <v>2030</v>
      </c>
      <c r="N321" s="59" t="str">
        <f>IFERROR(IF(YEAR(TID[[#This Row],[First Significant EI]])=1900,"",YEAR(TID[[#This Row],[First Significant EI]])),"")</f>
        <v/>
      </c>
      <c r="O321" s="59" t="str">
        <f>IFERROR(IF(YEAR(TID[[#This Row],[Final EI]])=1900,"",YEAR(TID[[#This Row],[Final EI]])),"")</f>
        <v/>
      </c>
    </row>
    <row r="322" spans="1:15" x14ac:dyDescent="0.3">
      <c r="A322" s="65" t="s">
        <v>676</v>
      </c>
      <c r="B322" s="68" t="s">
        <v>677</v>
      </c>
      <c r="C322" s="6" t="s">
        <v>30</v>
      </c>
      <c r="D322" s="68" t="s">
        <v>4</v>
      </c>
      <c r="E322" s="68" t="s">
        <v>15</v>
      </c>
      <c r="F322" s="6"/>
      <c r="G322" s="6" t="str" cm="1">
        <f t="array" ref="G32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2" s="66">
        <v>47142</v>
      </c>
      <c r="I322" s="66">
        <v>47732</v>
      </c>
      <c r="J322" s="66"/>
      <c r="K322" s="67"/>
      <c r="L322" s="63">
        <f>IFERROR(IF(YEAR(TID[[#This Row],[Capital Approval]])=1900,"",YEAR(TID[[#This Row],[Capital Approval]])),"")</f>
        <v>2029</v>
      </c>
      <c r="M322" s="59">
        <f>IFERROR(IF(YEAR(TID[[#This Row],[PA Signed]])=1900,"",YEAR(TID[[#This Row],[PA Signed]])),"")</f>
        <v>2030</v>
      </c>
      <c r="N322" s="59" t="str">
        <f>IFERROR(IF(YEAR(TID[[#This Row],[First Significant EI]])=1900,"",YEAR(TID[[#This Row],[First Significant EI]])),"")</f>
        <v/>
      </c>
      <c r="O322" s="59" t="str">
        <f>IFERROR(IF(YEAR(TID[[#This Row],[Final EI]])=1900,"",YEAR(TID[[#This Row],[Final EI]])),"")</f>
        <v/>
      </c>
    </row>
    <row r="323" spans="1:15" x14ac:dyDescent="0.3">
      <c r="A323" s="65" t="s">
        <v>678</v>
      </c>
      <c r="B323" s="68" t="s">
        <v>679</v>
      </c>
      <c r="C323" s="6" t="s">
        <v>30</v>
      </c>
      <c r="D323" s="68" t="s">
        <v>4</v>
      </c>
      <c r="E323" s="68" t="s">
        <v>15</v>
      </c>
      <c r="F323" s="6"/>
      <c r="G323" s="6" t="str" cm="1">
        <f t="array" ref="G32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3" s="66">
        <v>46242</v>
      </c>
      <c r="I323" s="66">
        <v>47197</v>
      </c>
      <c r="J323" s="66"/>
      <c r="K323" s="67"/>
      <c r="L323" s="63">
        <f>IFERROR(IF(YEAR(TID[[#This Row],[Capital Approval]])=1900,"",YEAR(TID[[#This Row],[Capital Approval]])),"")</f>
        <v>2026</v>
      </c>
      <c r="M323" s="59">
        <f>IFERROR(IF(YEAR(TID[[#This Row],[PA Signed]])=1900,"",YEAR(TID[[#This Row],[PA Signed]])),"")</f>
        <v>2029</v>
      </c>
      <c r="N323" s="59" t="str">
        <f>IFERROR(IF(YEAR(TID[[#This Row],[First Significant EI]])=1900,"",YEAR(TID[[#This Row],[First Significant EI]])),"")</f>
        <v/>
      </c>
      <c r="O323" s="59" t="str">
        <f>IFERROR(IF(YEAR(TID[[#This Row],[Final EI]])=1900,"",YEAR(TID[[#This Row],[Final EI]])),"")</f>
        <v/>
      </c>
    </row>
    <row r="324" spans="1:15" x14ac:dyDescent="0.3">
      <c r="A324" s="65" t="s">
        <v>680</v>
      </c>
      <c r="B324" s="68" t="s">
        <v>681</v>
      </c>
      <c r="C324" s="6" t="s">
        <v>226</v>
      </c>
      <c r="D324" s="68" t="s">
        <v>4</v>
      </c>
      <c r="E324" s="68" t="s">
        <v>15</v>
      </c>
      <c r="F324" s="6"/>
      <c r="G324" s="6" t="str" cm="1">
        <f t="array" ref="G32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4" s="66">
        <v>46346</v>
      </c>
      <c r="I324" s="66">
        <v>47501</v>
      </c>
      <c r="J324" s="66"/>
      <c r="K324" s="67"/>
      <c r="L324" s="63">
        <f>IFERROR(IF(YEAR(TID[[#This Row],[Capital Approval]])=1900,"",YEAR(TID[[#This Row],[Capital Approval]])),"")</f>
        <v>2026</v>
      </c>
      <c r="M324" s="59">
        <f>IFERROR(IF(YEAR(TID[[#This Row],[PA Signed]])=1900,"",YEAR(TID[[#This Row],[PA Signed]])),"")</f>
        <v>2030</v>
      </c>
      <c r="N324" s="59" t="str">
        <f>IFERROR(IF(YEAR(TID[[#This Row],[First Significant EI]])=1900,"",YEAR(TID[[#This Row],[First Significant EI]])),"")</f>
        <v/>
      </c>
      <c r="O324" s="59" t="str">
        <f>IFERROR(IF(YEAR(TID[[#This Row],[Final EI]])=1900,"",YEAR(TID[[#This Row],[Final EI]])),"")</f>
        <v/>
      </c>
    </row>
    <row r="325" spans="1:15" x14ac:dyDescent="0.3">
      <c r="A325" s="65" t="s">
        <v>682</v>
      </c>
      <c r="B325" s="68" t="s">
        <v>683</v>
      </c>
      <c r="C325" s="6" t="s">
        <v>79</v>
      </c>
      <c r="D325" s="68" t="s">
        <v>4</v>
      </c>
      <c r="E325" s="68" t="s">
        <v>15</v>
      </c>
      <c r="F325" s="6"/>
      <c r="G325" s="6" t="str" cm="1">
        <f t="array" ref="G32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5" s="66">
        <v>46192</v>
      </c>
      <c r="I325" s="66">
        <v>47197</v>
      </c>
      <c r="J325" s="66"/>
      <c r="K325" s="67"/>
      <c r="L325" s="63">
        <f>IFERROR(IF(YEAR(TID[[#This Row],[Capital Approval]])=1900,"",YEAR(TID[[#This Row],[Capital Approval]])),"")</f>
        <v>2026</v>
      </c>
      <c r="M325" s="59">
        <f>IFERROR(IF(YEAR(TID[[#This Row],[PA Signed]])=1900,"",YEAR(TID[[#This Row],[PA Signed]])),"")</f>
        <v>2029</v>
      </c>
      <c r="N325" s="59" t="str">
        <f>IFERROR(IF(YEAR(TID[[#This Row],[First Significant EI]])=1900,"",YEAR(TID[[#This Row],[First Significant EI]])),"")</f>
        <v/>
      </c>
      <c r="O325" s="59" t="str">
        <f>IFERROR(IF(YEAR(TID[[#This Row],[Final EI]])=1900,"",YEAR(TID[[#This Row],[Final EI]])),"")</f>
        <v/>
      </c>
    </row>
    <row r="326" spans="1:15" x14ac:dyDescent="0.3">
      <c r="A326" s="65" t="s">
        <v>684</v>
      </c>
      <c r="B326" s="68" t="s">
        <v>685</v>
      </c>
      <c r="C326" s="6" t="s">
        <v>55</v>
      </c>
      <c r="D326" s="68" t="s">
        <v>4</v>
      </c>
      <c r="E326" s="68" t="s">
        <v>15</v>
      </c>
      <c r="F326" s="6"/>
      <c r="G326" s="6" t="str" cm="1">
        <f t="array" ref="G32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6" s="66">
        <v>46241</v>
      </c>
      <c r="I326" s="66">
        <v>47197</v>
      </c>
      <c r="J326" s="66"/>
      <c r="K326" s="67"/>
      <c r="L326" s="63">
        <f>IFERROR(IF(YEAR(TID[[#This Row],[Capital Approval]])=1900,"",YEAR(TID[[#This Row],[Capital Approval]])),"")</f>
        <v>2026</v>
      </c>
      <c r="M326" s="59">
        <f>IFERROR(IF(YEAR(TID[[#This Row],[PA Signed]])=1900,"",YEAR(TID[[#This Row],[PA Signed]])),"")</f>
        <v>2029</v>
      </c>
      <c r="N326" s="59" t="str">
        <f>IFERROR(IF(YEAR(TID[[#This Row],[First Significant EI]])=1900,"",YEAR(TID[[#This Row],[First Significant EI]])),"")</f>
        <v/>
      </c>
      <c r="O326" s="59" t="str">
        <f>IFERROR(IF(YEAR(TID[[#This Row],[Final EI]])=1900,"",YEAR(TID[[#This Row],[Final EI]])),"")</f>
        <v/>
      </c>
    </row>
    <row r="327" spans="1:15" x14ac:dyDescent="0.3">
      <c r="A327" s="65" t="s">
        <v>686</v>
      </c>
      <c r="B327" s="68" t="s">
        <v>687</v>
      </c>
      <c r="C327" s="6" t="s">
        <v>92</v>
      </c>
      <c r="D327" s="68" t="s">
        <v>4</v>
      </c>
      <c r="E327" s="68" t="s">
        <v>15</v>
      </c>
      <c r="F327" s="6"/>
      <c r="G327" s="6" t="str" cm="1">
        <f t="array" ref="G32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7" s="66">
        <v>46241</v>
      </c>
      <c r="I327" s="66">
        <v>47197</v>
      </c>
      <c r="J327" s="66"/>
      <c r="K327" s="67"/>
      <c r="L327" s="63">
        <f>IFERROR(IF(YEAR(TID[[#This Row],[Capital Approval]])=1900,"",YEAR(TID[[#This Row],[Capital Approval]])),"")</f>
        <v>2026</v>
      </c>
      <c r="M327" s="59">
        <f>IFERROR(IF(YEAR(TID[[#This Row],[PA Signed]])=1900,"",YEAR(TID[[#This Row],[PA Signed]])),"")</f>
        <v>2029</v>
      </c>
      <c r="N327" s="59" t="str">
        <f>IFERROR(IF(YEAR(TID[[#This Row],[First Significant EI]])=1900,"",YEAR(TID[[#This Row],[First Significant EI]])),"")</f>
        <v/>
      </c>
      <c r="O327" s="59" t="str">
        <f>IFERROR(IF(YEAR(TID[[#This Row],[Final EI]])=1900,"",YEAR(TID[[#This Row],[Final EI]])),"")</f>
        <v/>
      </c>
    </row>
    <row r="328" spans="1:15" x14ac:dyDescent="0.3">
      <c r="A328" s="65" t="s">
        <v>688</v>
      </c>
      <c r="B328" s="68" t="s">
        <v>689</v>
      </c>
      <c r="C328" s="6" t="s">
        <v>203</v>
      </c>
      <c r="D328" s="68" t="s">
        <v>4</v>
      </c>
      <c r="E328" s="68" t="s">
        <v>15</v>
      </c>
      <c r="F328" s="6"/>
      <c r="G328" s="6" t="str" cm="1">
        <f t="array" ref="G32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8" s="66">
        <v>46241</v>
      </c>
      <c r="I328" s="66">
        <v>47501</v>
      </c>
      <c r="J328" s="66"/>
      <c r="K328" s="67"/>
      <c r="L328" s="63">
        <f>IFERROR(IF(YEAR(TID[[#This Row],[Capital Approval]])=1900,"",YEAR(TID[[#This Row],[Capital Approval]])),"")</f>
        <v>2026</v>
      </c>
      <c r="M328" s="59">
        <f>IFERROR(IF(YEAR(TID[[#This Row],[PA Signed]])=1900,"",YEAR(TID[[#This Row],[PA Signed]])),"")</f>
        <v>2030</v>
      </c>
      <c r="N328" s="59" t="str">
        <f>IFERROR(IF(YEAR(TID[[#This Row],[First Significant EI]])=1900,"",YEAR(TID[[#This Row],[First Significant EI]])),"")</f>
        <v/>
      </c>
      <c r="O328" s="59" t="str">
        <f>IFERROR(IF(YEAR(TID[[#This Row],[Final EI]])=1900,"",YEAR(TID[[#This Row],[Final EI]])),"")</f>
        <v/>
      </c>
    </row>
    <row r="329" spans="1:15" x14ac:dyDescent="0.3">
      <c r="A329" s="65" t="s">
        <v>690</v>
      </c>
      <c r="B329" s="68" t="s">
        <v>691</v>
      </c>
      <c r="C329" s="6" t="s">
        <v>52</v>
      </c>
      <c r="D329" s="68" t="s">
        <v>4</v>
      </c>
      <c r="E329" s="68" t="s">
        <v>96</v>
      </c>
      <c r="F329" s="6">
        <v>110</v>
      </c>
      <c r="G329" s="6" t="str" cm="1">
        <f t="array" ref="G32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29" s="66"/>
      <c r="I329" s="66"/>
      <c r="J329" s="66"/>
      <c r="K329" s="67"/>
      <c r="L329" s="63" t="str">
        <f>IFERROR(IF(YEAR(TID[[#This Row],[Capital Approval]])=1900,"",YEAR(TID[[#This Row],[Capital Approval]])),"")</f>
        <v/>
      </c>
      <c r="M329" s="59" t="str">
        <f>IFERROR(IF(YEAR(TID[[#This Row],[PA Signed]])=1900,"",YEAR(TID[[#This Row],[PA Signed]])),"")</f>
        <v/>
      </c>
      <c r="N329" s="59" t="str">
        <f>IFERROR(IF(YEAR(TID[[#This Row],[First Significant EI]])=1900,"",YEAR(TID[[#This Row],[First Significant EI]])),"")</f>
        <v/>
      </c>
      <c r="O329" s="59" t="str">
        <f>IFERROR(IF(YEAR(TID[[#This Row],[Final EI]])=1900,"",YEAR(TID[[#This Row],[Final EI]])),"")</f>
        <v/>
      </c>
    </row>
    <row r="330" spans="1:15" x14ac:dyDescent="0.3">
      <c r="A330" s="65" t="s">
        <v>692</v>
      </c>
      <c r="B330" s="68" t="s">
        <v>693</v>
      </c>
      <c r="C330" s="6" t="s">
        <v>203</v>
      </c>
      <c r="D330" s="68" t="s">
        <v>4</v>
      </c>
      <c r="E330" s="68" t="s">
        <v>96</v>
      </c>
      <c r="F330" s="6">
        <v>110</v>
      </c>
      <c r="G330" s="6" t="str" cm="1">
        <f t="array" ref="G33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0" s="66"/>
      <c r="I330" s="66"/>
      <c r="J330" s="66"/>
      <c r="K330" s="67"/>
      <c r="L330" s="63" t="str">
        <f>IFERROR(IF(YEAR(TID[[#This Row],[Capital Approval]])=1900,"",YEAR(TID[[#This Row],[Capital Approval]])),"")</f>
        <v/>
      </c>
      <c r="M330" s="59" t="str">
        <f>IFERROR(IF(YEAR(TID[[#This Row],[PA Signed]])=1900,"",YEAR(TID[[#This Row],[PA Signed]])),"")</f>
        <v/>
      </c>
      <c r="N330" s="59" t="str">
        <f>IFERROR(IF(YEAR(TID[[#This Row],[First Significant EI]])=1900,"",YEAR(TID[[#This Row],[First Significant EI]])),"")</f>
        <v/>
      </c>
      <c r="O330" s="59" t="str">
        <f>IFERROR(IF(YEAR(TID[[#This Row],[Final EI]])=1900,"",YEAR(TID[[#This Row],[Final EI]])),"")</f>
        <v/>
      </c>
    </row>
    <row r="331" spans="1:15" x14ac:dyDescent="0.3">
      <c r="A331" s="65" t="s">
        <v>694</v>
      </c>
      <c r="B331" s="68" t="s">
        <v>695</v>
      </c>
      <c r="C331" s="6" t="s">
        <v>104</v>
      </c>
      <c r="D331" s="68" t="s">
        <v>4</v>
      </c>
      <c r="E331" s="68" t="s">
        <v>96</v>
      </c>
      <c r="F331" s="6">
        <v>110</v>
      </c>
      <c r="G331" s="6" t="str" cm="1">
        <f t="array" ref="G33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1" s="66"/>
      <c r="I331" s="66"/>
      <c r="J331" s="66"/>
      <c r="K331" s="67"/>
      <c r="L331" s="63" t="str">
        <f>IFERROR(IF(YEAR(TID[[#This Row],[Capital Approval]])=1900,"",YEAR(TID[[#This Row],[Capital Approval]])),"")</f>
        <v/>
      </c>
      <c r="M331" s="59" t="str">
        <f>IFERROR(IF(YEAR(TID[[#This Row],[PA Signed]])=1900,"",YEAR(TID[[#This Row],[PA Signed]])),"")</f>
        <v/>
      </c>
      <c r="N331" s="59" t="str">
        <f>IFERROR(IF(YEAR(TID[[#This Row],[First Significant EI]])=1900,"",YEAR(TID[[#This Row],[First Significant EI]])),"")</f>
        <v/>
      </c>
      <c r="O331" s="59" t="str">
        <f>IFERROR(IF(YEAR(TID[[#This Row],[Final EI]])=1900,"",YEAR(TID[[#This Row],[Final EI]])),"")</f>
        <v/>
      </c>
    </row>
    <row r="332" spans="1:15" x14ac:dyDescent="0.3">
      <c r="A332" s="65" t="s">
        <v>696</v>
      </c>
      <c r="B332" s="68" t="s">
        <v>697</v>
      </c>
      <c r="C332" s="6" t="s">
        <v>49</v>
      </c>
      <c r="D332" s="68" t="s">
        <v>4</v>
      </c>
      <c r="E332" s="68" t="s">
        <v>96</v>
      </c>
      <c r="F332" s="6"/>
      <c r="G332" s="6" t="str" cm="1">
        <f t="array" ref="G33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32" s="66">
        <v>46083</v>
      </c>
      <c r="I332" s="66">
        <v>46357</v>
      </c>
      <c r="J332" s="66">
        <v>46905</v>
      </c>
      <c r="K332" s="67">
        <v>46905</v>
      </c>
      <c r="L332" s="63">
        <f>IFERROR(IF(YEAR(TID[[#This Row],[Capital Approval]])=1900,"",YEAR(TID[[#This Row],[Capital Approval]])),"")</f>
        <v>2026</v>
      </c>
      <c r="M332" s="59">
        <f>IFERROR(IF(YEAR(TID[[#This Row],[PA Signed]])=1900,"",YEAR(TID[[#This Row],[PA Signed]])),"")</f>
        <v>2026</v>
      </c>
      <c r="N332" s="59">
        <f>IFERROR(IF(YEAR(TID[[#This Row],[First Significant EI]])=1900,"",YEAR(TID[[#This Row],[First Significant EI]])),"")</f>
        <v>2028</v>
      </c>
      <c r="O332" s="59">
        <f>IFERROR(IF(YEAR(TID[[#This Row],[Final EI]])=1900,"",YEAR(TID[[#This Row],[Final EI]])),"")</f>
        <v>2028</v>
      </c>
    </row>
    <row r="333" spans="1:15" x14ac:dyDescent="0.3">
      <c r="A333" s="65" t="s">
        <v>698</v>
      </c>
      <c r="B333" s="68" t="s">
        <v>699</v>
      </c>
      <c r="C333" s="6" t="s">
        <v>16</v>
      </c>
      <c r="D333" s="68" t="s">
        <v>4</v>
      </c>
      <c r="E333" s="68" t="s">
        <v>96</v>
      </c>
      <c r="F333" s="6">
        <v>110</v>
      </c>
      <c r="G333" s="6" t="str" cm="1">
        <f t="array" ref="G33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3" s="66"/>
      <c r="I333" s="66"/>
      <c r="J333" s="66"/>
      <c r="K333" s="67"/>
      <c r="L333" s="63" t="str">
        <f>IFERROR(IF(YEAR(TID[[#This Row],[Capital Approval]])=1900,"",YEAR(TID[[#This Row],[Capital Approval]])),"")</f>
        <v/>
      </c>
      <c r="M333" s="59" t="str">
        <f>IFERROR(IF(YEAR(TID[[#This Row],[PA Signed]])=1900,"",YEAR(TID[[#This Row],[PA Signed]])),"")</f>
        <v/>
      </c>
      <c r="N333" s="59" t="str">
        <f>IFERROR(IF(YEAR(TID[[#This Row],[First Significant EI]])=1900,"",YEAR(TID[[#This Row],[First Significant EI]])),"")</f>
        <v/>
      </c>
      <c r="O333" s="59" t="str">
        <f>IFERROR(IF(YEAR(TID[[#This Row],[Final EI]])=1900,"",YEAR(TID[[#This Row],[Final EI]])),"")</f>
        <v/>
      </c>
    </row>
    <row r="334" spans="1:15" x14ac:dyDescent="0.3">
      <c r="A334" s="65" t="s">
        <v>700</v>
      </c>
      <c r="B334" s="68" t="s">
        <v>701</v>
      </c>
      <c r="C334" s="6" t="s">
        <v>55</v>
      </c>
      <c r="D334" s="68" t="s">
        <v>4</v>
      </c>
      <c r="E334" s="68" t="s">
        <v>96</v>
      </c>
      <c r="F334" s="6">
        <v>110</v>
      </c>
      <c r="G334" s="6" t="str" cm="1">
        <f t="array" ref="G33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4" s="66"/>
      <c r="I334" s="66"/>
      <c r="J334" s="66"/>
      <c r="K334" s="67"/>
      <c r="L334" s="63" t="str">
        <f>IFERROR(IF(YEAR(TID[[#This Row],[Capital Approval]])=1900,"",YEAR(TID[[#This Row],[Capital Approval]])),"")</f>
        <v/>
      </c>
      <c r="M334" s="59" t="str">
        <f>IFERROR(IF(YEAR(TID[[#This Row],[PA Signed]])=1900,"",YEAR(TID[[#This Row],[PA Signed]])),"")</f>
        <v/>
      </c>
      <c r="N334" s="59" t="str">
        <f>IFERROR(IF(YEAR(TID[[#This Row],[First Significant EI]])=1900,"",YEAR(TID[[#This Row],[First Significant EI]])),"")</f>
        <v/>
      </c>
      <c r="O334" s="59" t="str">
        <f>IFERROR(IF(YEAR(TID[[#This Row],[Final EI]])=1900,"",YEAR(TID[[#This Row],[Final EI]])),"")</f>
        <v/>
      </c>
    </row>
    <row r="335" spans="1:15" x14ac:dyDescent="0.3">
      <c r="A335" s="65" t="s">
        <v>702</v>
      </c>
      <c r="B335" s="68" t="s">
        <v>703</v>
      </c>
      <c r="C335" s="6" t="s">
        <v>107</v>
      </c>
      <c r="D335" s="68" t="s">
        <v>4</v>
      </c>
      <c r="E335" s="68" t="s">
        <v>96</v>
      </c>
      <c r="F335" s="6">
        <v>220</v>
      </c>
      <c r="G335" s="6" t="str" cm="1">
        <f t="array" ref="G33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5" s="66"/>
      <c r="I335" s="66"/>
      <c r="J335" s="66"/>
      <c r="K335" s="67"/>
      <c r="L335" s="63" t="str">
        <f>IFERROR(IF(YEAR(TID[[#This Row],[Capital Approval]])=1900,"",YEAR(TID[[#This Row],[Capital Approval]])),"")</f>
        <v/>
      </c>
      <c r="M335" s="59" t="str">
        <f>IFERROR(IF(YEAR(TID[[#This Row],[PA Signed]])=1900,"",YEAR(TID[[#This Row],[PA Signed]])),"")</f>
        <v/>
      </c>
      <c r="N335" s="59" t="str">
        <f>IFERROR(IF(YEAR(TID[[#This Row],[First Significant EI]])=1900,"",YEAR(TID[[#This Row],[First Significant EI]])),"")</f>
        <v/>
      </c>
      <c r="O335" s="59" t="str">
        <f>IFERROR(IF(YEAR(TID[[#This Row],[Final EI]])=1900,"",YEAR(TID[[#This Row],[Final EI]])),"")</f>
        <v/>
      </c>
    </row>
    <row r="336" spans="1:15" x14ac:dyDescent="0.3">
      <c r="A336" s="65" t="s">
        <v>704</v>
      </c>
      <c r="B336" s="68" t="s">
        <v>705</v>
      </c>
      <c r="C336" s="6" t="s">
        <v>79</v>
      </c>
      <c r="D336" s="68" t="s">
        <v>4</v>
      </c>
      <c r="E336" s="68" t="s">
        <v>96</v>
      </c>
      <c r="F336" s="6">
        <v>110</v>
      </c>
      <c r="G336" s="6" t="str" cm="1">
        <f t="array" ref="G33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6" s="66"/>
      <c r="I336" s="66"/>
      <c r="J336" s="66"/>
      <c r="K336" s="67"/>
      <c r="L336" s="63" t="str">
        <f>IFERROR(IF(YEAR(TID[[#This Row],[Capital Approval]])=1900,"",YEAR(TID[[#This Row],[Capital Approval]])),"")</f>
        <v/>
      </c>
      <c r="M336" s="59" t="str">
        <f>IFERROR(IF(YEAR(TID[[#This Row],[PA Signed]])=1900,"",YEAR(TID[[#This Row],[PA Signed]])),"")</f>
        <v/>
      </c>
      <c r="N336" s="59" t="str">
        <f>IFERROR(IF(YEAR(TID[[#This Row],[First Significant EI]])=1900,"",YEAR(TID[[#This Row],[First Significant EI]])),"")</f>
        <v/>
      </c>
      <c r="O336" s="59" t="str">
        <f>IFERROR(IF(YEAR(TID[[#This Row],[Final EI]])=1900,"",YEAR(TID[[#This Row],[Final EI]])),"")</f>
        <v/>
      </c>
    </row>
    <row r="337" spans="1:15" x14ac:dyDescent="0.3">
      <c r="A337" s="65" t="s">
        <v>706</v>
      </c>
      <c r="B337" s="68" t="s">
        <v>707</v>
      </c>
      <c r="C337" s="6" t="s">
        <v>30</v>
      </c>
      <c r="D337" s="68" t="s">
        <v>4</v>
      </c>
      <c r="E337" s="68" t="s">
        <v>96</v>
      </c>
      <c r="F337" s="6">
        <v>110</v>
      </c>
      <c r="G337" s="6" t="str" cm="1">
        <f t="array" ref="G33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7" s="66"/>
      <c r="I337" s="66"/>
      <c r="J337" s="66"/>
      <c r="K337" s="67"/>
      <c r="L337" s="63" t="str">
        <f>IFERROR(IF(YEAR(TID[[#This Row],[Capital Approval]])=1900,"",YEAR(TID[[#This Row],[Capital Approval]])),"")</f>
        <v/>
      </c>
      <c r="M337" s="59" t="str">
        <f>IFERROR(IF(YEAR(TID[[#This Row],[PA Signed]])=1900,"",YEAR(TID[[#This Row],[PA Signed]])),"")</f>
        <v/>
      </c>
      <c r="N337" s="59" t="str">
        <f>IFERROR(IF(YEAR(TID[[#This Row],[First Significant EI]])=1900,"",YEAR(TID[[#This Row],[First Significant EI]])),"")</f>
        <v/>
      </c>
      <c r="O337" s="59" t="str">
        <f>IFERROR(IF(YEAR(TID[[#This Row],[Final EI]])=1900,"",YEAR(TID[[#This Row],[Final EI]])),"")</f>
        <v/>
      </c>
    </row>
    <row r="338" spans="1:15" x14ac:dyDescent="0.3">
      <c r="A338" s="65" t="s">
        <v>708</v>
      </c>
      <c r="B338" s="68" t="s">
        <v>709</v>
      </c>
      <c r="C338" s="6" t="s">
        <v>167</v>
      </c>
      <c r="D338" s="68" t="s">
        <v>4</v>
      </c>
      <c r="E338" s="68" t="s">
        <v>96</v>
      </c>
      <c r="F338" s="6">
        <v>110</v>
      </c>
      <c r="G338" s="6" t="str" cm="1">
        <f t="array" ref="G33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8" s="66"/>
      <c r="I338" s="66"/>
      <c r="J338" s="66"/>
      <c r="K338" s="67"/>
      <c r="L338" s="63" t="str">
        <f>IFERROR(IF(YEAR(TID[[#This Row],[Capital Approval]])=1900,"",YEAR(TID[[#This Row],[Capital Approval]])),"")</f>
        <v/>
      </c>
      <c r="M338" s="59" t="str">
        <f>IFERROR(IF(YEAR(TID[[#This Row],[PA Signed]])=1900,"",YEAR(TID[[#This Row],[PA Signed]])),"")</f>
        <v/>
      </c>
      <c r="N338" s="59" t="str">
        <f>IFERROR(IF(YEAR(TID[[#This Row],[First Significant EI]])=1900,"",YEAR(TID[[#This Row],[First Significant EI]])),"")</f>
        <v/>
      </c>
      <c r="O338" s="59" t="str">
        <f>IFERROR(IF(YEAR(TID[[#This Row],[Final EI]])=1900,"",YEAR(TID[[#This Row],[Final EI]])),"")</f>
        <v/>
      </c>
    </row>
    <row r="339" spans="1:15" x14ac:dyDescent="0.3">
      <c r="A339" s="69" t="s">
        <v>710</v>
      </c>
      <c r="B339" s="68" t="s">
        <v>711</v>
      </c>
      <c r="C339" s="6" t="s">
        <v>27</v>
      </c>
      <c r="D339" s="68" t="s">
        <v>4</v>
      </c>
      <c r="E339" s="68" t="s">
        <v>96</v>
      </c>
      <c r="F339" s="6"/>
      <c r="G339" s="6" t="str" cm="1">
        <f t="array" ref="G33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39" s="66"/>
      <c r="I339" s="66"/>
      <c r="J339" s="66"/>
      <c r="K339" s="67"/>
      <c r="L339" s="63" t="str">
        <f>IFERROR(IF(YEAR(TID[[#This Row],[Capital Approval]])=1900,"",YEAR(TID[[#This Row],[Capital Approval]])),"")</f>
        <v/>
      </c>
      <c r="M339" s="59" t="str">
        <f>IFERROR(IF(YEAR(TID[[#This Row],[PA Signed]])=1900,"",YEAR(TID[[#This Row],[PA Signed]])),"")</f>
        <v/>
      </c>
      <c r="N339" s="59" t="str">
        <f>IFERROR(IF(YEAR(TID[[#This Row],[First Significant EI]])=1900,"",YEAR(TID[[#This Row],[First Significant EI]])),"")</f>
        <v/>
      </c>
      <c r="O339" s="59" t="str">
        <f>IFERROR(IF(YEAR(TID[[#This Row],[Final EI]])=1900,"",YEAR(TID[[#This Row],[Final EI]])),"")</f>
        <v/>
      </c>
    </row>
    <row r="340" spans="1:15" x14ac:dyDescent="0.3">
      <c r="A340" s="65" t="s">
        <v>712</v>
      </c>
      <c r="B340" s="68" t="s">
        <v>713</v>
      </c>
      <c r="C340" s="6" t="s">
        <v>104</v>
      </c>
      <c r="D340" s="68" t="s">
        <v>4</v>
      </c>
      <c r="E340" s="68" t="s">
        <v>96</v>
      </c>
      <c r="F340" s="6"/>
      <c r="G340" s="6" t="str" cm="1">
        <f t="array" ref="G34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0" s="66">
        <v>46266</v>
      </c>
      <c r="I340" s="66">
        <v>46391</v>
      </c>
      <c r="J340" s="66">
        <v>46722</v>
      </c>
      <c r="K340" s="67">
        <v>46722</v>
      </c>
      <c r="L340" s="63">
        <f>IFERROR(IF(YEAR(TID[[#This Row],[Capital Approval]])=1900,"",YEAR(TID[[#This Row],[Capital Approval]])),"")</f>
        <v>2026</v>
      </c>
      <c r="M340" s="59">
        <f>IFERROR(IF(YEAR(TID[[#This Row],[PA Signed]])=1900,"",YEAR(TID[[#This Row],[PA Signed]])),"")</f>
        <v>2027</v>
      </c>
      <c r="N340" s="59">
        <f>IFERROR(IF(YEAR(TID[[#This Row],[First Significant EI]])=1900,"",YEAR(TID[[#This Row],[First Significant EI]])),"")</f>
        <v>2027</v>
      </c>
      <c r="O340" s="59">
        <f>IFERROR(IF(YEAR(TID[[#This Row],[Final EI]])=1900,"",YEAR(TID[[#This Row],[Final EI]])),"")</f>
        <v>2027</v>
      </c>
    </row>
    <row r="341" spans="1:15" x14ac:dyDescent="0.3">
      <c r="A341" s="65" t="s">
        <v>714</v>
      </c>
      <c r="B341" s="68" t="s">
        <v>715</v>
      </c>
      <c r="C341" s="6" t="s">
        <v>16</v>
      </c>
      <c r="D341" s="68" t="s">
        <v>4</v>
      </c>
      <c r="E341" s="68" t="s">
        <v>96</v>
      </c>
      <c r="F341" s="6"/>
      <c r="G341" s="6" t="str" cm="1">
        <f t="array" ref="G34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1" s="66"/>
      <c r="I341" s="66"/>
      <c r="J341" s="66"/>
      <c r="K341" s="67"/>
      <c r="L341" s="63" t="str">
        <f>IFERROR(IF(YEAR(TID[[#This Row],[Capital Approval]])=1900,"",YEAR(TID[[#This Row],[Capital Approval]])),"")</f>
        <v/>
      </c>
      <c r="M341" s="59" t="str">
        <f>IFERROR(IF(YEAR(TID[[#This Row],[PA Signed]])=1900,"",YEAR(TID[[#This Row],[PA Signed]])),"")</f>
        <v/>
      </c>
      <c r="N341" s="59" t="str">
        <f>IFERROR(IF(YEAR(TID[[#This Row],[First Significant EI]])=1900,"",YEAR(TID[[#This Row],[First Significant EI]])),"")</f>
        <v/>
      </c>
      <c r="O341" s="59" t="str">
        <f>IFERROR(IF(YEAR(TID[[#This Row],[Final EI]])=1900,"",YEAR(TID[[#This Row],[Final EI]])),"")</f>
        <v/>
      </c>
    </row>
    <row r="342" spans="1:15" x14ac:dyDescent="0.3">
      <c r="A342" s="65" t="s">
        <v>716</v>
      </c>
      <c r="B342" s="68" t="s">
        <v>717</v>
      </c>
      <c r="C342" s="6" t="s">
        <v>27</v>
      </c>
      <c r="D342" s="68" t="s">
        <v>4</v>
      </c>
      <c r="E342" s="68" t="s">
        <v>96</v>
      </c>
      <c r="F342" s="6"/>
      <c r="G342" s="6" t="str" cm="1">
        <f t="array" ref="G34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2" s="66"/>
      <c r="I342" s="66"/>
      <c r="J342" s="66"/>
      <c r="K342" s="67"/>
      <c r="L342" s="63" t="str">
        <f>IFERROR(IF(YEAR(TID[[#This Row],[Capital Approval]])=1900,"",YEAR(TID[[#This Row],[Capital Approval]])),"")</f>
        <v/>
      </c>
      <c r="M342" s="59" t="str">
        <f>IFERROR(IF(YEAR(TID[[#This Row],[PA Signed]])=1900,"",YEAR(TID[[#This Row],[PA Signed]])),"")</f>
        <v/>
      </c>
      <c r="N342" s="59" t="str">
        <f>IFERROR(IF(YEAR(TID[[#This Row],[First Significant EI]])=1900,"",YEAR(TID[[#This Row],[First Significant EI]])),"")</f>
        <v/>
      </c>
      <c r="O342" s="59" t="str">
        <f>IFERROR(IF(YEAR(TID[[#This Row],[Final EI]])=1900,"",YEAR(TID[[#This Row],[Final EI]])),"")</f>
        <v/>
      </c>
    </row>
    <row r="343" spans="1:15" x14ac:dyDescent="0.3">
      <c r="A343" s="65" t="s">
        <v>718</v>
      </c>
      <c r="B343" s="68" t="s">
        <v>719</v>
      </c>
      <c r="C343" s="6" t="s">
        <v>30</v>
      </c>
      <c r="D343" s="68" t="s">
        <v>4</v>
      </c>
      <c r="E343" s="68" t="s">
        <v>96</v>
      </c>
      <c r="F343" s="6"/>
      <c r="G343" s="6" t="str" cm="1">
        <f t="array" ref="G34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3" s="66">
        <v>46539</v>
      </c>
      <c r="I343" s="66">
        <v>46755</v>
      </c>
      <c r="J343" s="66">
        <v>46905</v>
      </c>
      <c r="K343" s="67">
        <v>46997</v>
      </c>
      <c r="L343" s="63">
        <f>IFERROR(IF(YEAR(TID[[#This Row],[Capital Approval]])=1900,"",YEAR(TID[[#This Row],[Capital Approval]])),"")</f>
        <v>2027</v>
      </c>
      <c r="M343" s="59">
        <f>IFERROR(IF(YEAR(TID[[#This Row],[PA Signed]])=1900,"",YEAR(TID[[#This Row],[PA Signed]])),"")</f>
        <v>2028</v>
      </c>
      <c r="N343" s="59">
        <f>IFERROR(IF(YEAR(TID[[#This Row],[First Significant EI]])=1900,"",YEAR(TID[[#This Row],[First Significant EI]])),"")</f>
        <v>2028</v>
      </c>
      <c r="O343" s="59">
        <f>IFERROR(IF(YEAR(TID[[#This Row],[Final EI]])=1900,"",YEAR(TID[[#This Row],[Final EI]])),"")</f>
        <v>2028</v>
      </c>
    </row>
    <row r="344" spans="1:15" x14ac:dyDescent="0.3">
      <c r="A344" s="65" t="s">
        <v>720</v>
      </c>
      <c r="B344" s="68" t="s">
        <v>721</v>
      </c>
      <c r="C344" s="6" t="s">
        <v>38</v>
      </c>
      <c r="D344" s="68" t="s">
        <v>4</v>
      </c>
      <c r="E344" s="68" t="s">
        <v>96</v>
      </c>
      <c r="F344" s="6"/>
      <c r="G344" s="6" t="str" cm="1">
        <f t="array" ref="G34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4" s="66">
        <v>46478</v>
      </c>
      <c r="I344" s="66">
        <v>46753</v>
      </c>
      <c r="J344" s="66">
        <v>46905</v>
      </c>
      <c r="K344" s="67">
        <v>47311</v>
      </c>
      <c r="L344" s="63">
        <f>IFERROR(IF(YEAR(TID[[#This Row],[Capital Approval]])=1900,"",YEAR(TID[[#This Row],[Capital Approval]])),"")</f>
        <v>2027</v>
      </c>
      <c r="M344" s="59">
        <f>IFERROR(IF(YEAR(TID[[#This Row],[PA Signed]])=1900,"",YEAR(TID[[#This Row],[PA Signed]])),"")</f>
        <v>2028</v>
      </c>
      <c r="N344" s="59">
        <f>IFERROR(IF(YEAR(TID[[#This Row],[First Significant EI]])=1900,"",YEAR(TID[[#This Row],[First Significant EI]])),"")</f>
        <v>2028</v>
      </c>
      <c r="O344" s="59">
        <f>IFERROR(IF(YEAR(TID[[#This Row],[Final EI]])=1900,"",YEAR(TID[[#This Row],[Final EI]])),"")</f>
        <v>2029</v>
      </c>
    </row>
    <row r="345" spans="1:15" x14ac:dyDescent="0.3">
      <c r="A345" s="65" t="s">
        <v>722</v>
      </c>
      <c r="B345" s="68" t="s">
        <v>723</v>
      </c>
      <c r="C345" s="6" t="s">
        <v>79</v>
      </c>
      <c r="D345" s="68" t="s">
        <v>4</v>
      </c>
      <c r="E345" s="68" t="s">
        <v>96</v>
      </c>
      <c r="F345" s="6">
        <v>110</v>
      </c>
      <c r="G345" s="6" t="str" cm="1">
        <f t="array" ref="G34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5" s="66">
        <v>46143</v>
      </c>
      <c r="I345" s="66">
        <v>46357</v>
      </c>
      <c r="J345" s="66">
        <v>47665</v>
      </c>
      <c r="K345" s="67">
        <v>47757</v>
      </c>
      <c r="L345" s="63">
        <f>IFERROR(IF(YEAR(TID[[#This Row],[Capital Approval]])=1900,"",YEAR(TID[[#This Row],[Capital Approval]])),"")</f>
        <v>2026</v>
      </c>
      <c r="M345" s="59">
        <f>IFERROR(IF(YEAR(TID[[#This Row],[PA Signed]])=1900,"",YEAR(TID[[#This Row],[PA Signed]])),"")</f>
        <v>2026</v>
      </c>
      <c r="N345" s="59">
        <f>IFERROR(IF(YEAR(TID[[#This Row],[First Significant EI]])=1900,"",YEAR(TID[[#This Row],[First Significant EI]])),"")</f>
        <v>2030</v>
      </c>
      <c r="O345" s="59">
        <f>IFERROR(IF(YEAR(TID[[#This Row],[Final EI]])=1900,"",YEAR(TID[[#This Row],[Final EI]])),"")</f>
        <v>2030</v>
      </c>
    </row>
    <row r="346" spans="1:15" x14ac:dyDescent="0.3">
      <c r="A346" s="65" t="s">
        <v>724</v>
      </c>
      <c r="B346" s="68" t="s">
        <v>725</v>
      </c>
      <c r="C346" s="6" t="s">
        <v>27</v>
      </c>
      <c r="D346" s="68" t="s">
        <v>4</v>
      </c>
      <c r="E346" s="68" t="s">
        <v>96</v>
      </c>
      <c r="F346" s="6">
        <v>110</v>
      </c>
      <c r="G346" s="6" t="str" cm="1">
        <f t="array" ref="G34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6" s="66">
        <v>46143</v>
      </c>
      <c r="I346" s="66">
        <v>46357</v>
      </c>
      <c r="J346" s="66">
        <v>47696</v>
      </c>
      <c r="K346" s="67">
        <v>47788</v>
      </c>
      <c r="L346" s="63">
        <f>IFERROR(IF(YEAR(TID[[#This Row],[Capital Approval]])=1900,"",YEAR(TID[[#This Row],[Capital Approval]])),"")</f>
        <v>2026</v>
      </c>
      <c r="M346" s="59">
        <f>IFERROR(IF(YEAR(TID[[#This Row],[PA Signed]])=1900,"",YEAR(TID[[#This Row],[PA Signed]])),"")</f>
        <v>2026</v>
      </c>
      <c r="N346" s="59">
        <f>IFERROR(IF(YEAR(TID[[#This Row],[First Significant EI]])=1900,"",YEAR(TID[[#This Row],[First Significant EI]])),"")</f>
        <v>2030</v>
      </c>
      <c r="O346" s="59">
        <f>IFERROR(IF(YEAR(TID[[#This Row],[Final EI]])=1900,"",YEAR(TID[[#This Row],[Final EI]])),"")</f>
        <v>2030</v>
      </c>
    </row>
    <row r="347" spans="1:15" x14ac:dyDescent="0.3">
      <c r="A347" s="65" t="s">
        <v>726</v>
      </c>
      <c r="B347" s="68" t="s">
        <v>727</v>
      </c>
      <c r="C347" s="6" t="s">
        <v>27</v>
      </c>
      <c r="D347" s="68" t="s">
        <v>4</v>
      </c>
      <c r="E347" s="68" t="s">
        <v>96</v>
      </c>
      <c r="F347" s="6"/>
      <c r="G347" s="6" t="str" cm="1">
        <f t="array" ref="G34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7" s="66">
        <v>46204</v>
      </c>
      <c r="I347" s="66">
        <v>46357</v>
      </c>
      <c r="J347" s="66">
        <v>46692</v>
      </c>
      <c r="K347" s="67">
        <v>46692</v>
      </c>
      <c r="L347" s="63">
        <f>IFERROR(IF(YEAR(TID[[#This Row],[Capital Approval]])=1900,"",YEAR(TID[[#This Row],[Capital Approval]])),"")</f>
        <v>2026</v>
      </c>
      <c r="M347" s="59">
        <f>IFERROR(IF(YEAR(TID[[#This Row],[PA Signed]])=1900,"",YEAR(TID[[#This Row],[PA Signed]])),"")</f>
        <v>2026</v>
      </c>
      <c r="N347" s="59">
        <f>IFERROR(IF(YEAR(TID[[#This Row],[First Significant EI]])=1900,"",YEAR(TID[[#This Row],[First Significant EI]])),"")</f>
        <v>2027</v>
      </c>
      <c r="O347" s="59">
        <f>IFERROR(IF(YEAR(TID[[#This Row],[Final EI]])=1900,"",YEAR(TID[[#This Row],[Final EI]])),"")</f>
        <v>2027</v>
      </c>
    </row>
    <row r="348" spans="1:15" x14ac:dyDescent="0.3">
      <c r="A348" s="65" t="s">
        <v>728</v>
      </c>
      <c r="B348" s="68" t="s">
        <v>729</v>
      </c>
      <c r="C348" s="6" t="s">
        <v>49</v>
      </c>
      <c r="D348" s="68" t="s">
        <v>4</v>
      </c>
      <c r="E348" s="68" t="s">
        <v>96</v>
      </c>
      <c r="F348" s="6"/>
      <c r="G348" s="6" t="str" cm="1">
        <f t="array" ref="G34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8" s="66">
        <v>46235</v>
      </c>
      <c r="I348" s="66">
        <v>46386</v>
      </c>
      <c r="J348" s="66">
        <v>46610</v>
      </c>
      <c r="K348" s="67">
        <v>47218</v>
      </c>
      <c r="L348" s="63">
        <f>IFERROR(IF(YEAR(TID[[#This Row],[Capital Approval]])=1900,"",YEAR(TID[[#This Row],[Capital Approval]])),"")</f>
        <v>2026</v>
      </c>
      <c r="M348" s="59">
        <f>IFERROR(IF(YEAR(TID[[#This Row],[PA Signed]])=1900,"",YEAR(TID[[#This Row],[PA Signed]])),"")</f>
        <v>2026</v>
      </c>
      <c r="N348" s="59">
        <f>IFERROR(IF(YEAR(TID[[#This Row],[First Significant EI]])=1900,"",YEAR(TID[[#This Row],[First Significant EI]])),"")</f>
        <v>2027</v>
      </c>
      <c r="O348" s="59">
        <f>IFERROR(IF(YEAR(TID[[#This Row],[Final EI]])=1900,"",YEAR(TID[[#This Row],[Final EI]])),"")</f>
        <v>2029</v>
      </c>
    </row>
    <row r="349" spans="1:15" x14ac:dyDescent="0.3">
      <c r="A349" s="65" t="s">
        <v>730</v>
      </c>
      <c r="B349" s="68" t="s">
        <v>731</v>
      </c>
      <c r="C349" s="6" t="s">
        <v>120</v>
      </c>
      <c r="D349" s="68" t="s">
        <v>4</v>
      </c>
      <c r="E349" s="68" t="s">
        <v>96</v>
      </c>
      <c r="F349" s="6"/>
      <c r="G349" s="6" t="str" cm="1">
        <f t="array" ref="G34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49" s="66">
        <v>46235</v>
      </c>
      <c r="I349" s="66">
        <v>46386</v>
      </c>
      <c r="J349" s="66"/>
      <c r="K349" s="67"/>
      <c r="L349" s="63">
        <f>IFERROR(IF(YEAR(TID[[#This Row],[Capital Approval]])=1900,"",YEAR(TID[[#This Row],[Capital Approval]])),"")</f>
        <v>2026</v>
      </c>
      <c r="M349" s="59">
        <f>IFERROR(IF(YEAR(TID[[#This Row],[PA Signed]])=1900,"",YEAR(TID[[#This Row],[PA Signed]])),"")</f>
        <v>2026</v>
      </c>
      <c r="N349" s="59" t="str">
        <f>IFERROR(IF(YEAR(TID[[#This Row],[First Significant EI]])=1900,"",YEAR(TID[[#This Row],[First Significant EI]])),"")</f>
        <v/>
      </c>
      <c r="O349" s="59" t="str">
        <f>IFERROR(IF(YEAR(TID[[#This Row],[Final EI]])=1900,"",YEAR(TID[[#This Row],[Final EI]])),"")</f>
        <v/>
      </c>
    </row>
    <row r="350" spans="1:15" x14ac:dyDescent="0.3">
      <c r="A350" s="65" t="s">
        <v>732</v>
      </c>
      <c r="B350" s="68" t="s">
        <v>733</v>
      </c>
      <c r="C350" s="6" t="s">
        <v>20</v>
      </c>
      <c r="D350" s="68" t="s">
        <v>4</v>
      </c>
      <c r="E350" s="68" t="s">
        <v>96</v>
      </c>
      <c r="F350" s="6">
        <v>110</v>
      </c>
      <c r="G350" s="6" t="str" cm="1">
        <f t="array" ref="G35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0" s="66"/>
      <c r="I350" s="66"/>
      <c r="J350" s="66"/>
      <c r="K350" s="67"/>
      <c r="L350" s="63" t="str">
        <f>IFERROR(IF(YEAR(TID[[#This Row],[Capital Approval]])=1900,"",YEAR(TID[[#This Row],[Capital Approval]])),"")</f>
        <v/>
      </c>
      <c r="M350" s="59" t="str">
        <f>IFERROR(IF(YEAR(TID[[#This Row],[PA Signed]])=1900,"",YEAR(TID[[#This Row],[PA Signed]])),"")</f>
        <v/>
      </c>
      <c r="N350" s="59" t="str">
        <f>IFERROR(IF(YEAR(TID[[#This Row],[First Significant EI]])=1900,"",YEAR(TID[[#This Row],[First Significant EI]])),"")</f>
        <v/>
      </c>
      <c r="O350" s="59" t="str">
        <f>IFERROR(IF(YEAR(TID[[#This Row],[Final EI]])=1900,"",YEAR(TID[[#This Row],[Final EI]])),"")</f>
        <v/>
      </c>
    </row>
    <row r="351" spans="1:15" x14ac:dyDescent="0.3">
      <c r="A351" s="65" t="s">
        <v>734</v>
      </c>
      <c r="B351" s="68" t="s">
        <v>735</v>
      </c>
      <c r="C351" s="6" t="s">
        <v>43</v>
      </c>
      <c r="D351" s="68" t="s">
        <v>4</v>
      </c>
      <c r="E351" s="68" t="s">
        <v>96</v>
      </c>
      <c r="F351" s="6">
        <v>110</v>
      </c>
      <c r="G351" s="6" t="str" cm="1">
        <f t="array" ref="G35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1" s="66"/>
      <c r="I351" s="66"/>
      <c r="J351" s="66"/>
      <c r="K351" s="67"/>
      <c r="L351" s="63" t="str">
        <f>IFERROR(IF(YEAR(TID[[#This Row],[Capital Approval]])=1900,"",YEAR(TID[[#This Row],[Capital Approval]])),"")</f>
        <v/>
      </c>
      <c r="M351" s="59" t="str">
        <f>IFERROR(IF(YEAR(TID[[#This Row],[PA Signed]])=1900,"",YEAR(TID[[#This Row],[PA Signed]])),"")</f>
        <v/>
      </c>
      <c r="N351" s="59" t="str">
        <f>IFERROR(IF(YEAR(TID[[#This Row],[First Significant EI]])=1900,"",YEAR(TID[[#This Row],[First Significant EI]])),"")</f>
        <v/>
      </c>
      <c r="O351" s="59" t="str">
        <f>IFERROR(IF(YEAR(TID[[#This Row],[Final EI]])=1900,"",YEAR(TID[[#This Row],[Final EI]])),"")</f>
        <v/>
      </c>
    </row>
    <row r="352" spans="1:15" x14ac:dyDescent="0.3">
      <c r="A352" s="65" t="s">
        <v>736</v>
      </c>
      <c r="B352" s="68" t="s">
        <v>737</v>
      </c>
      <c r="C352" s="6" t="s">
        <v>107</v>
      </c>
      <c r="D352" s="68" t="s">
        <v>4</v>
      </c>
      <c r="E352" s="68" t="s">
        <v>96</v>
      </c>
      <c r="F352" s="6">
        <v>110</v>
      </c>
      <c r="G352" s="6" t="str" cm="1">
        <f t="array" ref="G35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2" s="66"/>
      <c r="I352" s="66"/>
      <c r="J352" s="66"/>
      <c r="K352" s="67"/>
      <c r="L352" s="63" t="str">
        <f>IFERROR(IF(YEAR(TID[[#This Row],[Capital Approval]])=1900,"",YEAR(TID[[#This Row],[Capital Approval]])),"")</f>
        <v/>
      </c>
      <c r="M352" s="59" t="str">
        <f>IFERROR(IF(YEAR(TID[[#This Row],[PA Signed]])=1900,"",YEAR(TID[[#This Row],[PA Signed]])),"")</f>
        <v/>
      </c>
      <c r="N352" s="59" t="str">
        <f>IFERROR(IF(YEAR(TID[[#This Row],[First Significant EI]])=1900,"",YEAR(TID[[#This Row],[First Significant EI]])),"")</f>
        <v/>
      </c>
      <c r="O352" s="59" t="str">
        <f>IFERROR(IF(YEAR(TID[[#This Row],[Final EI]])=1900,"",YEAR(TID[[#This Row],[Final EI]])),"")</f>
        <v/>
      </c>
    </row>
    <row r="353" spans="1:15" x14ac:dyDescent="0.3">
      <c r="A353" s="65" t="s">
        <v>738</v>
      </c>
      <c r="B353" s="68" t="s">
        <v>739</v>
      </c>
      <c r="C353" s="6" t="s">
        <v>178</v>
      </c>
      <c r="D353" s="68" t="s">
        <v>4</v>
      </c>
      <c r="E353" s="68" t="s">
        <v>96</v>
      </c>
      <c r="F353" s="6">
        <v>110</v>
      </c>
      <c r="G353" s="6" t="str" cm="1">
        <f t="array" ref="G35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3" s="66"/>
      <c r="I353" s="66"/>
      <c r="J353" s="66"/>
      <c r="K353" s="67"/>
      <c r="L353" s="63" t="str">
        <f>IFERROR(IF(YEAR(TID[[#This Row],[Capital Approval]])=1900,"",YEAR(TID[[#This Row],[Capital Approval]])),"")</f>
        <v/>
      </c>
      <c r="M353" s="59" t="str">
        <f>IFERROR(IF(YEAR(TID[[#This Row],[PA Signed]])=1900,"",YEAR(TID[[#This Row],[PA Signed]])),"")</f>
        <v/>
      </c>
      <c r="N353" s="59" t="str">
        <f>IFERROR(IF(YEAR(TID[[#This Row],[First Significant EI]])=1900,"",YEAR(TID[[#This Row],[First Significant EI]])),"")</f>
        <v/>
      </c>
      <c r="O353" s="59" t="str">
        <f>IFERROR(IF(YEAR(TID[[#This Row],[Final EI]])=1900,"",YEAR(TID[[#This Row],[Final EI]])),"")</f>
        <v/>
      </c>
    </row>
    <row r="354" spans="1:15" x14ac:dyDescent="0.3">
      <c r="A354" s="65" t="s">
        <v>740</v>
      </c>
      <c r="B354" s="68" t="s">
        <v>741</v>
      </c>
      <c r="C354" s="6" t="s">
        <v>79</v>
      </c>
      <c r="D354" s="68" t="s">
        <v>4</v>
      </c>
      <c r="E354" s="68" t="s">
        <v>96</v>
      </c>
      <c r="F354" s="6">
        <v>110</v>
      </c>
      <c r="G354" s="6" t="str" cm="1">
        <f t="array" ref="G35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4" s="66"/>
      <c r="I354" s="66"/>
      <c r="J354" s="66"/>
      <c r="K354" s="67"/>
      <c r="L354" s="63" t="str">
        <f>IFERROR(IF(YEAR(TID[[#This Row],[Capital Approval]])=1900,"",YEAR(TID[[#This Row],[Capital Approval]])),"")</f>
        <v/>
      </c>
      <c r="M354" s="59" t="str">
        <f>IFERROR(IF(YEAR(TID[[#This Row],[PA Signed]])=1900,"",YEAR(TID[[#This Row],[PA Signed]])),"")</f>
        <v/>
      </c>
      <c r="N354" s="59" t="str">
        <f>IFERROR(IF(YEAR(TID[[#This Row],[First Significant EI]])=1900,"",YEAR(TID[[#This Row],[First Significant EI]])),"")</f>
        <v/>
      </c>
      <c r="O354" s="59" t="str">
        <f>IFERROR(IF(YEAR(TID[[#This Row],[Final EI]])=1900,"",YEAR(TID[[#This Row],[Final EI]])),"")</f>
        <v/>
      </c>
    </row>
    <row r="355" spans="1:15" x14ac:dyDescent="0.3">
      <c r="A355" s="65" t="s">
        <v>742</v>
      </c>
      <c r="B355" s="68" t="s">
        <v>743</v>
      </c>
      <c r="C355" s="6" t="s">
        <v>16</v>
      </c>
      <c r="D355" s="68" t="s">
        <v>4</v>
      </c>
      <c r="E355" s="68" t="s">
        <v>96</v>
      </c>
      <c r="F355" s="6">
        <v>110</v>
      </c>
      <c r="G355" s="6" t="str" cm="1">
        <f t="array" ref="G35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5" s="66"/>
      <c r="I355" s="66"/>
      <c r="J355" s="66"/>
      <c r="K355" s="67"/>
      <c r="L355" s="63" t="str">
        <f>IFERROR(IF(YEAR(TID[[#This Row],[Capital Approval]])=1900,"",YEAR(TID[[#This Row],[Capital Approval]])),"")</f>
        <v/>
      </c>
      <c r="M355" s="59" t="str">
        <f>IFERROR(IF(YEAR(TID[[#This Row],[PA Signed]])=1900,"",YEAR(TID[[#This Row],[PA Signed]])),"")</f>
        <v/>
      </c>
      <c r="N355" s="59" t="str">
        <f>IFERROR(IF(YEAR(TID[[#This Row],[First Significant EI]])=1900,"",YEAR(TID[[#This Row],[First Significant EI]])),"")</f>
        <v/>
      </c>
      <c r="O355" s="59" t="str">
        <f>IFERROR(IF(YEAR(TID[[#This Row],[Final EI]])=1900,"",YEAR(TID[[#This Row],[Final EI]])),"")</f>
        <v/>
      </c>
    </row>
    <row r="356" spans="1:15" x14ac:dyDescent="0.3">
      <c r="A356" s="65" t="s">
        <v>744</v>
      </c>
      <c r="B356" s="68" t="s">
        <v>745</v>
      </c>
      <c r="C356" s="6" t="s">
        <v>27</v>
      </c>
      <c r="D356" s="68" t="s">
        <v>4</v>
      </c>
      <c r="E356" s="68" t="s">
        <v>96</v>
      </c>
      <c r="F356" s="6">
        <v>110</v>
      </c>
      <c r="G356" s="6" t="str" cm="1">
        <f t="array" ref="G35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6" s="66"/>
      <c r="I356" s="66"/>
      <c r="J356" s="66"/>
      <c r="K356" s="67"/>
      <c r="L356" s="63" t="str">
        <f>IFERROR(IF(YEAR(TID[[#This Row],[Capital Approval]])=1900,"",YEAR(TID[[#This Row],[Capital Approval]])),"")</f>
        <v/>
      </c>
      <c r="M356" s="59" t="str">
        <f>IFERROR(IF(YEAR(TID[[#This Row],[PA Signed]])=1900,"",YEAR(TID[[#This Row],[PA Signed]])),"")</f>
        <v/>
      </c>
      <c r="N356" s="59" t="str">
        <f>IFERROR(IF(YEAR(TID[[#This Row],[First Significant EI]])=1900,"",YEAR(TID[[#This Row],[First Significant EI]])),"")</f>
        <v/>
      </c>
      <c r="O356" s="59" t="str">
        <f>IFERROR(IF(YEAR(TID[[#This Row],[Final EI]])=1900,"",YEAR(TID[[#This Row],[Final EI]])),"")</f>
        <v/>
      </c>
    </row>
    <row r="357" spans="1:15" x14ac:dyDescent="0.3">
      <c r="A357" s="65" t="s">
        <v>746</v>
      </c>
      <c r="B357" s="68" t="s">
        <v>747</v>
      </c>
      <c r="C357" s="6" t="s">
        <v>79</v>
      </c>
      <c r="D357" s="68" t="s">
        <v>4</v>
      </c>
      <c r="E357" s="68" t="s">
        <v>96</v>
      </c>
      <c r="F357" s="6"/>
      <c r="G357" s="6" t="str" cm="1">
        <f t="array" ref="G35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7" s="66">
        <v>46237</v>
      </c>
      <c r="I357" s="66">
        <v>46328</v>
      </c>
      <c r="J357" s="66">
        <v>46997</v>
      </c>
      <c r="K357" s="67">
        <v>46997</v>
      </c>
      <c r="L357" s="63">
        <f>IFERROR(IF(YEAR(TID[[#This Row],[Capital Approval]])=1900,"",YEAR(TID[[#This Row],[Capital Approval]])),"")</f>
        <v>2026</v>
      </c>
      <c r="M357" s="59">
        <f>IFERROR(IF(YEAR(TID[[#This Row],[PA Signed]])=1900,"",YEAR(TID[[#This Row],[PA Signed]])),"")</f>
        <v>2026</v>
      </c>
      <c r="N357" s="59">
        <f>IFERROR(IF(YEAR(TID[[#This Row],[First Significant EI]])=1900,"",YEAR(TID[[#This Row],[First Significant EI]])),"")</f>
        <v>2028</v>
      </c>
      <c r="O357" s="59">
        <f>IFERROR(IF(YEAR(TID[[#This Row],[Final EI]])=1900,"",YEAR(TID[[#This Row],[Final EI]])),"")</f>
        <v>2028</v>
      </c>
    </row>
    <row r="358" spans="1:15" x14ac:dyDescent="0.3">
      <c r="A358" s="65" t="s">
        <v>748</v>
      </c>
      <c r="B358" s="68" t="s">
        <v>749</v>
      </c>
      <c r="C358" s="6" t="s">
        <v>52</v>
      </c>
      <c r="D358" s="68" t="s">
        <v>4</v>
      </c>
      <c r="E358" s="68" t="s">
        <v>96</v>
      </c>
      <c r="F358" s="6">
        <v>110</v>
      </c>
      <c r="G358" s="6" t="str" cm="1">
        <f t="array" ref="G35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8" s="66"/>
      <c r="I358" s="66"/>
      <c r="J358" s="66"/>
      <c r="K358" s="67"/>
      <c r="L358" s="63" t="str">
        <f>IFERROR(IF(YEAR(TID[[#This Row],[Capital Approval]])=1900,"",YEAR(TID[[#This Row],[Capital Approval]])),"")</f>
        <v/>
      </c>
      <c r="M358" s="59" t="str">
        <f>IFERROR(IF(YEAR(TID[[#This Row],[PA Signed]])=1900,"",YEAR(TID[[#This Row],[PA Signed]])),"")</f>
        <v/>
      </c>
      <c r="N358" s="59" t="str">
        <f>IFERROR(IF(YEAR(TID[[#This Row],[First Significant EI]])=1900,"",YEAR(TID[[#This Row],[First Significant EI]])),"")</f>
        <v/>
      </c>
      <c r="O358" s="59" t="str">
        <f>IFERROR(IF(YEAR(TID[[#This Row],[Final EI]])=1900,"",YEAR(TID[[#This Row],[Final EI]])),"")</f>
        <v/>
      </c>
    </row>
    <row r="359" spans="1:15" x14ac:dyDescent="0.3">
      <c r="A359" s="65" t="s">
        <v>750</v>
      </c>
      <c r="B359" s="68" t="s">
        <v>751</v>
      </c>
      <c r="C359" s="6" t="s">
        <v>167</v>
      </c>
      <c r="D359" s="68" t="s">
        <v>4</v>
      </c>
      <c r="E359" s="68" t="s">
        <v>96</v>
      </c>
      <c r="F359" s="6"/>
      <c r="G359" s="6" t="str" cm="1">
        <f t="array" ref="G35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59" s="66">
        <v>46204</v>
      </c>
      <c r="I359" s="66">
        <v>46357</v>
      </c>
      <c r="J359" s="66">
        <v>46905</v>
      </c>
      <c r="K359" s="67">
        <v>46905</v>
      </c>
      <c r="L359" s="63">
        <f>IFERROR(IF(YEAR(TID[[#This Row],[Capital Approval]])=1900,"",YEAR(TID[[#This Row],[Capital Approval]])),"")</f>
        <v>2026</v>
      </c>
      <c r="M359" s="59">
        <f>IFERROR(IF(YEAR(TID[[#This Row],[PA Signed]])=1900,"",YEAR(TID[[#This Row],[PA Signed]])),"")</f>
        <v>2026</v>
      </c>
      <c r="N359" s="59">
        <f>IFERROR(IF(YEAR(TID[[#This Row],[First Significant EI]])=1900,"",YEAR(TID[[#This Row],[First Significant EI]])),"")</f>
        <v>2028</v>
      </c>
      <c r="O359" s="59">
        <f>IFERROR(IF(YEAR(TID[[#This Row],[Final EI]])=1900,"",YEAR(TID[[#This Row],[Final EI]])),"")</f>
        <v>2028</v>
      </c>
    </row>
    <row r="360" spans="1:15" x14ac:dyDescent="0.3">
      <c r="A360" s="65" t="s">
        <v>752</v>
      </c>
      <c r="B360" s="68" t="s">
        <v>753</v>
      </c>
      <c r="C360" s="6" t="s">
        <v>107</v>
      </c>
      <c r="D360" s="68" t="s">
        <v>4</v>
      </c>
      <c r="E360" s="68" t="s">
        <v>96</v>
      </c>
      <c r="F360" s="6"/>
      <c r="G360" s="6" t="str" cm="1">
        <f t="array" ref="G36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0" s="66"/>
      <c r="I360" s="66"/>
      <c r="J360" s="66"/>
      <c r="K360" s="67"/>
      <c r="L360" s="63" t="str">
        <f>IFERROR(IF(YEAR(TID[[#This Row],[Capital Approval]])=1900,"",YEAR(TID[[#This Row],[Capital Approval]])),"")</f>
        <v/>
      </c>
      <c r="M360" s="59" t="str">
        <f>IFERROR(IF(YEAR(TID[[#This Row],[PA Signed]])=1900,"",YEAR(TID[[#This Row],[PA Signed]])),"")</f>
        <v/>
      </c>
      <c r="N360" s="59" t="str">
        <f>IFERROR(IF(YEAR(TID[[#This Row],[First Significant EI]])=1900,"",YEAR(TID[[#This Row],[First Significant EI]])),"")</f>
        <v/>
      </c>
      <c r="O360" s="59" t="str">
        <f>IFERROR(IF(YEAR(TID[[#This Row],[Final EI]])=1900,"",YEAR(TID[[#This Row],[Final EI]])),"")</f>
        <v/>
      </c>
    </row>
    <row r="361" spans="1:15" x14ac:dyDescent="0.3">
      <c r="A361" s="65" t="s">
        <v>754</v>
      </c>
      <c r="B361" s="68" t="s">
        <v>755</v>
      </c>
      <c r="C361" s="6" t="s">
        <v>92</v>
      </c>
      <c r="D361" s="68" t="s">
        <v>4</v>
      </c>
      <c r="E361" s="68" t="s">
        <v>96</v>
      </c>
      <c r="F361" s="6"/>
      <c r="G361" s="6" t="str" cm="1">
        <f t="array" ref="G36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1" s="66">
        <v>46235</v>
      </c>
      <c r="I361" s="66">
        <v>46386</v>
      </c>
      <c r="J361" s="66">
        <v>46647</v>
      </c>
      <c r="K361" s="67">
        <v>47266</v>
      </c>
      <c r="L361" s="63">
        <f>IFERROR(IF(YEAR(TID[[#This Row],[Capital Approval]])=1900,"",YEAR(TID[[#This Row],[Capital Approval]])),"")</f>
        <v>2026</v>
      </c>
      <c r="M361" s="59">
        <f>IFERROR(IF(YEAR(TID[[#This Row],[PA Signed]])=1900,"",YEAR(TID[[#This Row],[PA Signed]])),"")</f>
        <v>2026</v>
      </c>
      <c r="N361" s="59">
        <f>IFERROR(IF(YEAR(TID[[#This Row],[First Significant EI]])=1900,"",YEAR(TID[[#This Row],[First Significant EI]])),"")</f>
        <v>2027</v>
      </c>
      <c r="O361" s="59">
        <f>IFERROR(IF(YEAR(TID[[#This Row],[Final EI]])=1900,"",YEAR(TID[[#This Row],[Final EI]])),"")</f>
        <v>2029</v>
      </c>
    </row>
    <row r="362" spans="1:15" x14ac:dyDescent="0.3">
      <c r="A362" s="65" t="s">
        <v>756</v>
      </c>
      <c r="B362" s="68" t="s">
        <v>757</v>
      </c>
      <c r="C362" s="6" t="s">
        <v>16</v>
      </c>
      <c r="D362" s="68" t="s">
        <v>4</v>
      </c>
      <c r="E362" s="68" t="s">
        <v>96</v>
      </c>
      <c r="F362" s="6"/>
      <c r="G362" s="6" t="str" cm="1">
        <f t="array" ref="G36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2" s="66">
        <v>46156</v>
      </c>
      <c r="I362" s="66">
        <v>46266</v>
      </c>
      <c r="J362" s="66">
        <v>46722</v>
      </c>
      <c r="K362" s="67">
        <v>46722</v>
      </c>
      <c r="L362" s="63">
        <f>IFERROR(IF(YEAR(TID[[#This Row],[Capital Approval]])=1900,"",YEAR(TID[[#This Row],[Capital Approval]])),"")</f>
        <v>2026</v>
      </c>
      <c r="M362" s="59">
        <f>IFERROR(IF(YEAR(TID[[#This Row],[PA Signed]])=1900,"",YEAR(TID[[#This Row],[PA Signed]])),"")</f>
        <v>2026</v>
      </c>
      <c r="N362" s="59">
        <f>IFERROR(IF(YEAR(TID[[#This Row],[First Significant EI]])=1900,"",YEAR(TID[[#This Row],[First Significant EI]])),"")</f>
        <v>2027</v>
      </c>
      <c r="O362" s="59">
        <f>IFERROR(IF(YEAR(TID[[#This Row],[Final EI]])=1900,"",YEAR(TID[[#This Row],[Final EI]])),"")</f>
        <v>2027</v>
      </c>
    </row>
    <row r="363" spans="1:15" x14ac:dyDescent="0.3">
      <c r="A363" s="65" t="s">
        <v>758</v>
      </c>
      <c r="B363" s="68" t="s">
        <v>759</v>
      </c>
      <c r="C363" s="6" t="s">
        <v>43</v>
      </c>
      <c r="D363" s="68" t="s">
        <v>4</v>
      </c>
      <c r="E363" s="68" t="s">
        <v>96</v>
      </c>
      <c r="F363" s="6"/>
      <c r="G363" s="6" t="str" cm="1">
        <f t="array" ref="G36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3" s="66">
        <v>46235</v>
      </c>
      <c r="I363" s="66">
        <v>46386</v>
      </c>
      <c r="J363" s="66">
        <v>46904</v>
      </c>
      <c r="K363" s="67">
        <v>46965</v>
      </c>
      <c r="L363" s="63">
        <f>IFERROR(IF(YEAR(TID[[#This Row],[Capital Approval]])=1900,"",YEAR(TID[[#This Row],[Capital Approval]])),"")</f>
        <v>2026</v>
      </c>
      <c r="M363" s="59">
        <f>IFERROR(IF(YEAR(TID[[#This Row],[PA Signed]])=1900,"",YEAR(TID[[#This Row],[PA Signed]])),"")</f>
        <v>2026</v>
      </c>
      <c r="N363" s="59">
        <f>IFERROR(IF(YEAR(TID[[#This Row],[First Significant EI]])=1900,"",YEAR(TID[[#This Row],[First Significant EI]])),"")</f>
        <v>2028</v>
      </c>
      <c r="O363" s="59">
        <f>IFERROR(IF(YEAR(TID[[#This Row],[Final EI]])=1900,"",YEAR(TID[[#This Row],[Final EI]])),"")</f>
        <v>2028</v>
      </c>
    </row>
    <row r="364" spans="1:15" x14ac:dyDescent="0.3">
      <c r="A364" s="65" t="s">
        <v>760</v>
      </c>
      <c r="B364" s="68" t="s">
        <v>761</v>
      </c>
      <c r="C364" s="6" t="s">
        <v>38</v>
      </c>
      <c r="D364" s="68" t="s">
        <v>4</v>
      </c>
      <c r="E364" s="68" t="s">
        <v>96</v>
      </c>
      <c r="F364" s="6"/>
      <c r="G364" s="6" t="str" cm="1">
        <f t="array" ref="G36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4" s="66">
        <v>46507</v>
      </c>
      <c r="I364" s="66">
        <v>46755</v>
      </c>
      <c r="J364" s="66">
        <v>46905</v>
      </c>
      <c r="K364" s="67">
        <v>46997</v>
      </c>
      <c r="L364" s="63">
        <f>IFERROR(IF(YEAR(TID[[#This Row],[Capital Approval]])=1900,"",YEAR(TID[[#This Row],[Capital Approval]])),"")</f>
        <v>2027</v>
      </c>
      <c r="M364" s="59">
        <f>IFERROR(IF(YEAR(TID[[#This Row],[PA Signed]])=1900,"",YEAR(TID[[#This Row],[PA Signed]])),"")</f>
        <v>2028</v>
      </c>
      <c r="N364" s="59">
        <f>IFERROR(IF(YEAR(TID[[#This Row],[First Significant EI]])=1900,"",YEAR(TID[[#This Row],[First Significant EI]])),"")</f>
        <v>2028</v>
      </c>
      <c r="O364" s="59">
        <f>IFERROR(IF(YEAR(TID[[#This Row],[Final EI]])=1900,"",YEAR(TID[[#This Row],[Final EI]])),"")</f>
        <v>2028</v>
      </c>
    </row>
    <row r="365" spans="1:15" x14ac:dyDescent="0.3">
      <c r="A365" s="69" t="s">
        <v>762</v>
      </c>
      <c r="B365" s="68" t="s">
        <v>763</v>
      </c>
      <c r="C365" s="6" t="s">
        <v>30</v>
      </c>
      <c r="D365" s="68" t="s">
        <v>4</v>
      </c>
      <c r="E365" s="68" t="s">
        <v>96</v>
      </c>
      <c r="F365" s="68"/>
      <c r="G365" s="68" t="str" cm="1">
        <f t="array" ref="G36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5" s="66">
        <v>46113</v>
      </c>
      <c r="I365" s="66">
        <v>46266</v>
      </c>
      <c r="J365" s="66"/>
      <c r="K365" s="67">
        <v>46692</v>
      </c>
      <c r="L365" s="63">
        <f>IFERROR(IF(YEAR(TID[[#This Row],[Capital Approval]])=1900,"",YEAR(TID[[#This Row],[Capital Approval]])),"")</f>
        <v>2026</v>
      </c>
      <c r="M365" s="59">
        <f>IFERROR(IF(YEAR(TID[[#This Row],[PA Signed]])=1900,"",YEAR(TID[[#This Row],[PA Signed]])),"")</f>
        <v>2026</v>
      </c>
      <c r="N365" s="59" t="str">
        <f>IFERROR(IF(YEAR(TID[[#This Row],[First Significant EI]])=1900,"",YEAR(TID[[#This Row],[First Significant EI]])),"")</f>
        <v/>
      </c>
      <c r="O365" s="59">
        <f>IFERROR(IF(YEAR(TID[[#This Row],[Final EI]])=1900,"",YEAR(TID[[#This Row],[Final EI]])),"")</f>
        <v>2027</v>
      </c>
    </row>
    <row r="366" spans="1:15" x14ac:dyDescent="0.3">
      <c r="A366" s="69" t="s">
        <v>764</v>
      </c>
      <c r="B366" s="68" t="s">
        <v>765</v>
      </c>
      <c r="C366" s="6" t="s">
        <v>33</v>
      </c>
      <c r="D366" s="68" t="s">
        <v>4</v>
      </c>
      <c r="E366" s="68" t="s">
        <v>96</v>
      </c>
      <c r="F366" s="68"/>
      <c r="G366" s="68" t="str" cm="1">
        <f t="array" ref="G36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6" s="66">
        <v>46174</v>
      </c>
      <c r="I366" s="66">
        <v>46174</v>
      </c>
      <c r="J366" s="66"/>
      <c r="K366" s="67">
        <v>47027</v>
      </c>
      <c r="L366" s="63">
        <f>IFERROR(IF(YEAR(TID[[#This Row],[Capital Approval]])=1900,"",YEAR(TID[[#This Row],[Capital Approval]])),"")</f>
        <v>2026</v>
      </c>
      <c r="M366" s="59">
        <f>IFERROR(IF(YEAR(TID[[#This Row],[PA Signed]])=1900,"",YEAR(TID[[#This Row],[PA Signed]])),"")</f>
        <v>2026</v>
      </c>
      <c r="N366" s="59" t="str">
        <f>IFERROR(IF(YEAR(TID[[#This Row],[First Significant EI]])=1900,"",YEAR(TID[[#This Row],[First Significant EI]])),"")</f>
        <v/>
      </c>
      <c r="O366" s="59">
        <f>IFERROR(IF(YEAR(TID[[#This Row],[Final EI]])=1900,"",YEAR(TID[[#This Row],[Final EI]])),"")</f>
        <v>2028</v>
      </c>
    </row>
    <row r="367" spans="1:15" x14ac:dyDescent="0.3">
      <c r="A367" s="65" t="s">
        <v>766</v>
      </c>
      <c r="B367" s="68" t="s">
        <v>767</v>
      </c>
      <c r="C367" s="6" t="s">
        <v>79</v>
      </c>
      <c r="D367" s="68" t="s">
        <v>4</v>
      </c>
      <c r="E367" s="68" t="s">
        <v>96</v>
      </c>
      <c r="F367" s="6"/>
      <c r="G367" s="6" t="str" cm="1">
        <f t="array" ref="G36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7" s="66"/>
      <c r="I367" s="66"/>
      <c r="J367" s="66"/>
      <c r="K367" s="67"/>
      <c r="L367" s="63" t="str">
        <f>IFERROR(IF(YEAR(TID[[#This Row],[Capital Approval]])=1900,"",YEAR(TID[[#This Row],[Capital Approval]])),"")</f>
        <v/>
      </c>
      <c r="M367" s="59" t="str">
        <f>IFERROR(IF(YEAR(TID[[#This Row],[PA Signed]])=1900,"",YEAR(TID[[#This Row],[PA Signed]])),"")</f>
        <v/>
      </c>
      <c r="N367" s="59" t="str">
        <f>IFERROR(IF(YEAR(TID[[#This Row],[First Significant EI]])=1900,"",YEAR(TID[[#This Row],[First Significant EI]])),"")</f>
        <v/>
      </c>
      <c r="O367" s="59" t="str">
        <f>IFERROR(IF(YEAR(TID[[#This Row],[Final EI]])=1900,"",YEAR(TID[[#This Row],[Final EI]])),"")</f>
        <v/>
      </c>
    </row>
    <row r="368" spans="1:15" x14ac:dyDescent="0.3">
      <c r="A368" s="65" t="s">
        <v>768</v>
      </c>
      <c r="B368" s="68" t="s">
        <v>769</v>
      </c>
      <c r="C368" s="6" t="s">
        <v>30</v>
      </c>
      <c r="D368" s="68" t="s">
        <v>4</v>
      </c>
      <c r="E368" s="68" t="s">
        <v>96</v>
      </c>
      <c r="F368" s="6"/>
      <c r="G368" s="6" t="str" cm="1">
        <f t="array" ref="G36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8" s="66"/>
      <c r="I368" s="66"/>
      <c r="J368" s="66"/>
      <c r="K368" s="67"/>
      <c r="L368" s="63" t="str">
        <f>IFERROR(IF(YEAR(TID[[#This Row],[Capital Approval]])=1900,"",YEAR(TID[[#This Row],[Capital Approval]])),"")</f>
        <v/>
      </c>
      <c r="M368" s="59" t="str">
        <f>IFERROR(IF(YEAR(TID[[#This Row],[PA Signed]])=1900,"",YEAR(TID[[#This Row],[PA Signed]])),"")</f>
        <v/>
      </c>
      <c r="N368" s="59" t="str">
        <f>IFERROR(IF(YEAR(TID[[#This Row],[First Significant EI]])=1900,"",YEAR(TID[[#This Row],[First Significant EI]])),"")</f>
        <v/>
      </c>
      <c r="O368" s="59" t="str">
        <f>IFERROR(IF(YEAR(TID[[#This Row],[Final EI]])=1900,"",YEAR(TID[[#This Row],[Final EI]])),"")</f>
        <v/>
      </c>
    </row>
    <row r="369" spans="1:15" x14ac:dyDescent="0.3">
      <c r="A369" s="65" t="s">
        <v>770</v>
      </c>
      <c r="B369" s="68" t="s">
        <v>771</v>
      </c>
      <c r="C369" s="6" t="s">
        <v>52</v>
      </c>
      <c r="D369" s="68" t="s">
        <v>4</v>
      </c>
      <c r="E369" s="68" t="s">
        <v>96</v>
      </c>
      <c r="F369" s="6"/>
      <c r="G369" s="6" t="str" cm="1">
        <f t="array" ref="G36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69" s="66"/>
      <c r="I369" s="66"/>
      <c r="J369" s="66"/>
      <c r="K369" s="67"/>
      <c r="L369" s="63" t="str">
        <f>IFERROR(IF(YEAR(TID[[#This Row],[Capital Approval]])=1900,"",YEAR(TID[[#This Row],[Capital Approval]])),"")</f>
        <v/>
      </c>
      <c r="M369" s="59" t="str">
        <f>IFERROR(IF(YEAR(TID[[#This Row],[PA Signed]])=1900,"",YEAR(TID[[#This Row],[PA Signed]])),"")</f>
        <v/>
      </c>
      <c r="N369" s="59" t="str">
        <f>IFERROR(IF(YEAR(TID[[#This Row],[First Significant EI]])=1900,"",YEAR(TID[[#This Row],[First Significant EI]])),"")</f>
        <v/>
      </c>
      <c r="O369" s="59" t="str">
        <f>IFERROR(IF(YEAR(TID[[#This Row],[Final EI]])=1900,"",YEAR(TID[[#This Row],[Final EI]])),"")</f>
        <v/>
      </c>
    </row>
    <row r="370" spans="1:15" x14ac:dyDescent="0.3">
      <c r="A370" s="65" t="s">
        <v>772</v>
      </c>
      <c r="B370" s="68" t="s">
        <v>773</v>
      </c>
      <c r="C370" s="6" t="s">
        <v>27</v>
      </c>
      <c r="D370" s="68" t="s">
        <v>4</v>
      </c>
      <c r="E370" s="68" t="s">
        <v>96</v>
      </c>
      <c r="F370" s="6"/>
      <c r="G370" s="6" t="str" cm="1">
        <f t="array" ref="G37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0" s="66">
        <v>46357</v>
      </c>
      <c r="I370" s="66">
        <v>46631</v>
      </c>
      <c r="J370" s="66">
        <v>46904</v>
      </c>
      <c r="K370" s="67">
        <v>46965</v>
      </c>
      <c r="L370" s="63">
        <f>IFERROR(IF(YEAR(TID[[#This Row],[Capital Approval]])=1900,"",YEAR(TID[[#This Row],[Capital Approval]])),"")</f>
        <v>2026</v>
      </c>
      <c r="M370" s="59">
        <f>IFERROR(IF(YEAR(TID[[#This Row],[PA Signed]])=1900,"",YEAR(TID[[#This Row],[PA Signed]])),"")</f>
        <v>2027</v>
      </c>
      <c r="N370" s="59">
        <f>IFERROR(IF(YEAR(TID[[#This Row],[First Significant EI]])=1900,"",YEAR(TID[[#This Row],[First Significant EI]])),"")</f>
        <v>2028</v>
      </c>
      <c r="O370" s="59">
        <f>IFERROR(IF(YEAR(TID[[#This Row],[Final EI]])=1900,"",YEAR(TID[[#This Row],[Final EI]])),"")</f>
        <v>2028</v>
      </c>
    </row>
    <row r="371" spans="1:15" x14ac:dyDescent="0.3">
      <c r="A371" s="65" t="s">
        <v>774</v>
      </c>
      <c r="B371" s="68" t="s">
        <v>775</v>
      </c>
      <c r="C371" s="6" t="s">
        <v>178</v>
      </c>
      <c r="D371" s="68" t="s">
        <v>4</v>
      </c>
      <c r="E371" s="68" t="s">
        <v>96</v>
      </c>
      <c r="F371" s="6"/>
      <c r="G371" s="6" t="str" cm="1">
        <f t="array" ref="G37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371" s="66">
        <v>46082</v>
      </c>
      <c r="I371" s="66">
        <v>46174</v>
      </c>
      <c r="J371" s="66">
        <v>46077</v>
      </c>
      <c r="K371" s="67">
        <v>46752</v>
      </c>
      <c r="L371" s="63">
        <f>IFERROR(IF(YEAR(TID[[#This Row],[Capital Approval]])=1900,"",YEAR(TID[[#This Row],[Capital Approval]])),"")</f>
        <v>2026</v>
      </c>
      <c r="M371" s="59">
        <f>IFERROR(IF(YEAR(TID[[#This Row],[PA Signed]])=1900,"",YEAR(TID[[#This Row],[PA Signed]])),"")</f>
        <v>2026</v>
      </c>
      <c r="N371" s="59">
        <f>IFERROR(IF(YEAR(TID[[#This Row],[First Significant EI]])=1900,"",YEAR(TID[[#This Row],[First Significant EI]])),"")</f>
        <v>2026</v>
      </c>
      <c r="O371" s="59">
        <f>IFERROR(IF(YEAR(TID[[#This Row],[Final EI]])=1900,"",YEAR(TID[[#This Row],[Final EI]])),"")</f>
        <v>2027</v>
      </c>
    </row>
    <row r="372" spans="1:15" x14ac:dyDescent="0.3">
      <c r="A372" s="65" t="s">
        <v>776</v>
      </c>
      <c r="B372" s="68" t="s">
        <v>777</v>
      </c>
      <c r="C372" s="6" t="s">
        <v>27</v>
      </c>
      <c r="D372" s="68" t="s">
        <v>4</v>
      </c>
      <c r="E372" s="68" t="s">
        <v>103</v>
      </c>
      <c r="F372" s="6"/>
      <c r="G372" s="6" t="str" cm="1">
        <f t="array" ref="G37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2" s="66"/>
      <c r="I372" s="66"/>
      <c r="J372" s="66"/>
      <c r="K372" s="67"/>
      <c r="L372" s="63" t="str">
        <f>IFERROR(IF(YEAR(TID[[#This Row],[Capital Approval]])=1900,"",YEAR(TID[[#This Row],[Capital Approval]])),"")</f>
        <v/>
      </c>
      <c r="M372" s="59" t="str">
        <f>IFERROR(IF(YEAR(TID[[#This Row],[PA Signed]])=1900,"",YEAR(TID[[#This Row],[PA Signed]])),"")</f>
        <v/>
      </c>
      <c r="N372" s="59" t="str">
        <f>IFERROR(IF(YEAR(TID[[#This Row],[First Significant EI]])=1900,"",YEAR(TID[[#This Row],[First Significant EI]])),"")</f>
        <v/>
      </c>
      <c r="O372" s="59" t="str">
        <f>IFERROR(IF(YEAR(TID[[#This Row],[Final EI]])=1900,"",YEAR(TID[[#This Row],[Final EI]])),"")</f>
        <v/>
      </c>
    </row>
    <row r="373" spans="1:15" x14ac:dyDescent="0.3">
      <c r="A373" s="65" t="s">
        <v>778</v>
      </c>
      <c r="B373" s="68" t="s">
        <v>779</v>
      </c>
      <c r="C373" s="6" t="s">
        <v>16</v>
      </c>
      <c r="D373" s="68" t="s">
        <v>4</v>
      </c>
      <c r="E373" s="68" t="s">
        <v>103</v>
      </c>
      <c r="F373" s="6"/>
      <c r="G373" s="6" t="str" cm="1">
        <f t="array" ref="G37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3" s="66"/>
      <c r="I373" s="66"/>
      <c r="J373" s="66"/>
      <c r="K373" s="67"/>
      <c r="L373" s="63" t="str">
        <f>IFERROR(IF(YEAR(TID[[#This Row],[Capital Approval]])=1900,"",YEAR(TID[[#This Row],[Capital Approval]])),"")</f>
        <v/>
      </c>
      <c r="M373" s="59" t="str">
        <f>IFERROR(IF(YEAR(TID[[#This Row],[PA Signed]])=1900,"",YEAR(TID[[#This Row],[PA Signed]])),"")</f>
        <v/>
      </c>
      <c r="N373" s="59" t="str">
        <f>IFERROR(IF(YEAR(TID[[#This Row],[First Significant EI]])=1900,"",YEAR(TID[[#This Row],[First Significant EI]])),"")</f>
        <v/>
      </c>
      <c r="O373" s="59" t="str">
        <f>IFERROR(IF(YEAR(TID[[#This Row],[Final EI]])=1900,"",YEAR(TID[[#This Row],[Final EI]])),"")</f>
        <v/>
      </c>
    </row>
    <row r="374" spans="1:15" x14ac:dyDescent="0.3">
      <c r="A374" s="65" t="s">
        <v>780</v>
      </c>
      <c r="B374" s="68" t="s">
        <v>781</v>
      </c>
      <c r="C374" s="6" t="s">
        <v>52</v>
      </c>
      <c r="D374" s="68" t="s">
        <v>4</v>
      </c>
      <c r="E374" s="68" t="s">
        <v>103</v>
      </c>
      <c r="F374" s="6"/>
      <c r="G374" s="6" t="str" cm="1">
        <f t="array" ref="G37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4" s="66"/>
      <c r="I374" s="66"/>
      <c r="J374" s="66"/>
      <c r="K374" s="67"/>
      <c r="L374" s="63" t="str">
        <f>IFERROR(IF(YEAR(TID[[#This Row],[Capital Approval]])=1900,"",YEAR(TID[[#This Row],[Capital Approval]])),"")</f>
        <v/>
      </c>
      <c r="M374" s="59" t="str">
        <f>IFERROR(IF(YEAR(TID[[#This Row],[PA Signed]])=1900,"",YEAR(TID[[#This Row],[PA Signed]])),"")</f>
        <v/>
      </c>
      <c r="N374" s="59" t="str">
        <f>IFERROR(IF(YEAR(TID[[#This Row],[First Significant EI]])=1900,"",YEAR(TID[[#This Row],[First Significant EI]])),"")</f>
        <v/>
      </c>
      <c r="O374" s="59" t="str">
        <f>IFERROR(IF(YEAR(TID[[#This Row],[Final EI]])=1900,"",YEAR(TID[[#This Row],[Final EI]])),"")</f>
        <v/>
      </c>
    </row>
    <row r="375" spans="1:15" x14ac:dyDescent="0.3">
      <c r="A375" s="69" t="s">
        <v>782</v>
      </c>
      <c r="B375" s="68" t="s">
        <v>783</v>
      </c>
      <c r="C375" s="6" t="s">
        <v>43</v>
      </c>
      <c r="D375" s="68" t="s">
        <v>4</v>
      </c>
      <c r="E375" s="68" t="s">
        <v>103</v>
      </c>
      <c r="F375" s="6"/>
      <c r="G375" s="6" t="str" cm="1">
        <f t="array" ref="G37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5" s="66"/>
      <c r="I375" s="66"/>
      <c r="J375" s="66"/>
      <c r="K375" s="67"/>
      <c r="L375" s="63" t="str">
        <f>IFERROR(IF(YEAR(TID[[#This Row],[Capital Approval]])=1900,"",YEAR(TID[[#This Row],[Capital Approval]])),"")</f>
        <v/>
      </c>
      <c r="M375" s="59" t="str">
        <f>IFERROR(IF(YEAR(TID[[#This Row],[PA Signed]])=1900,"",YEAR(TID[[#This Row],[PA Signed]])),"")</f>
        <v/>
      </c>
      <c r="N375" s="59" t="str">
        <f>IFERROR(IF(YEAR(TID[[#This Row],[First Significant EI]])=1900,"",YEAR(TID[[#This Row],[First Significant EI]])),"")</f>
        <v/>
      </c>
      <c r="O375" s="59" t="str">
        <f>IFERROR(IF(YEAR(TID[[#This Row],[Final EI]])=1900,"",YEAR(TID[[#This Row],[Final EI]])),"")</f>
        <v/>
      </c>
    </row>
    <row r="376" spans="1:15" x14ac:dyDescent="0.3">
      <c r="A376" s="65" t="s">
        <v>784</v>
      </c>
      <c r="B376" s="68" t="s">
        <v>785</v>
      </c>
      <c r="C376" s="6" t="s">
        <v>79</v>
      </c>
      <c r="D376" s="68" t="s">
        <v>4</v>
      </c>
      <c r="E376" s="68" t="s">
        <v>103</v>
      </c>
      <c r="F376" s="6"/>
      <c r="G376" s="6" t="str" cm="1">
        <f t="array" ref="G37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6" s="66"/>
      <c r="I376" s="66"/>
      <c r="J376" s="66"/>
      <c r="K376" s="67"/>
      <c r="L376" s="63" t="str">
        <f>IFERROR(IF(YEAR(TID[[#This Row],[Capital Approval]])=1900,"",YEAR(TID[[#This Row],[Capital Approval]])),"")</f>
        <v/>
      </c>
      <c r="M376" s="59" t="str">
        <f>IFERROR(IF(YEAR(TID[[#This Row],[PA Signed]])=1900,"",YEAR(TID[[#This Row],[PA Signed]])),"")</f>
        <v/>
      </c>
      <c r="N376" s="59" t="str">
        <f>IFERROR(IF(YEAR(TID[[#This Row],[First Significant EI]])=1900,"",YEAR(TID[[#This Row],[First Significant EI]])),"")</f>
        <v/>
      </c>
      <c r="O376" s="59" t="str">
        <f>IFERROR(IF(YEAR(TID[[#This Row],[Final EI]])=1900,"",YEAR(TID[[#This Row],[Final EI]])),"")</f>
        <v/>
      </c>
    </row>
    <row r="377" spans="1:15" x14ac:dyDescent="0.3">
      <c r="A377" s="65" t="s">
        <v>786</v>
      </c>
      <c r="B377" s="68" t="s">
        <v>787</v>
      </c>
      <c r="C377" s="6" t="s">
        <v>79</v>
      </c>
      <c r="D377" s="68" t="s">
        <v>4</v>
      </c>
      <c r="E377" s="68" t="s">
        <v>103</v>
      </c>
      <c r="F377" s="6"/>
      <c r="G377" s="6" t="str" cm="1">
        <f t="array" ref="G37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7" s="66"/>
      <c r="I377" s="66"/>
      <c r="J377" s="66"/>
      <c r="K377" s="67"/>
      <c r="L377" s="63" t="str">
        <f>IFERROR(IF(YEAR(TID[[#This Row],[Capital Approval]])=1900,"",YEAR(TID[[#This Row],[Capital Approval]])),"")</f>
        <v/>
      </c>
      <c r="M377" s="59" t="str">
        <f>IFERROR(IF(YEAR(TID[[#This Row],[PA Signed]])=1900,"",YEAR(TID[[#This Row],[PA Signed]])),"")</f>
        <v/>
      </c>
      <c r="N377" s="59" t="str">
        <f>IFERROR(IF(YEAR(TID[[#This Row],[First Significant EI]])=1900,"",YEAR(TID[[#This Row],[First Significant EI]])),"")</f>
        <v/>
      </c>
      <c r="O377" s="59" t="str">
        <f>IFERROR(IF(YEAR(TID[[#This Row],[Final EI]])=1900,"",YEAR(TID[[#This Row],[Final EI]])),"")</f>
        <v/>
      </c>
    </row>
    <row r="378" spans="1:15" x14ac:dyDescent="0.3">
      <c r="A378" s="65" t="s">
        <v>788</v>
      </c>
      <c r="B378" s="68" t="s">
        <v>789</v>
      </c>
      <c r="C378" s="6" t="s">
        <v>92</v>
      </c>
      <c r="D378" s="68" t="s">
        <v>4</v>
      </c>
      <c r="E378" s="68" t="s">
        <v>103</v>
      </c>
      <c r="F378" s="6"/>
      <c r="G378" s="6" t="str" cm="1">
        <f t="array" ref="G37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8" s="66"/>
      <c r="I378" s="66"/>
      <c r="J378" s="66"/>
      <c r="K378" s="67"/>
      <c r="L378" s="63" t="str">
        <f>IFERROR(IF(YEAR(TID[[#This Row],[Capital Approval]])=1900,"",YEAR(TID[[#This Row],[Capital Approval]])),"")</f>
        <v/>
      </c>
      <c r="M378" s="59" t="str">
        <f>IFERROR(IF(YEAR(TID[[#This Row],[PA Signed]])=1900,"",YEAR(TID[[#This Row],[PA Signed]])),"")</f>
        <v/>
      </c>
      <c r="N378" s="59" t="str">
        <f>IFERROR(IF(YEAR(TID[[#This Row],[First Significant EI]])=1900,"",YEAR(TID[[#This Row],[First Significant EI]])),"")</f>
        <v/>
      </c>
      <c r="O378" s="59" t="str">
        <f>IFERROR(IF(YEAR(TID[[#This Row],[Final EI]])=1900,"",YEAR(TID[[#This Row],[Final EI]])),"")</f>
        <v/>
      </c>
    </row>
    <row r="379" spans="1:15" x14ac:dyDescent="0.3">
      <c r="A379" s="65" t="s">
        <v>790</v>
      </c>
      <c r="B379" s="68" t="s">
        <v>791</v>
      </c>
      <c r="C379" s="6" t="s">
        <v>107</v>
      </c>
      <c r="D379" s="68" t="s">
        <v>4</v>
      </c>
      <c r="E379" s="68" t="s">
        <v>103</v>
      </c>
      <c r="F379" s="6"/>
      <c r="G379" s="6" t="str" cm="1">
        <f t="array" ref="G37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79" s="66"/>
      <c r="I379" s="66"/>
      <c r="J379" s="66"/>
      <c r="K379" s="67"/>
      <c r="L379" s="63" t="str">
        <f>IFERROR(IF(YEAR(TID[[#This Row],[Capital Approval]])=1900,"",YEAR(TID[[#This Row],[Capital Approval]])),"")</f>
        <v/>
      </c>
      <c r="M379" s="59" t="str">
        <f>IFERROR(IF(YEAR(TID[[#This Row],[PA Signed]])=1900,"",YEAR(TID[[#This Row],[PA Signed]])),"")</f>
        <v/>
      </c>
      <c r="N379" s="59" t="str">
        <f>IFERROR(IF(YEAR(TID[[#This Row],[First Significant EI]])=1900,"",YEAR(TID[[#This Row],[First Significant EI]])),"")</f>
        <v/>
      </c>
      <c r="O379" s="59" t="str">
        <f>IFERROR(IF(YEAR(TID[[#This Row],[Final EI]])=1900,"",YEAR(TID[[#This Row],[Final EI]])),"")</f>
        <v/>
      </c>
    </row>
    <row r="380" spans="1:15" x14ac:dyDescent="0.3">
      <c r="A380" s="65" t="s">
        <v>792</v>
      </c>
      <c r="B380" s="68" t="s">
        <v>793</v>
      </c>
      <c r="C380" s="6" t="s">
        <v>46</v>
      </c>
      <c r="D380" s="68" t="s">
        <v>4</v>
      </c>
      <c r="E380" s="68" t="s">
        <v>103</v>
      </c>
      <c r="F380" s="6"/>
      <c r="G380" s="6" t="str" cm="1">
        <f t="array" ref="G38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0" s="66"/>
      <c r="I380" s="66"/>
      <c r="J380" s="66"/>
      <c r="K380" s="67"/>
      <c r="L380" s="63" t="str">
        <f>IFERROR(IF(YEAR(TID[[#This Row],[Capital Approval]])=1900,"",YEAR(TID[[#This Row],[Capital Approval]])),"")</f>
        <v/>
      </c>
      <c r="M380" s="59" t="str">
        <f>IFERROR(IF(YEAR(TID[[#This Row],[PA Signed]])=1900,"",YEAR(TID[[#This Row],[PA Signed]])),"")</f>
        <v/>
      </c>
      <c r="N380" s="59" t="str">
        <f>IFERROR(IF(YEAR(TID[[#This Row],[First Significant EI]])=1900,"",YEAR(TID[[#This Row],[First Significant EI]])),"")</f>
        <v/>
      </c>
      <c r="O380" s="59" t="str">
        <f>IFERROR(IF(YEAR(TID[[#This Row],[Final EI]])=1900,"",YEAR(TID[[#This Row],[Final EI]])),"")</f>
        <v/>
      </c>
    </row>
    <row r="381" spans="1:15" x14ac:dyDescent="0.3">
      <c r="A381" s="65" t="s">
        <v>794</v>
      </c>
      <c r="B381" s="68" t="s">
        <v>795</v>
      </c>
      <c r="C381" s="6" t="s">
        <v>46</v>
      </c>
      <c r="D381" s="68" t="s">
        <v>4</v>
      </c>
      <c r="E381" s="68" t="s">
        <v>103</v>
      </c>
      <c r="F381" s="6"/>
      <c r="G381" s="6" t="str" cm="1">
        <f t="array" ref="G38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1" s="66"/>
      <c r="I381" s="66"/>
      <c r="J381" s="66"/>
      <c r="K381" s="67"/>
      <c r="L381" s="63" t="str">
        <f>IFERROR(IF(YEAR(TID[[#This Row],[Capital Approval]])=1900,"",YEAR(TID[[#This Row],[Capital Approval]])),"")</f>
        <v/>
      </c>
      <c r="M381" s="59" t="str">
        <f>IFERROR(IF(YEAR(TID[[#This Row],[PA Signed]])=1900,"",YEAR(TID[[#This Row],[PA Signed]])),"")</f>
        <v/>
      </c>
      <c r="N381" s="59" t="str">
        <f>IFERROR(IF(YEAR(TID[[#This Row],[First Significant EI]])=1900,"",YEAR(TID[[#This Row],[First Significant EI]])),"")</f>
        <v/>
      </c>
      <c r="O381" s="59" t="str">
        <f>IFERROR(IF(YEAR(TID[[#This Row],[Final EI]])=1900,"",YEAR(TID[[#This Row],[Final EI]])),"")</f>
        <v/>
      </c>
    </row>
    <row r="382" spans="1:15" x14ac:dyDescent="0.3">
      <c r="A382" s="65" t="s">
        <v>796</v>
      </c>
      <c r="B382" s="68" t="s">
        <v>797</v>
      </c>
      <c r="C382" s="6" t="s">
        <v>49</v>
      </c>
      <c r="D382" s="68" t="s">
        <v>4</v>
      </c>
      <c r="E382" s="68" t="s">
        <v>103</v>
      </c>
      <c r="F382" s="6"/>
      <c r="G382" s="6" t="str" cm="1">
        <f t="array" ref="G38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2" s="66"/>
      <c r="I382" s="66"/>
      <c r="J382" s="66"/>
      <c r="K382" s="67"/>
      <c r="L382" s="63" t="str">
        <f>IFERROR(IF(YEAR(TID[[#This Row],[Capital Approval]])=1900,"",YEAR(TID[[#This Row],[Capital Approval]])),"")</f>
        <v/>
      </c>
      <c r="M382" s="59" t="str">
        <f>IFERROR(IF(YEAR(TID[[#This Row],[PA Signed]])=1900,"",YEAR(TID[[#This Row],[PA Signed]])),"")</f>
        <v/>
      </c>
      <c r="N382" s="59" t="str">
        <f>IFERROR(IF(YEAR(TID[[#This Row],[First Significant EI]])=1900,"",YEAR(TID[[#This Row],[First Significant EI]])),"")</f>
        <v/>
      </c>
      <c r="O382" s="59" t="str">
        <f>IFERROR(IF(YEAR(TID[[#This Row],[Final EI]])=1900,"",YEAR(TID[[#This Row],[Final EI]])),"")</f>
        <v/>
      </c>
    </row>
    <row r="383" spans="1:15" x14ac:dyDescent="0.3">
      <c r="A383" s="65" t="s">
        <v>798</v>
      </c>
      <c r="B383" s="68" t="s">
        <v>799</v>
      </c>
      <c r="C383" s="6" t="s">
        <v>79</v>
      </c>
      <c r="D383" s="68" t="s">
        <v>4</v>
      </c>
      <c r="E383" s="68" t="s">
        <v>103</v>
      </c>
      <c r="F383" s="6"/>
      <c r="G383" s="6" t="str" cm="1">
        <f t="array" ref="G38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3" s="66"/>
      <c r="I383" s="66"/>
      <c r="J383" s="66"/>
      <c r="K383" s="67"/>
      <c r="L383" s="63" t="str">
        <f>IFERROR(IF(YEAR(TID[[#This Row],[Capital Approval]])=1900,"",YEAR(TID[[#This Row],[Capital Approval]])),"")</f>
        <v/>
      </c>
      <c r="M383" s="59" t="str">
        <f>IFERROR(IF(YEAR(TID[[#This Row],[PA Signed]])=1900,"",YEAR(TID[[#This Row],[PA Signed]])),"")</f>
        <v/>
      </c>
      <c r="N383" s="59" t="str">
        <f>IFERROR(IF(YEAR(TID[[#This Row],[First Significant EI]])=1900,"",YEAR(TID[[#This Row],[First Significant EI]])),"")</f>
        <v/>
      </c>
      <c r="O383" s="59" t="str">
        <f>IFERROR(IF(YEAR(TID[[#This Row],[Final EI]])=1900,"",YEAR(TID[[#This Row],[Final EI]])),"")</f>
        <v/>
      </c>
    </row>
    <row r="384" spans="1:15" x14ac:dyDescent="0.3">
      <c r="A384" s="69" t="s">
        <v>800</v>
      </c>
      <c r="B384" s="68" t="s">
        <v>801</v>
      </c>
      <c r="C384" s="6" t="s">
        <v>33</v>
      </c>
      <c r="D384" s="68" t="s">
        <v>4</v>
      </c>
      <c r="E384" s="68" t="s">
        <v>103</v>
      </c>
      <c r="F384" s="6"/>
      <c r="G384" s="6" t="str" cm="1">
        <f t="array" ref="G38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4" s="66"/>
      <c r="I384" s="66"/>
      <c r="J384" s="66"/>
      <c r="K384" s="67"/>
      <c r="L384" s="63" t="str">
        <f>IFERROR(IF(YEAR(TID[[#This Row],[Capital Approval]])=1900,"",YEAR(TID[[#This Row],[Capital Approval]])),"")</f>
        <v/>
      </c>
      <c r="M384" s="59" t="str">
        <f>IFERROR(IF(YEAR(TID[[#This Row],[PA Signed]])=1900,"",YEAR(TID[[#This Row],[PA Signed]])),"")</f>
        <v/>
      </c>
      <c r="N384" s="59" t="str">
        <f>IFERROR(IF(YEAR(TID[[#This Row],[First Significant EI]])=1900,"",YEAR(TID[[#This Row],[First Significant EI]])),"")</f>
        <v/>
      </c>
      <c r="O384" s="59" t="str">
        <f>IFERROR(IF(YEAR(TID[[#This Row],[Final EI]])=1900,"",YEAR(TID[[#This Row],[Final EI]])),"")</f>
        <v/>
      </c>
    </row>
    <row r="385" spans="1:15" x14ac:dyDescent="0.3">
      <c r="A385" s="65" t="s">
        <v>802</v>
      </c>
      <c r="B385" s="68" t="s">
        <v>803</v>
      </c>
      <c r="C385" s="6" t="s">
        <v>135</v>
      </c>
      <c r="D385" s="68" t="s">
        <v>4</v>
      </c>
      <c r="E385" s="68" t="s">
        <v>103</v>
      </c>
      <c r="F385" s="6"/>
      <c r="G385" s="6" t="str" cm="1">
        <f t="array" ref="G38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5" s="66"/>
      <c r="I385" s="66"/>
      <c r="J385" s="66"/>
      <c r="K385" s="67"/>
      <c r="L385" s="63" t="str">
        <f>IFERROR(IF(YEAR(TID[[#This Row],[Capital Approval]])=1900,"",YEAR(TID[[#This Row],[Capital Approval]])),"")</f>
        <v/>
      </c>
      <c r="M385" s="59" t="str">
        <f>IFERROR(IF(YEAR(TID[[#This Row],[PA Signed]])=1900,"",YEAR(TID[[#This Row],[PA Signed]])),"")</f>
        <v/>
      </c>
      <c r="N385" s="59" t="str">
        <f>IFERROR(IF(YEAR(TID[[#This Row],[First Significant EI]])=1900,"",YEAR(TID[[#This Row],[First Significant EI]])),"")</f>
        <v/>
      </c>
      <c r="O385" s="59" t="str">
        <f>IFERROR(IF(YEAR(TID[[#This Row],[Final EI]])=1900,"",YEAR(TID[[#This Row],[Final EI]])),"")</f>
        <v/>
      </c>
    </row>
    <row r="386" spans="1:15" x14ac:dyDescent="0.3">
      <c r="A386" s="65" t="s">
        <v>804</v>
      </c>
      <c r="B386" s="68" t="s">
        <v>805</v>
      </c>
      <c r="C386" s="6" t="s">
        <v>43</v>
      </c>
      <c r="D386" s="68" t="s">
        <v>4</v>
      </c>
      <c r="E386" s="68" t="s">
        <v>103</v>
      </c>
      <c r="F386" s="6"/>
      <c r="G386" s="6" t="str" cm="1">
        <f t="array" ref="G38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6" s="66"/>
      <c r="I386" s="66"/>
      <c r="J386" s="66"/>
      <c r="K386" s="67"/>
      <c r="L386" s="63" t="str">
        <f>IFERROR(IF(YEAR(TID[[#This Row],[Capital Approval]])=1900,"",YEAR(TID[[#This Row],[Capital Approval]])),"")</f>
        <v/>
      </c>
      <c r="M386" s="59" t="str">
        <f>IFERROR(IF(YEAR(TID[[#This Row],[PA Signed]])=1900,"",YEAR(TID[[#This Row],[PA Signed]])),"")</f>
        <v/>
      </c>
      <c r="N386" s="59" t="str">
        <f>IFERROR(IF(YEAR(TID[[#This Row],[First Significant EI]])=1900,"",YEAR(TID[[#This Row],[First Significant EI]])),"")</f>
        <v/>
      </c>
      <c r="O386" s="59" t="str">
        <f>IFERROR(IF(YEAR(TID[[#This Row],[Final EI]])=1900,"",YEAR(TID[[#This Row],[Final EI]])),"")</f>
        <v/>
      </c>
    </row>
    <row r="387" spans="1:15" x14ac:dyDescent="0.3">
      <c r="A387" s="65" t="s">
        <v>806</v>
      </c>
      <c r="B387" s="68" t="s">
        <v>807</v>
      </c>
      <c r="C387" s="6" t="s">
        <v>16</v>
      </c>
      <c r="D387" s="68" t="s">
        <v>4</v>
      </c>
      <c r="E387" s="68" t="s">
        <v>103</v>
      </c>
      <c r="F387" s="6"/>
      <c r="G387" s="6" t="str" cm="1">
        <f t="array" ref="G38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7" s="66"/>
      <c r="I387" s="66"/>
      <c r="J387" s="66"/>
      <c r="K387" s="67"/>
      <c r="L387" s="63" t="str">
        <f>IFERROR(IF(YEAR(TID[[#This Row],[Capital Approval]])=1900,"",YEAR(TID[[#This Row],[Capital Approval]])),"")</f>
        <v/>
      </c>
      <c r="M387" s="59" t="str">
        <f>IFERROR(IF(YEAR(TID[[#This Row],[PA Signed]])=1900,"",YEAR(TID[[#This Row],[PA Signed]])),"")</f>
        <v/>
      </c>
      <c r="N387" s="59" t="str">
        <f>IFERROR(IF(YEAR(TID[[#This Row],[First Significant EI]])=1900,"",YEAR(TID[[#This Row],[First Significant EI]])),"")</f>
        <v/>
      </c>
      <c r="O387" s="59" t="str">
        <f>IFERROR(IF(YEAR(TID[[#This Row],[Final EI]])=1900,"",YEAR(TID[[#This Row],[Final EI]])),"")</f>
        <v/>
      </c>
    </row>
    <row r="388" spans="1:15" x14ac:dyDescent="0.3">
      <c r="A388" s="65" t="s">
        <v>808</v>
      </c>
      <c r="B388" s="68" t="s">
        <v>809</v>
      </c>
      <c r="C388" s="6" t="s">
        <v>38</v>
      </c>
      <c r="D388" s="68" t="s">
        <v>4</v>
      </c>
      <c r="E388" s="68" t="s">
        <v>103</v>
      </c>
      <c r="F388" s="6"/>
      <c r="G388" s="6" t="str" cm="1">
        <f t="array" ref="G38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388" s="66"/>
      <c r="I388" s="66"/>
      <c r="J388" s="66"/>
      <c r="K388" s="67"/>
      <c r="L388" s="63" t="str">
        <f>IFERROR(IF(YEAR(TID[[#This Row],[Capital Approval]])=1900,"",YEAR(TID[[#This Row],[Capital Approval]])),"")</f>
        <v/>
      </c>
      <c r="M388" s="59" t="str">
        <f>IFERROR(IF(YEAR(TID[[#This Row],[PA Signed]])=1900,"",YEAR(TID[[#This Row],[PA Signed]])),"")</f>
        <v/>
      </c>
      <c r="N388" s="59" t="str">
        <f>IFERROR(IF(YEAR(TID[[#This Row],[First Significant EI]])=1900,"",YEAR(TID[[#This Row],[First Significant EI]])),"")</f>
        <v/>
      </c>
      <c r="O388" s="59" t="str">
        <f>IFERROR(IF(YEAR(TID[[#This Row],[Final EI]])=1900,"",YEAR(TID[[#This Row],[Final EI]])),"")</f>
        <v/>
      </c>
    </row>
    <row r="389" spans="1:15" x14ac:dyDescent="0.3">
      <c r="A389" s="65" t="s">
        <v>836</v>
      </c>
      <c r="B389" s="6" t="s">
        <v>837</v>
      </c>
      <c r="C389" s="68" t="s">
        <v>107</v>
      </c>
      <c r="D389" s="6" t="s">
        <v>4</v>
      </c>
      <c r="E389" s="6" t="s">
        <v>15</v>
      </c>
      <c r="F389" s="6">
        <v>110</v>
      </c>
      <c r="G389" s="6" t="str" cm="1">
        <f t="array" ref="G38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89" s="66">
        <v>44090</v>
      </c>
      <c r="I389" s="66">
        <v>45275</v>
      </c>
      <c r="J389" s="66">
        <v>46295</v>
      </c>
      <c r="K389" s="67">
        <v>47087</v>
      </c>
      <c r="L389" s="63">
        <f>IFERROR(IF(YEAR(TID[[#This Row],[Capital Approval]])=1900,"",YEAR(TID[[#This Row],[Capital Approval]])),"")</f>
        <v>2020</v>
      </c>
      <c r="M389" s="59">
        <f>IFERROR(IF(YEAR(TID[[#This Row],[PA Signed]])=1900,"",YEAR(TID[[#This Row],[PA Signed]])),"")</f>
        <v>2023</v>
      </c>
      <c r="N389" s="59">
        <f>IFERROR(IF(YEAR(TID[[#This Row],[First Significant EI]])=1900,"",YEAR(TID[[#This Row],[First Significant EI]])),"")</f>
        <v>2026</v>
      </c>
      <c r="O389" s="59">
        <f>IFERROR(IF(YEAR(TID[[#This Row],[Final EI]])=1900,"",YEAR(TID[[#This Row],[Final EI]])),"")</f>
        <v>2028</v>
      </c>
    </row>
    <row r="390" spans="1:15" x14ac:dyDescent="0.3">
      <c r="A390" s="65" t="s">
        <v>1149</v>
      </c>
      <c r="B390" s="6" t="s">
        <v>1157</v>
      </c>
      <c r="C390" s="68" t="s">
        <v>92</v>
      </c>
      <c r="D390" s="6" t="s">
        <v>4</v>
      </c>
      <c r="E390" s="6" t="s">
        <v>23</v>
      </c>
      <c r="F390" s="6">
        <v>110</v>
      </c>
      <c r="G390" s="6" t="str" cm="1">
        <f t="array" ref="G39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0" s="66">
        <v>45547</v>
      </c>
      <c r="I390" s="66">
        <v>46002</v>
      </c>
      <c r="J390" s="66"/>
      <c r="K390" s="67">
        <v>47087</v>
      </c>
      <c r="L390" s="63">
        <f>IFERROR(IF(YEAR(TID[[#This Row],[Capital Approval]])=1900,"",YEAR(TID[[#This Row],[Capital Approval]])),"")</f>
        <v>2024</v>
      </c>
      <c r="M390" s="59">
        <f>IFERROR(IF(YEAR(TID[[#This Row],[PA Signed]])=1900,"",YEAR(TID[[#This Row],[PA Signed]])),"")</f>
        <v>2025</v>
      </c>
      <c r="N390" s="59" t="str">
        <f>IFERROR(IF(YEAR(TID[[#This Row],[First Significant EI]])=1900,"",YEAR(TID[[#This Row],[First Significant EI]])),"")</f>
        <v/>
      </c>
      <c r="O390" s="59">
        <f>IFERROR(IF(YEAR(TID[[#This Row],[Final EI]])=1900,"",YEAR(TID[[#This Row],[Final EI]])),"")</f>
        <v>2028</v>
      </c>
    </row>
    <row r="391" spans="1:15" x14ac:dyDescent="0.3">
      <c r="A391" s="65" t="s">
        <v>844</v>
      </c>
      <c r="B391" s="6" t="s">
        <v>845</v>
      </c>
      <c r="C391" s="68" t="s">
        <v>135</v>
      </c>
      <c r="D391" s="6" t="s">
        <v>4</v>
      </c>
      <c r="E391" s="6" t="s">
        <v>15</v>
      </c>
      <c r="F391" s="6">
        <v>110</v>
      </c>
      <c r="G391" s="6" t="str" cm="1">
        <f t="array" ref="G39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1" s="66">
        <v>44245</v>
      </c>
      <c r="I391" s="66">
        <v>45357</v>
      </c>
      <c r="J391" s="66"/>
      <c r="K391" s="67">
        <v>47788</v>
      </c>
      <c r="L391" s="63">
        <f>IFERROR(IF(YEAR(TID[[#This Row],[Capital Approval]])=1900,"",YEAR(TID[[#This Row],[Capital Approval]])),"")</f>
        <v>2021</v>
      </c>
      <c r="M391" s="59">
        <f>IFERROR(IF(YEAR(TID[[#This Row],[PA Signed]])=1900,"",YEAR(TID[[#This Row],[PA Signed]])),"")</f>
        <v>2024</v>
      </c>
      <c r="N391" s="59" t="str">
        <f>IFERROR(IF(YEAR(TID[[#This Row],[First Significant EI]])=1900,"",YEAR(TID[[#This Row],[First Significant EI]])),"")</f>
        <v/>
      </c>
      <c r="O391" s="59">
        <f>IFERROR(IF(YEAR(TID[[#This Row],[Final EI]])=1900,"",YEAR(TID[[#This Row],[Final EI]])),"")</f>
        <v>2030</v>
      </c>
    </row>
    <row r="392" spans="1:15" x14ac:dyDescent="0.3">
      <c r="A392" s="65" t="s">
        <v>846</v>
      </c>
      <c r="B392" s="6" t="s">
        <v>847</v>
      </c>
      <c r="C392" s="68" t="s">
        <v>27</v>
      </c>
      <c r="D392" s="6" t="s">
        <v>4</v>
      </c>
      <c r="E392" s="6" t="s">
        <v>23</v>
      </c>
      <c r="F392" s="6"/>
      <c r="G392" s="6" t="str" cm="1">
        <f t="array" ref="G39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2" s="66">
        <v>45177</v>
      </c>
      <c r="I392" s="66">
        <v>46013</v>
      </c>
      <c r="J392" s="66"/>
      <c r="K392" s="67">
        <v>46902</v>
      </c>
      <c r="L392" s="63">
        <f>IFERROR(IF(YEAR(TID[[#This Row],[Capital Approval]])=1900,"",YEAR(TID[[#This Row],[Capital Approval]])),"")</f>
        <v>2023</v>
      </c>
      <c r="M392" s="59">
        <f>IFERROR(IF(YEAR(TID[[#This Row],[PA Signed]])=1900,"",YEAR(TID[[#This Row],[PA Signed]])),"")</f>
        <v>2025</v>
      </c>
      <c r="N392" s="59" t="str">
        <f>IFERROR(IF(YEAR(TID[[#This Row],[First Significant EI]])=1900,"",YEAR(TID[[#This Row],[First Significant EI]])),"")</f>
        <v/>
      </c>
      <c r="O392" s="59">
        <f>IFERROR(IF(YEAR(TID[[#This Row],[Final EI]])=1900,"",YEAR(TID[[#This Row],[Final EI]])),"")</f>
        <v>2028</v>
      </c>
    </row>
    <row r="393" spans="1:15" x14ac:dyDescent="0.3">
      <c r="A393" s="65" t="s">
        <v>1150</v>
      </c>
      <c r="B393" s="6" t="s">
        <v>1158</v>
      </c>
      <c r="C393" s="68" t="s">
        <v>27</v>
      </c>
      <c r="D393" s="6" t="s">
        <v>4</v>
      </c>
      <c r="E393" s="6" t="s">
        <v>23</v>
      </c>
      <c r="F393" s="6">
        <v>400</v>
      </c>
      <c r="G393" s="6" t="str" cm="1">
        <f t="array" ref="G39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3" s="66">
        <v>43969</v>
      </c>
      <c r="I393" s="66">
        <v>44274</v>
      </c>
      <c r="J393" s="66"/>
      <c r="K393" s="67"/>
      <c r="L393" s="63">
        <f>IFERROR(IF(YEAR(TID[[#This Row],[Capital Approval]])=1900,"",YEAR(TID[[#This Row],[Capital Approval]])),"")</f>
        <v>2020</v>
      </c>
      <c r="M393" s="59">
        <f>IFERROR(IF(YEAR(TID[[#This Row],[PA Signed]])=1900,"",YEAR(TID[[#This Row],[PA Signed]])),"")</f>
        <v>2021</v>
      </c>
      <c r="N393" s="59" t="str">
        <f>IFERROR(IF(YEAR(TID[[#This Row],[First Significant EI]])=1900,"",YEAR(TID[[#This Row],[First Significant EI]])),"")</f>
        <v/>
      </c>
      <c r="O393" s="59" t="str">
        <f>IFERROR(IF(YEAR(TID[[#This Row],[Final EI]])=1900,"",YEAR(TID[[#This Row],[Final EI]])),"")</f>
        <v/>
      </c>
    </row>
    <row r="394" spans="1:15" x14ac:dyDescent="0.3">
      <c r="A394" s="65" t="s">
        <v>848</v>
      </c>
      <c r="B394" s="6" t="s">
        <v>849</v>
      </c>
      <c r="C394" s="68" t="s">
        <v>16</v>
      </c>
      <c r="D394" s="6" t="s">
        <v>4</v>
      </c>
      <c r="E394" s="6" t="s">
        <v>15</v>
      </c>
      <c r="F394" s="6">
        <v>110</v>
      </c>
      <c r="G394" s="6" t="str" cm="1">
        <f t="array" ref="G39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4" s="66">
        <v>44218</v>
      </c>
      <c r="I394" s="66">
        <v>44539</v>
      </c>
      <c r="J394" s="66">
        <v>46352</v>
      </c>
      <c r="K394" s="67">
        <v>47087</v>
      </c>
      <c r="L394" s="63">
        <f>IFERROR(IF(YEAR(TID[[#This Row],[Capital Approval]])=1900,"",YEAR(TID[[#This Row],[Capital Approval]])),"")</f>
        <v>2021</v>
      </c>
      <c r="M394" s="59">
        <f>IFERROR(IF(YEAR(TID[[#This Row],[PA Signed]])=1900,"",YEAR(TID[[#This Row],[PA Signed]])),"")</f>
        <v>2021</v>
      </c>
      <c r="N394" s="59">
        <f>IFERROR(IF(YEAR(TID[[#This Row],[First Significant EI]])=1900,"",YEAR(TID[[#This Row],[First Significant EI]])),"")</f>
        <v>2026</v>
      </c>
      <c r="O394" s="59">
        <f>IFERROR(IF(YEAR(TID[[#This Row],[Final EI]])=1900,"",YEAR(TID[[#This Row],[Final EI]])),"")</f>
        <v>2028</v>
      </c>
    </row>
    <row r="395" spans="1:15" x14ac:dyDescent="0.3">
      <c r="A395" s="65" t="s">
        <v>1151</v>
      </c>
      <c r="B395" s="6" t="s">
        <v>1159</v>
      </c>
      <c r="C395" s="68" t="s">
        <v>43</v>
      </c>
      <c r="D395" s="6" t="s">
        <v>4</v>
      </c>
      <c r="E395" s="6" t="s">
        <v>23</v>
      </c>
      <c r="F395" s="6">
        <v>400</v>
      </c>
      <c r="G395" s="6" t="str" cm="1">
        <f t="array" ref="G39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5" s="66">
        <v>44147</v>
      </c>
      <c r="I395" s="66">
        <v>44413</v>
      </c>
      <c r="J395" s="66">
        <v>45932</v>
      </c>
      <c r="K395" s="67">
        <v>46721</v>
      </c>
      <c r="L395" s="63">
        <f>IFERROR(IF(YEAR(TID[[#This Row],[Capital Approval]])=1900,"",YEAR(TID[[#This Row],[Capital Approval]])),"")</f>
        <v>2020</v>
      </c>
      <c r="M395" s="59">
        <f>IFERROR(IF(YEAR(TID[[#This Row],[PA Signed]])=1900,"",YEAR(TID[[#This Row],[PA Signed]])),"")</f>
        <v>2021</v>
      </c>
      <c r="N395" s="59">
        <f>IFERROR(IF(YEAR(TID[[#This Row],[First Significant EI]])=1900,"",YEAR(TID[[#This Row],[First Significant EI]])),"")</f>
        <v>2025</v>
      </c>
      <c r="O395" s="59">
        <f>IFERROR(IF(YEAR(TID[[#This Row],[Final EI]])=1900,"",YEAR(TID[[#This Row],[Final EI]])),"")</f>
        <v>2027</v>
      </c>
    </row>
    <row r="396" spans="1:15" x14ac:dyDescent="0.3">
      <c r="A396" s="65" t="s">
        <v>852</v>
      </c>
      <c r="B396" s="6" t="s">
        <v>853</v>
      </c>
      <c r="C396" s="68" t="s">
        <v>206</v>
      </c>
      <c r="D396" s="6" t="s">
        <v>4</v>
      </c>
      <c r="E396" s="6" t="s">
        <v>15</v>
      </c>
      <c r="F396" s="6">
        <v>110</v>
      </c>
      <c r="G396" s="6" t="str" cm="1">
        <f t="array" ref="G39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6" s="66">
        <v>44365</v>
      </c>
      <c r="I396" s="66">
        <v>44714</v>
      </c>
      <c r="J396" s="66">
        <v>45971</v>
      </c>
      <c r="K396" s="67">
        <v>47087</v>
      </c>
      <c r="L396" s="63">
        <f>IFERROR(IF(YEAR(TID[[#This Row],[Capital Approval]])=1900,"",YEAR(TID[[#This Row],[Capital Approval]])),"")</f>
        <v>2021</v>
      </c>
      <c r="M396" s="59">
        <f>IFERROR(IF(YEAR(TID[[#This Row],[PA Signed]])=1900,"",YEAR(TID[[#This Row],[PA Signed]])),"")</f>
        <v>2022</v>
      </c>
      <c r="N396" s="59">
        <f>IFERROR(IF(YEAR(TID[[#This Row],[First Significant EI]])=1900,"",YEAR(TID[[#This Row],[First Significant EI]])),"")</f>
        <v>2025</v>
      </c>
      <c r="O396" s="59">
        <f>IFERROR(IF(YEAR(TID[[#This Row],[Final EI]])=1900,"",YEAR(TID[[#This Row],[Final EI]])),"")</f>
        <v>2028</v>
      </c>
    </row>
    <row r="397" spans="1:15" x14ac:dyDescent="0.3">
      <c r="A397" s="65" t="s">
        <v>1152</v>
      </c>
      <c r="B397" s="6" t="s">
        <v>1160</v>
      </c>
      <c r="C397" s="68" t="s">
        <v>178</v>
      </c>
      <c r="D397" s="6" t="s">
        <v>4</v>
      </c>
      <c r="E397" s="6" t="s">
        <v>23</v>
      </c>
      <c r="F397" s="6">
        <v>110</v>
      </c>
      <c r="G397" s="6" t="str" cm="1">
        <f t="array" ref="G39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7" s="66">
        <v>44504</v>
      </c>
      <c r="I397" s="66">
        <v>44859</v>
      </c>
      <c r="J397" s="66"/>
      <c r="K397" s="67">
        <v>47031</v>
      </c>
      <c r="L397" s="63">
        <f>IFERROR(IF(YEAR(TID[[#This Row],[Capital Approval]])=1900,"",YEAR(TID[[#This Row],[Capital Approval]])),"")</f>
        <v>2021</v>
      </c>
      <c r="M397" s="59">
        <f>IFERROR(IF(YEAR(TID[[#This Row],[PA Signed]])=1900,"",YEAR(TID[[#This Row],[PA Signed]])),"")</f>
        <v>2022</v>
      </c>
      <c r="N397" s="59" t="str">
        <f>IFERROR(IF(YEAR(TID[[#This Row],[First Significant EI]])=1900,"",YEAR(TID[[#This Row],[First Significant EI]])),"")</f>
        <v/>
      </c>
      <c r="O397" s="59">
        <f>IFERROR(IF(YEAR(TID[[#This Row],[Final EI]])=1900,"",YEAR(TID[[#This Row],[Final EI]])),"")</f>
        <v>2028</v>
      </c>
    </row>
    <row r="398" spans="1:15" x14ac:dyDescent="0.3">
      <c r="A398" s="65" t="s">
        <v>860</v>
      </c>
      <c r="B398" s="6" t="s">
        <v>861</v>
      </c>
      <c r="C398" s="68" t="s">
        <v>79</v>
      </c>
      <c r="D398" s="6" t="s">
        <v>4</v>
      </c>
      <c r="E398" s="6" t="s">
        <v>15</v>
      </c>
      <c r="F398" s="6">
        <v>110</v>
      </c>
      <c r="G398" s="6" t="str" cm="1">
        <f t="array" ref="G39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8" s="66">
        <v>44582</v>
      </c>
      <c r="I398" s="66">
        <v>45511</v>
      </c>
      <c r="J398" s="66">
        <v>46725</v>
      </c>
      <c r="K398" s="67">
        <v>46725</v>
      </c>
      <c r="L398" s="63">
        <f>IFERROR(IF(YEAR(TID[[#This Row],[Capital Approval]])=1900,"",YEAR(TID[[#This Row],[Capital Approval]])),"")</f>
        <v>2022</v>
      </c>
      <c r="M398" s="59">
        <f>IFERROR(IF(YEAR(TID[[#This Row],[PA Signed]])=1900,"",YEAR(TID[[#This Row],[PA Signed]])),"")</f>
        <v>2024</v>
      </c>
      <c r="N398" s="59">
        <f>IFERROR(IF(YEAR(TID[[#This Row],[First Significant EI]])=1900,"",YEAR(TID[[#This Row],[First Significant EI]])),"")</f>
        <v>2027</v>
      </c>
      <c r="O398" s="59">
        <f>IFERROR(IF(YEAR(TID[[#This Row],[Final EI]])=1900,"",YEAR(TID[[#This Row],[Final EI]])),"")</f>
        <v>2027</v>
      </c>
    </row>
    <row r="399" spans="1:15" x14ac:dyDescent="0.3">
      <c r="A399" s="65" t="s">
        <v>1153</v>
      </c>
      <c r="B399" s="6" t="s">
        <v>1161</v>
      </c>
      <c r="C399" s="68" t="s">
        <v>107</v>
      </c>
      <c r="D399" s="6" t="s">
        <v>4</v>
      </c>
      <c r="E399" s="6" t="s">
        <v>23</v>
      </c>
      <c r="F399" s="6"/>
      <c r="G399" s="6" t="str" cm="1">
        <f t="array" ref="G39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399" s="66">
        <v>45208</v>
      </c>
      <c r="I399" s="66">
        <v>45958</v>
      </c>
      <c r="J399" s="66">
        <v>46478</v>
      </c>
      <c r="K399" s="67">
        <v>47044</v>
      </c>
      <c r="L399" s="63">
        <f>IFERROR(IF(YEAR(TID[[#This Row],[Capital Approval]])=1900,"",YEAR(TID[[#This Row],[Capital Approval]])),"")</f>
        <v>2023</v>
      </c>
      <c r="M399" s="59">
        <f>IFERROR(IF(YEAR(TID[[#This Row],[PA Signed]])=1900,"",YEAR(TID[[#This Row],[PA Signed]])),"")</f>
        <v>2025</v>
      </c>
      <c r="N399" s="59">
        <f>IFERROR(IF(YEAR(TID[[#This Row],[First Significant EI]])=1900,"",YEAR(TID[[#This Row],[First Significant EI]])),"")</f>
        <v>2027</v>
      </c>
      <c r="O399" s="59">
        <f>IFERROR(IF(YEAR(TID[[#This Row],[Final EI]])=1900,"",YEAR(TID[[#This Row],[Final EI]])),"")</f>
        <v>2028</v>
      </c>
    </row>
    <row r="400" spans="1:15" x14ac:dyDescent="0.3">
      <c r="A400" s="65" t="s">
        <v>880</v>
      </c>
      <c r="B400" s="6" t="s">
        <v>881</v>
      </c>
      <c r="C400" s="68" t="s">
        <v>221</v>
      </c>
      <c r="D400" s="6" t="s">
        <v>4</v>
      </c>
      <c r="E400" s="6" t="s">
        <v>15</v>
      </c>
      <c r="F400" s="6">
        <v>110</v>
      </c>
      <c r="G400" s="6" t="str" cm="1">
        <f t="array" ref="G40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0" s="66">
        <v>45021</v>
      </c>
      <c r="I400" s="66">
        <v>45562</v>
      </c>
      <c r="J400" s="66"/>
      <c r="K400" s="67"/>
      <c r="L400" s="63">
        <f>IFERROR(IF(YEAR(TID[[#This Row],[Capital Approval]])=1900,"",YEAR(TID[[#This Row],[Capital Approval]])),"")</f>
        <v>2023</v>
      </c>
      <c r="M400" s="59">
        <f>IFERROR(IF(YEAR(TID[[#This Row],[PA Signed]])=1900,"",YEAR(TID[[#This Row],[PA Signed]])),"")</f>
        <v>2024</v>
      </c>
      <c r="N400" s="59" t="str">
        <f>IFERROR(IF(YEAR(TID[[#This Row],[First Significant EI]])=1900,"",YEAR(TID[[#This Row],[First Significant EI]])),"")</f>
        <v/>
      </c>
      <c r="O400" s="59" t="str">
        <f>IFERROR(IF(YEAR(TID[[#This Row],[Final EI]])=1900,"",YEAR(TID[[#This Row],[Final EI]])),"")</f>
        <v/>
      </c>
    </row>
    <row r="401" spans="1:15" x14ac:dyDescent="0.3">
      <c r="A401" s="65" t="s">
        <v>1154</v>
      </c>
      <c r="B401" s="6" t="s">
        <v>1162</v>
      </c>
      <c r="C401" s="68" t="s">
        <v>30</v>
      </c>
      <c r="D401" s="6" t="s">
        <v>4</v>
      </c>
      <c r="E401" s="6" t="s">
        <v>15</v>
      </c>
      <c r="F401" s="6"/>
      <c r="G401" s="6" t="str" cm="1">
        <f t="array" ref="G40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1" s="66">
        <v>45646</v>
      </c>
      <c r="I401" s="66">
        <v>46008</v>
      </c>
      <c r="J401" s="66"/>
      <c r="K401" s="67">
        <v>47442</v>
      </c>
      <c r="L401" s="63">
        <f>IFERROR(IF(YEAR(TID[[#This Row],[Capital Approval]])=1900,"",YEAR(TID[[#This Row],[Capital Approval]])),"")</f>
        <v>2024</v>
      </c>
      <c r="M401" s="59">
        <f>IFERROR(IF(YEAR(TID[[#This Row],[PA Signed]])=1900,"",YEAR(TID[[#This Row],[PA Signed]])),"")</f>
        <v>2025</v>
      </c>
      <c r="N401" s="59" t="str">
        <f>IFERROR(IF(YEAR(TID[[#This Row],[First Significant EI]])=1900,"",YEAR(TID[[#This Row],[First Significant EI]])),"")</f>
        <v/>
      </c>
      <c r="O401" s="59">
        <f>IFERROR(IF(YEAR(TID[[#This Row],[Final EI]])=1900,"",YEAR(TID[[#This Row],[Final EI]])),"")</f>
        <v>2029</v>
      </c>
    </row>
    <row r="402" spans="1:15" x14ac:dyDescent="0.3">
      <c r="A402" s="65" t="s">
        <v>1155</v>
      </c>
      <c r="B402" s="6" t="s">
        <v>1163</v>
      </c>
      <c r="C402" s="68" t="s">
        <v>30</v>
      </c>
      <c r="D402" s="6" t="s">
        <v>4</v>
      </c>
      <c r="E402" s="6" t="s">
        <v>23</v>
      </c>
      <c r="F402" s="6"/>
      <c r="G402" s="6" t="str" cm="1">
        <f t="array" ref="G40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Pipeline</v>
      </c>
      <c r="H402" s="66"/>
      <c r="I402" s="66">
        <v>45771</v>
      </c>
      <c r="J402" s="66"/>
      <c r="K402" s="67"/>
      <c r="L402" s="63" t="str">
        <f>IFERROR(IF(YEAR(TID[[#This Row],[Capital Approval]])=1900,"",YEAR(TID[[#This Row],[Capital Approval]])),"")</f>
        <v/>
      </c>
      <c r="M402" s="59">
        <f>IFERROR(IF(YEAR(TID[[#This Row],[PA Signed]])=1900,"",YEAR(TID[[#This Row],[PA Signed]])),"")</f>
        <v>2025</v>
      </c>
      <c r="N402" s="59" t="str">
        <f>IFERROR(IF(YEAR(TID[[#This Row],[First Significant EI]])=1900,"",YEAR(TID[[#This Row],[First Significant EI]])),"")</f>
        <v/>
      </c>
      <c r="O402" s="59" t="str">
        <f>IFERROR(IF(YEAR(TID[[#This Row],[Final EI]])=1900,"",YEAR(TID[[#This Row],[Final EI]])),"")</f>
        <v/>
      </c>
    </row>
    <row r="403" spans="1:15" x14ac:dyDescent="0.3">
      <c r="A403" s="65" t="s">
        <v>1156</v>
      </c>
      <c r="B403" s="6" t="s">
        <v>1164</v>
      </c>
      <c r="C403" s="68" t="s">
        <v>24</v>
      </c>
      <c r="D403" s="6" t="s">
        <v>4</v>
      </c>
      <c r="E403" s="6" t="s">
        <v>74</v>
      </c>
      <c r="F403" s="6">
        <v>220</v>
      </c>
      <c r="G403" s="6" t="str" cm="1">
        <f t="array" ref="G403">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Pre PA</v>
      </c>
      <c r="H403" s="66">
        <v>45931</v>
      </c>
      <c r="I403" s="66">
        <v>46295</v>
      </c>
      <c r="J403" s="66">
        <v>46356</v>
      </c>
      <c r="K403" s="67">
        <v>46728</v>
      </c>
      <c r="L403" s="63">
        <f>IFERROR(IF(YEAR(TID[[#This Row],[Capital Approval]])=1900,"",YEAR(TID[[#This Row],[Capital Approval]])),"")</f>
        <v>2025</v>
      </c>
      <c r="M403" s="59">
        <f>IFERROR(IF(YEAR(TID[[#This Row],[PA Signed]])=1900,"",YEAR(TID[[#This Row],[PA Signed]])),"")</f>
        <v>2026</v>
      </c>
      <c r="N403" s="59">
        <f>IFERROR(IF(YEAR(TID[[#This Row],[First Significant EI]])=1900,"",YEAR(TID[[#This Row],[First Significant EI]])),"")</f>
        <v>2026</v>
      </c>
      <c r="O403" s="59">
        <f>IFERROR(IF(YEAR(TID[[#This Row],[Final EI]])=1900,"",YEAR(TID[[#This Row],[Final EI]])),"")</f>
        <v>2027</v>
      </c>
    </row>
    <row r="404" spans="1:15" x14ac:dyDescent="0.3">
      <c r="A404" s="65" t="s">
        <v>868</v>
      </c>
      <c r="B404" s="6" t="s">
        <v>869</v>
      </c>
      <c r="C404" s="68" t="s">
        <v>30</v>
      </c>
      <c r="D404" s="6" t="s">
        <v>4</v>
      </c>
      <c r="E404" s="6" t="s">
        <v>103</v>
      </c>
      <c r="F404" s="6">
        <v>220</v>
      </c>
      <c r="G404" s="6" t="str" cm="1">
        <f t="array" ref="G404">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4" s="66">
        <v>44805</v>
      </c>
      <c r="I404" s="66">
        <v>45266</v>
      </c>
      <c r="J404" s="66">
        <v>46114</v>
      </c>
      <c r="K404" s="67">
        <v>46114</v>
      </c>
      <c r="L404" s="63">
        <f>IFERROR(IF(YEAR(TID[[#This Row],[Capital Approval]])=1900,"",YEAR(TID[[#This Row],[Capital Approval]])),"")</f>
        <v>2022</v>
      </c>
      <c r="M404" s="59">
        <f>IFERROR(IF(YEAR(TID[[#This Row],[PA Signed]])=1900,"",YEAR(TID[[#This Row],[PA Signed]])),"")</f>
        <v>2023</v>
      </c>
      <c r="N404" s="59">
        <f>IFERROR(IF(YEAR(TID[[#This Row],[First Significant EI]])=1900,"",YEAR(TID[[#This Row],[First Significant EI]])),"")</f>
        <v>2026</v>
      </c>
      <c r="O404" s="59">
        <f>IFERROR(IF(YEAR(TID[[#This Row],[Final EI]])=1900,"",YEAR(TID[[#This Row],[Final EI]])),"")</f>
        <v>2026</v>
      </c>
    </row>
    <row r="405" spans="1:15" x14ac:dyDescent="0.3">
      <c r="A405" s="65" t="s">
        <v>1165</v>
      </c>
      <c r="B405" s="6" t="s">
        <v>1171</v>
      </c>
      <c r="C405" s="68" t="s">
        <v>46</v>
      </c>
      <c r="D405" s="6" t="s">
        <v>4</v>
      </c>
      <c r="E405" s="6" t="s">
        <v>15</v>
      </c>
      <c r="F405" s="6"/>
      <c r="G405" s="6" t="str" cm="1">
        <f t="array" ref="G405">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5" s="66">
        <v>43559</v>
      </c>
      <c r="I405" s="66">
        <v>44491</v>
      </c>
      <c r="J405" s="66"/>
      <c r="K405" s="67">
        <v>46387</v>
      </c>
      <c r="L405" s="63">
        <f>IFERROR(IF(YEAR(TID[[#This Row],[Capital Approval]])=1900,"",YEAR(TID[[#This Row],[Capital Approval]])),"")</f>
        <v>2019</v>
      </c>
      <c r="M405" s="59">
        <f>IFERROR(IF(YEAR(TID[[#This Row],[PA Signed]])=1900,"",YEAR(TID[[#This Row],[PA Signed]])),"")</f>
        <v>2021</v>
      </c>
      <c r="N405" s="59" t="str">
        <f>IFERROR(IF(YEAR(TID[[#This Row],[First Significant EI]])=1900,"",YEAR(TID[[#This Row],[First Significant EI]])),"")</f>
        <v/>
      </c>
      <c r="O405" s="59">
        <f>IFERROR(IF(YEAR(TID[[#This Row],[Final EI]])=1900,"",YEAR(TID[[#This Row],[Final EI]])),"")</f>
        <v>2026</v>
      </c>
    </row>
    <row r="406" spans="1:15" x14ac:dyDescent="0.3">
      <c r="A406" s="65" t="s">
        <v>1166</v>
      </c>
      <c r="B406" s="6" t="s">
        <v>1172</v>
      </c>
      <c r="C406" s="68" t="s">
        <v>27</v>
      </c>
      <c r="D406" s="6" t="s">
        <v>4</v>
      </c>
      <c r="E406" s="6" t="s">
        <v>23</v>
      </c>
      <c r="F406" s="6"/>
      <c r="G406" s="6" t="str" cm="1">
        <f t="array" ref="G406">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6" s="66">
        <v>43273</v>
      </c>
      <c r="I406" s="66">
        <v>43805</v>
      </c>
      <c r="J406" s="66"/>
      <c r="K406" s="67">
        <v>46387</v>
      </c>
      <c r="L406" s="63">
        <f>IFERROR(IF(YEAR(TID[[#This Row],[Capital Approval]])=1900,"",YEAR(TID[[#This Row],[Capital Approval]])),"")</f>
        <v>2018</v>
      </c>
      <c r="M406" s="59">
        <f>IFERROR(IF(YEAR(TID[[#This Row],[PA Signed]])=1900,"",YEAR(TID[[#This Row],[PA Signed]])),"")</f>
        <v>2019</v>
      </c>
      <c r="N406" s="59" t="str">
        <f>IFERROR(IF(YEAR(TID[[#This Row],[First Significant EI]])=1900,"",YEAR(TID[[#This Row],[First Significant EI]])),"")</f>
        <v/>
      </c>
      <c r="O406" s="59">
        <f>IFERROR(IF(YEAR(TID[[#This Row],[Final EI]])=1900,"",YEAR(TID[[#This Row],[Final EI]])),"")</f>
        <v>2026</v>
      </c>
    </row>
    <row r="407" spans="1:15" x14ac:dyDescent="0.3">
      <c r="A407" s="65" t="s">
        <v>1167</v>
      </c>
      <c r="B407" s="6" t="s">
        <v>1173</v>
      </c>
      <c r="C407" s="68" t="s">
        <v>46</v>
      </c>
      <c r="D407" s="6" t="s">
        <v>4</v>
      </c>
      <c r="E407" s="6" t="s">
        <v>103</v>
      </c>
      <c r="F407" s="6">
        <v>110</v>
      </c>
      <c r="G407" s="6" t="str" cm="1">
        <f t="array" ref="G407">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EI</v>
      </c>
      <c r="H407" s="66">
        <v>43644</v>
      </c>
      <c r="I407" s="66">
        <v>44182</v>
      </c>
      <c r="J407" s="66">
        <v>45961</v>
      </c>
      <c r="K407" s="67">
        <v>46107</v>
      </c>
      <c r="L407" s="63">
        <f>IFERROR(IF(YEAR(TID[[#This Row],[Capital Approval]])=1900,"",YEAR(TID[[#This Row],[Capital Approval]])),"")</f>
        <v>2019</v>
      </c>
      <c r="M407" s="59">
        <f>IFERROR(IF(YEAR(TID[[#This Row],[PA Signed]])=1900,"",YEAR(TID[[#This Row],[PA Signed]])),"")</f>
        <v>2020</v>
      </c>
      <c r="N407" s="59">
        <f>IFERROR(IF(YEAR(TID[[#This Row],[First Significant EI]])=1900,"",YEAR(TID[[#This Row],[First Significant EI]])),"")</f>
        <v>2025</v>
      </c>
      <c r="O407" s="59">
        <f>IFERROR(IF(YEAR(TID[[#This Row],[Final EI]])=1900,"",YEAR(TID[[#This Row],[Final EI]])),"")</f>
        <v>2026</v>
      </c>
    </row>
    <row r="408" spans="1:15" x14ac:dyDescent="0.3">
      <c r="A408" s="65" t="s">
        <v>1168</v>
      </c>
      <c r="B408" s="6" t="s">
        <v>1174</v>
      </c>
      <c r="C408" s="68" t="s">
        <v>30</v>
      </c>
      <c r="D408" s="6" t="s">
        <v>4</v>
      </c>
      <c r="E408" s="6" t="s">
        <v>103</v>
      </c>
      <c r="F408" s="6"/>
      <c r="G408" s="6" t="str" cm="1">
        <f t="array" ref="G408">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8" s="66">
        <v>44685</v>
      </c>
      <c r="I408" s="66">
        <v>45166</v>
      </c>
      <c r="J408" s="66"/>
      <c r="K408" s="67">
        <v>46157</v>
      </c>
      <c r="L408" s="63">
        <f>IFERROR(IF(YEAR(TID[[#This Row],[Capital Approval]])=1900,"",YEAR(TID[[#This Row],[Capital Approval]])),"")</f>
        <v>2022</v>
      </c>
      <c r="M408" s="59">
        <f>IFERROR(IF(YEAR(TID[[#This Row],[PA Signed]])=1900,"",YEAR(TID[[#This Row],[PA Signed]])),"")</f>
        <v>2023</v>
      </c>
      <c r="N408" s="59" t="str">
        <f>IFERROR(IF(YEAR(TID[[#This Row],[First Significant EI]])=1900,"",YEAR(TID[[#This Row],[First Significant EI]])),"")</f>
        <v/>
      </c>
      <c r="O408" s="59">
        <f>IFERROR(IF(YEAR(TID[[#This Row],[Final EI]])=1900,"",YEAR(TID[[#This Row],[Final EI]])),"")</f>
        <v>2026</v>
      </c>
    </row>
    <row r="409" spans="1:15" x14ac:dyDescent="0.3">
      <c r="A409" s="65" t="s">
        <v>1169</v>
      </c>
      <c r="B409" s="6" t="s">
        <v>1175</v>
      </c>
      <c r="C409" s="68" t="s">
        <v>43</v>
      </c>
      <c r="D409" s="6" t="s">
        <v>4</v>
      </c>
      <c r="E409" s="6" t="s">
        <v>103</v>
      </c>
      <c r="F409" s="6"/>
      <c r="G409" s="6" t="str" cm="1">
        <f t="array" ref="G409">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09" s="66">
        <v>44686</v>
      </c>
      <c r="I409" s="66">
        <v>45429</v>
      </c>
      <c r="J409" s="66"/>
      <c r="K409" s="67">
        <v>46185</v>
      </c>
      <c r="L409" s="63">
        <f>IFERROR(IF(YEAR(TID[[#This Row],[Capital Approval]])=1900,"",YEAR(TID[[#This Row],[Capital Approval]])),"")</f>
        <v>2022</v>
      </c>
      <c r="M409" s="59">
        <f>IFERROR(IF(YEAR(TID[[#This Row],[PA Signed]])=1900,"",YEAR(TID[[#This Row],[PA Signed]])),"")</f>
        <v>2024</v>
      </c>
      <c r="N409" s="59" t="str">
        <f>IFERROR(IF(YEAR(TID[[#This Row],[First Significant EI]])=1900,"",YEAR(TID[[#This Row],[First Significant EI]])),"")</f>
        <v/>
      </c>
      <c r="O409" s="59">
        <f>IFERROR(IF(YEAR(TID[[#This Row],[Final EI]])=1900,"",YEAR(TID[[#This Row],[Final EI]])),"")</f>
        <v>2026</v>
      </c>
    </row>
    <row r="410" spans="1:15" x14ac:dyDescent="0.3">
      <c r="A410" s="65" t="s">
        <v>884</v>
      </c>
      <c r="B410" s="6" t="s">
        <v>885</v>
      </c>
      <c r="C410" s="68" t="s">
        <v>55</v>
      </c>
      <c r="D410" s="6" t="s">
        <v>4</v>
      </c>
      <c r="E410" s="6" t="s">
        <v>103</v>
      </c>
      <c r="F410" s="6">
        <v>110</v>
      </c>
      <c r="G410" s="6" t="str" cm="1">
        <f t="array" ref="G410">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10" s="66">
        <v>45539</v>
      </c>
      <c r="I410" s="66">
        <v>45806</v>
      </c>
      <c r="J410" s="66">
        <v>46332</v>
      </c>
      <c r="K410" s="67">
        <v>46447</v>
      </c>
      <c r="L410" s="63">
        <f>IFERROR(IF(YEAR(TID[[#This Row],[Capital Approval]])=1900,"",YEAR(TID[[#This Row],[Capital Approval]])),"")</f>
        <v>2024</v>
      </c>
      <c r="M410" s="59">
        <f>IFERROR(IF(YEAR(TID[[#This Row],[PA Signed]])=1900,"",YEAR(TID[[#This Row],[PA Signed]])),"")</f>
        <v>2025</v>
      </c>
      <c r="N410" s="59">
        <f>IFERROR(IF(YEAR(TID[[#This Row],[First Significant EI]])=1900,"",YEAR(TID[[#This Row],[First Significant EI]])),"")</f>
        <v>2026</v>
      </c>
      <c r="O410" s="59">
        <f>IFERROR(IF(YEAR(TID[[#This Row],[Final EI]])=1900,"",YEAR(TID[[#This Row],[Final EI]])),"")</f>
        <v>2027</v>
      </c>
    </row>
    <row r="411" spans="1:15" x14ac:dyDescent="0.3">
      <c r="A411" s="65" t="s">
        <v>913</v>
      </c>
      <c r="B411" s="6" t="s">
        <v>914</v>
      </c>
      <c r="C411" s="68" t="s">
        <v>178</v>
      </c>
      <c r="D411" s="6" t="s">
        <v>4</v>
      </c>
      <c r="E411" s="6" t="s">
        <v>103</v>
      </c>
      <c r="F411" s="6">
        <v>110</v>
      </c>
      <c r="G411" s="6" t="str" cm="1">
        <f t="array" ref="G411">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PA</v>
      </c>
      <c r="H411" s="66">
        <v>45266</v>
      </c>
      <c r="I411" s="66">
        <v>45630</v>
      </c>
      <c r="J411" s="66">
        <v>46287</v>
      </c>
      <c r="K411" s="67">
        <v>46287</v>
      </c>
      <c r="L411" s="63">
        <f>IFERROR(IF(YEAR(TID[[#This Row],[Capital Approval]])=1900,"",YEAR(TID[[#This Row],[Capital Approval]])),"")</f>
        <v>2023</v>
      </c>
      <c r="M411" s="59">
        <f>IFERROR(IF(YEAR(TID[[#This Row],[PA Signed]])=1900,"",YEAR(TID[[#This Row],[PA Signed]])),"")</f>
        <v>2024</v>
      </c>
      <c r="N411" s="59">
        <f>IFERROR(IF(YEAR(TID[[#This Row],[First Significant EI]])=1900,"",YEAR(TID[[#This Row],[First Significant EI]])),"")</f>
        <v>2026</v>
      </c>
      <c r="O411" s="59">
        <f>IFERROR(IF(YEAR(TID[[#This Row],[Final EI]])=1900,"",YEAR(TID[[#This Row],[Final EI]])),"")</f>
        <v>2026</v>
      </c>
    </row>
    <row r="412" spans="1:15" ht="15" thickBot="1" x14ac:dyDescent="0.35">
      <c r="A412" s="70" t="s">
        <v>1170</v>
      </c>
      <c r="B412" s="71" t="s">
        <v>1176</v>
      </c>
      <c r="C412" s="72" t="s">
        <v>52</v>
      </c>
      <c r="D412" s="71" t="s">
        <v>4</v>
      </c>
      <c r="E412" s="71" t="s">
        <v>103</v>
      </c>
      <c r="F412" s="71">
        <v>220</v>
      </c>
      <c r="G412" s="71" t="str" cm="1">
        <f t="array" ref="G412">_xlfn.IFS(TID[[#This Row],[Capital Approval]]="","Pipeline",AND($A$6&gt;TID[[#This Row],[Final EI]],NOT(TID[[#This Row],[Final EI]]="")),"Post EI",AND($A$6&gt;TID[[#This Row],[PA Signed]],NOT(TID[[#This Row],[PA Signed]]="")),"Post PA",OR($A$6&lt;TID[[#This Row],[Capital Approval]],TID[[#This Row],[Capital Approval]]=""),"Pipeline",OR($A$6&lt;TID[[#This Row],[PA Signed]],$A$6&gt;TID[[#This Row],[Capital Approval]]),"Pre PA")</f>
        <v>Post EI</v>
      </c>
      <c r="H412" s="73">
        <v>45441</v>
      </c>
      <c r="I412" s="73">
        <v>45832</v>
      </c>
      <c r="J412" s="73">
        <v>45968</v>
      </c>
      <c r="K412" s="74">
        <v>46049</v>
      </c>
      <c r="L412" s="63">
        <f>IFERROR(IF(YEAR(TID[[#This Row],[Capital Approval]])=1900,"",YEAR(TID[[#This Row],[Capital Approval]])),"")</f>
        <v>2024</v>
      </c>
      <c r="M412" s="59">
        <f>IFERROR(IF(YEAR(TID[[#This Row],[PA Signed]])=1900,"",YEAR(TID[[#This Row],[PA Signed]])),"")</f>
        <v>2025</v>
      </c>
      <c r="N412" s="59">
        <f>IFERROR(IF(YEAR(TID[[#This Row],[First Significant EI]])=1900,"",YEAR(TID[[#This Row],[First Significant EI]])),"")</f>
        <v>2025</v>
      </c>
      <c r="O412" s="59">
        <f>IFERROR(IF(YEAR(TID[[#This Row],[Final EI]])=1900,"",YEAR(TID[[#This Row],[Final EI]])),"")</f>
        <v>2026</v>
      </c>
    </row>
  </sheetData>
  <sheetProtection algorithmName="SHA-512" hashValue="GsTD2jYCHsjwwccjtLwlg6QD4MoaxNvNMj1Cd/MNpneitn6MMrH4q/pvi8lavZI6N2wvPVy8tRU3DG3Xnzn9OA==" saltValue="KVk9NnkvEyoqcrYm69LDbQ==" spinCount="100000" sheet="1" objects="1" scenarios="1" sort="0" autoFilter="0" pivotTables="0"/>
  <phoneticPr fontId="7" type="noConversion"/>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DD412-C552-48E4-995F-4283A8731902}">
  <dimension ref="A1:H147"/>
  <sheetViews>
    <sheetView zoomScale="115" zoomScaleNormal="115" workbookViewId="0">
      <pane ySplit="4" topLeftCell="A5" activePane="bottomLeft" state="frozen"/>
      <selection pane="bottomLeft" activeCell="F22" sqref="F22"/>
    </sheetView>
  </sheetViews>
  <sheetFormatPr defaultColWidth="8.6640625" defaultRowHeight="14.4" x14ac:dyDescent="0.3"/>
  <cols>
    <col min="1" max="1" width="14.33203125" style="1" customWidth="1"/>
    <col min="2" max="2" width="70.33203125" style="1" customWidth="1"/>
    <col min="3" max="3" width="23.6640625" customWidth="1"/>
    <col min="4" max="4" width="12.33203125" style="1" customWidth="1"/>
    <col min="5" max="6" width="15.6640625" style="1" customWidth="1"/>
    <col min="7" max="7" width="17.6640625" customWidth="1"/>
    <col min="8" max="8" width="15.6640625" style="1" customWidth="1"/>
    <col min="9" max="16384" width="8.6640625" style="1"/>
  </cols>
  <sheetData>
    <row r="1" spans="1:8" x14ac:dyDescent="0.3">
      <c r="A1" s="4"/>
      <c r="B1" s="4"/>
      <c r="C1" s="4"/>
      <c r="D1" s="4"/>
      <c r="E1" s="4"/>
      <c r="F1" s="4"/>
      <c r="G1" s="4"/>
      <c r="H1" s="4"/>
    </row>
    <row r="2" spans="1:8" ht="28.8" x14ac:dyDescent="0.55000000000000004">
      <c r="A2" s="20" t="s">
        <v>832</v>
      </c>
      <c r="B2" s="4"/>
      <c r="C2" s="4"/>
      <c r="D2" s="4"/>
      <c r="E2" s="4"/>
      <c r="F2" s="4"/>
      <c r="G2" s="4"/>
      <c r="H2" s="4"/>
    </row>
    <row r="3" spans="1:8" s="7" customFormat="1" ht="45" customHeight="1" x14ac:dyDescent="0.3">
      <c r="A3" s="76" t="s">
        <v>1194</v>
      </c>
      <c r="B3" s="76"/>
      <c r="C3" s="76"/>
      <c r="D3" s="76"/>
      <c r="E3" s="76"/>
      <c r="F3" s="76"/>
      <c r="G3" s="76"/>
      <c r="H3" s="76"/>
    </row>
    <row r="4" spans="1:8" s="7" customFormat="1" ht="30" customHeight="1" x14ac:dyDescent="0.3">
      <c r="A4" s="8" t="s">
        <v>1</v>
      </c>
      <c r="B4" s="8" t="s">
        <v>2</v>
      </c>
      <c r="C4" s="8" t="s">
        <v>5</v>
      </c>
      <c r="D4" s="8" t="s">
        <v>817</v>
      </c>
      <c r="E4" s="8" t="s">
        <v>833</v>
      </c>
      <c r="F4" s="8" t="s">
        <v>158</v>
      </c>
      <c r="G4" s="8" t="s">
        <v>818</v>
      </c>
      <c r="H4" s="8" t="s">
        <v>819</v>
      </c>
    </row>
    <row r="5" spans="1:8" x14ac:dyDescent="0.3">
      <c r="A5" s="6" t="s">
        <v>834</v>
      </c>
      <c r="B5" s="6" t="s">
        <v>835</v>
      </c>
      <c r="C5" s="6" t="s">
        <v>15</v>
      </c>
      <c r="D5" s="6">
        <v>110</v>
      </c>
      <c r="E5" s="33">
        <v>44245</v>
      </c>
      <c r="F5" s="33">
        <v>44714</v>
      </c>
      <c r="G5" s="33"/>
      <c r="H5" s="33">
        <v>45828</v>
      </c>
    </row>
    <row r="6" spans="1:8" x14ac:dyDescent="0.3">
      <c r="A6" s="6" t="s">
        <v>838</v>
      </c>
      <c r="B6" s="6" t="s">
        <v>839</v>
      </c>
      <c r="C6" s="6" t="s">
        <v>23</v>
      </c>
      <c r="D6" s="6">
        <v>220</v>
      </c>
      <c r="E6" s="33">
        <v>41687</v>
      </c>
      <c r="F6" s="33">
        <v>41967</v>
      </c>
      <c r="G6" s="33"/>
      <c r="H6" s="33">
        <v>45884</v>
      </c>
    </row>
    <row r="7" spans="1:8" x14ac:dyDescent="0.3">
      <c r="A7" s="6" t="s">
        <v>840</v>
      </c>
      <c r="B7" s="6" t="s">
        <v>841</v>
      </c>
      <c r="C7" s="6" t="s">
        <v>23</v>
      </c>
      <c r="D7" s="6">
        <v>220</v>
      </c>
      <c r="E7" s="33">
        <v>43252</v>
      </c>
      <c r="F7" s="33">
        <v>43759</v>
      </c>
      <c r="G7" s="33"/>
      <c r="H7" s="33">
        <v>45607</v>
      </c>
    </row>
    <row r="8" spans="1:8" x14ac:dyDescent="0.3">
      <c r="A8" s="6" t="s">
        <v>842</v>
      </c>
      <c r="B8" s="6" t="s">
        <v>843</v>
      </c>
      <c r="C8" s="6" t="s">
        <v>103</v>
      </c>
      <c r="D8" s="6">
        <v>110</v>
      </c>
      <c r="E8" s="33"/>
      <c r="F8" s="33"/>
      <c r="G8" s="33"/>
      <c r="H8" s="33"/>
    </row>
    <row r="9" spans="1:8" x14ac:dyDescent="0.3">
      <c r="A9" s="6" t="s">
        <v>850</v>
      </c>
      <c r="B9" s="6" t="s">
        <v>851</v>
      </c>
      <c r="C9" s="6" t="s">
        <v>15</v>
      </c>
      <c r="D9" s="6">
        <v>110</v>
      </c>
      <c r="E9" s="33">
        <v>44218</v>
      </c>
      <c r="F9" s="33">
        <v>44504</v>
      </c>
      <c r="G9" s="33"/>
      <c r="H9" s="33"/>
    </row>
    <row r="10" spans="1:8" x14ac:dyDescent="0.3">
      <c r="A10" s="6" t="s">
        <v>854</v>
      </c>
      <c r="B10" s="6" t="s">
        <v>855</v>
      </c>
      <c r="C10" s="6" t="s">
        <v>103</v>
      </c>
      <c r="D10" s="6">
        <v>110</v>
      </c>
      <c r="E10" s="33">
        <v>44215</v>
      </c>
      <c r="F10" s="33">
        <v>44917</v>
      </c>
      <c r="G10" s="33">
        <v>46003</v>
      </c>
      <c r="H10" s="33">
        <v>46009</v>
      </c>
    </row>
    <row r="11" spans="1:8" x14ac:dyDescent="0.3">
      <c r="A11" s="6" t="s">
        <v>856</v>
      </c>
      <c r="B11" s="6" t="s">
        <v>857</v>
      </c>
      <c r="C11" s="6" t="s">
        <v>103</v>
      </c>
      <c r="D11" s="6">
        <v>110</v>
      </c>
      <c r="E11" s="33">
        <v>44273</v>
      </c>
      <c r="F11" s="33">
        <v>45226</v>
      </c>
      <c r="G11" s="33">
        <v>45813</v>
      </c>
      <c r="H11" s="33">
        <v>45887</v>
      </c>
    </row>
    <row r="12" spans="1:8" x14ac:dyDescent="0.3">
      <c r="A12" s="6" t="s">
        <v>858</v>
      </c>
      <c r="B12" s="6" t="s">
        <v>859</v>
      </c>
      <c r="C12" s="6" t="s">
        <v>15</v>
      </c>
      <c r="D12" s="6">
        <v>220</v>
      </c>
      <c r="E12" s="33">
        <v>44469</v>
      </c>
      <c r="F12" s="33">
        <v>44915</v>
      </c>
      <c r="G12" s="33"/>
      <c r="H12" s="33"/>
    </row>
    <row r="13" spans="1:8" x14ac:dyDescent="0.3">
      <c r="A13" s="6" t="s">
        <v>862</v>
      </c>
      <c r="B13" s="6" t="s">
        <v>863</v>
      </c>
      <c r="C13" s="6" t="s">
        <v>103</v>
      </c>
      <c r="D13" s="6">
        <v>110</v>
      </c>
      <c r="E13" s="33"/>
      <c r="F13" s="33"/>
      <c r="G13" s="33"/>
      <c r="H13" s="33"/>
    </row>
    <row r="14" spans="1:8" x14ac:dyDescent="0.3">
      <c r="A14" s="6" t="s">
        <v>864</v>
      </c>
      <c r="B14" s="6" t="s">
        <v>865</v>
      </c>
      <c r="C14" s="6" t="s">
        <v>15</v>
      </c>
      <c r="D14" s="6">
        <v>110</v>
      </c>
      <c r="E14" s="33">
        <v>44680</v>
      </c>
      <c r="F14" s="33">
        <v>45113</v>
      </c>
      <c r="G14" s="33"/>
      <c r="H14" s="33">
        <v>45912</v>
      </c>
    </row>
    <row r="15" spans="1:8" x14ac:dyDescent="0.3">
      <c r="A15" s="6" t="s">
        <v>866</v>
      </c>
      <c r="B15" s="6" t="s">
        <v>867</v>
      </c>
      <c r="C15" s="6" t="s">
        <v>103</v>
      </c>
      <c r="D15" s="6">
        <v>110</v>
      </c>
      <c r="E15" s="33"/>
      <c r="F15" s="33"/>
      <c r="G15" s="33"/>
      <c r="H15" s="33"/>
    </row>
    <row r="16" spans="1:8" x14ac:dyDescent="0.3">
      <c r="A16" s="6" t="s">
        <v>870</v>
      </c>
      <c r="B16" s="6" t="s">
        <v>871</v>
      </c>
      <c r="C16" s="6" t="s">
        <v>73</v>
      </c>
      <c r="D16" s="6">
        <v>110</v>
      </c>
      <c r="E16" s="33">
        <v>44895</v>
      </c>
      <c r="F16" s="33">
        <v>45625</v>
      </c>
      <c r="G16" s="33">
        <v>45903</v>
      </c>
      <c r="H16" s="33">
        <v>45904</v>
      </c>
    </row>
    <row r="17" spans="1:8" x14ac:dyDescent="0.3">
      <c r="A17" s="6" t="s">
        <v>872</v>
      </c>
      <c r="B17" s="6" t="s">
        <v>873</v>
      </c>
      <c r="C17" s="6" t="s">
        <v>103</v>
      </c>
      <c r="D17" s="6">
        <v>110</v>
      </c>
      <c r="E17" s="33">
        <v>45126</v>
      </c>
      <c r="F17" s="33">
        <v>45635</v>
      </c>
      <c r="G17" s="33"/>
      <c r="H17" s="33"/>
    </row>
    <row r="18" spans="1:8" x14ac:dyDescent="0.3">
      <c r="A18" s="6" t="s">
        <v>874</v>
      </c>
      <c r="B18" s="6" t="s">
        <v>875</v>
      </c>
      <c r="C18" s="6" t="s">
        <v>23</v>
      </c>
      <c r="D18" s="6">
        <v>110</v>
      </c>
      <c r="E18" s="33">
        <v>44993</v>
      </c>
      <c r="F18" s="33">
        <v>45642</v>
      </c>
      <c r="G18" s="33"/>
      <c r="H18" s="33"/>
    </row>
    <row r="19" spans="1:8" x14ac:dyDescent="0.3">
      <c r="A19" s="6" t="s">
        <v>876</v>
      </c>
      <c r="B19" s="6" t="s">
        <v>877</v>
      </c>
      <c r="C19" s="6" t="s">
        <v>15</v>
      </c>
      <c r="D19" s="6">
        <v>110</v>
      </c>
      <c r="E19" s="33"/>
      <c r="F19" s="33"/>
      <c r="G19" s="33"/>
      <c r="H19" s="33"/>
    </row>
    <row r="20" spans="1:8" x14ac:dyDescent="0.3">
      <c r="A20" s="6" t="s">
        <v>878</v>
      </c>
      <c r="B20" s="6" t="s">
        <v>879</v>
      </c>
      <c r="C20" s="6" t="s">
        <v>15</v>
      </c>
      <c r="D20" s="6">
        <v>110</v>
      </c>
      <c r="E20" s="33">
        <v>45008</v>
      </c>
      <c r="F20" s="33">
        <v>45471</v>
      </c>
      <c r="G20" s="33"/>
      <c r="H20" s="33"/>
    </row>
    <row r="21" spans="1:8" x14ac:dyDescent="0.3">
      <c r="A21" s="6" t="s">
        <v>882</v>
      </c>
      <c r="B21" s="6" t="s">
        <v>883</v>
      </c>
      <c r="C21" s="6" t="s">
        <v>15</v>
      </c>
      <c r="D21" s="6">
        <v>220</v>
      </c>
      <c r="E21" s="33"/>
      <c r="F21" s="33"/>
      <c r="G21" s="33"/>
      <c r="H21" s="33"/>
    </row>
    <row r="22" spans="1:8" x14ac:dyDescent="0.3">
      <c r="A22" s="6" t="s">
        <v>886</v>
      </c>
      <c r="B22" s="6" t="s">
        <v>887</v>
      </c>
      <c r="C22" s="6" t="s">
        <v>103</v>
      </c>
      <c r="D22" s="6" t="s">
        <v>375</v>
      </c>
      <c r="E22" s="33"/>
      <c r="F22" s="33"/>
      <c r="G22" s="33"/>
      <c r="H22" s="33"/>
    </row>
    <row r="23" spans="1:8" x14ac:dyDescent="0.3">
      <c r="A23" s="6" t="s">
        <v>888</v>
      </c>
      <c r="B23" s="6" t="s">
        <v>889</v>
      </c>
      <c r="C23" s="6" t="s">
        <v>103</v>
      </c>
      <c r="D23" s="6" t="s">
        <v>375</v>
      </c>
      <c r="E23" s="33"/>
      <c r="F23" s="33"/>
      <c r="G23" s="33"/>
      <c r="H23" s="33"/>
    </row>
    <row r="24" spans="1:8" x14ac:dyDescent="0.3">
      <c r="A24" s="6" t="s">
        <v>890</v>
      </c>
      <c r="B24" s="6" t="s">
        <v>891</v>
      </c>
      <c r="C24" s="6" t="s">
        <v>103</v>
      </c>
      <c r="D24" s="6">
        <v>110</v>
      </c>
      <c r="E24" s="33">
        <v>45476</v>
      </c>
      <c r="F24" s="33"/>
      <c r="G24" s="33"/>
      <c r="H24" s="33"/>
    </row>
    <row r="25" spans="1:8" x14ac:dyDescent="0.3">
      <c r="A25" s="6" t="s">
        <v>892</v>
      </c>
      <c r="B25" s="6" t="s">
        <v>449</v>
      </c>
      <c r="C25" s="6" t="s">
        <v>15</v>
      </c>
      <c r="D25" s="6">
        <v>110</v>
      </c>
      <c r="E25" s="33"/>
      <c r="F25" s="33"/>
      <c r="G25" s="33"/>
      <c r="H25" s="33"/>
    </row>
    <row r="26" spans="1:8" x14ac:dyDescent="0.3">
      <c r="A26" s="6" t="s">
        <v>893</v>
      </c>
      <c r="B26" s="6" t="s">
        <v>894</v>
      </c>
      <c r="C26" s="6" t="s">
        <v>15</v>
      </c>
      <c r="D26" s="6"/>
      <c r="E26" s="33"/>
      <c r="F26" s="33"/>
      <c r="G26" s="33"/>
      <c r="H26" s="33"/>
    </row>
    <row r="27" spans="1:8" x14ac:dyDescent="0.3">
      <c r="A27" s="6" t="s">
        <v>895</v>
      </c>
      <c r="B27" s="6" t="s">
        <v>896</v>
      </c>
      <c r="C27" s="6" t="s">
        <v>15</v>
      </c>
      <c r="D27" s="6">
        <v>220</v>
      </c>
      <c r="E27" s="33"/>
      <c r="F27" s="33"/>
      <c r="G27" s="33"/>
      <c r="H27" s="33"/>
    </row>
    <row r="28" spans="1:8" x14ac:dyDescent="0.3">
      <c r="A28" s="6" t="s">
        <v>897</v>
      </c>
      <c r="B28" s="6" t="s">
        <v>898</v>
      </c>
      <c r="C28" s="6" t="s">
        <v>15</v>
      </c>
      <c r="D28" s="6">
        <v>110</v>
      </c>
      <c r="E28" s="33"/>
      <c r="F28" s="33"/>
      <c r="G28" s="33"/>
      <c r="H28" s="33"/>
    </row>
    <row r="29" spans="1:8" x14ac:dyDescent="0.3">
      <c r="A29" s="6" t="s">
        <v>899</v>
      </c>
      <c r="B29" s="6" t="s">
        <v>900</v>
      </c>
      <c r="C29" s="6" t="s">
        <v>15</v>
      </c>
      <c r="D29" s="6">
        <v>110</v>
      </c>
      <c r="E29" s="33"/>
      <c r="F29" s="33"/>
      <c r="G29" s="33"/>
      <c r="H29" s="33"/>
    </row>
    <row r="30" spans="1:8" x14ac:dyDescent="0.3">
      <c r="A30" s="6" t="s">
        <v>901</v>
      </c>
      <c r="B30" s="6" t="s">
        <v>902</v>
      </c>
      <c r="C30" s="6" t="s">
        <v>15</v>
      </c>
      <c r="D30" s="6">
        <v>110</v>
      </c>
      <c r="E30" s="33">
        <v>45022</v>
      </c>
      <c r="F30" s="33">
        <v>46009</v>
      </c>
      <c r="G30" s="33"/>
      <c r="H30" s="33"/>
    </row>
    <row r="31" spans="1:8" x14ac:dyDescent="0.3">
      <c r="A31" s="6" t="s">
        <v>903</v>
      </c>
      <c r="B31" s="6" t="s">
        <v>904</v>
      </c>
      <c r="C31" s="6" t="s">
        <v>103</v>
      </c>
      <c r="D31" s="6">
        <v>220</v>
      </c>
      <c r="E31" s="33"/>
      <c r="F31" s="33"/>
      <c r="G31" s="33"/>
      <c r="H31" s="33"/>
    </row>
    <row r="32" spans="1:8" x14ac:dyDescent="0.3">
      <c r="A32" s="6" t="s">
        <v>905</v>
      </c>
      <c r="B32" s="6" t="s">
        <v>906</v>
      </c>
      <c r="C32" s="6" t="s">
        <v>103</v>
      </c>
      <c r="D32" s="6"/>
      <c r="E32" s="33"/>
      <c r="F32" s="33"/>
      <c r="G32" s="33"/>
      <c r="H32" s="33"/>
    </row>
    <row r="33" spans="1:8" x14ac:dyDescent="0.3">
      <c r="A33" s="6" t="s">
        <v>907</v>
      </c>
      <c r="B33" s="6" t="s">
        <v>908</v>
      </c>
      <c r="C33" s="6" t="s">
        <v>103</v>
      </c>
      <c r="D33" s="6"/>
      <c r="E33" s="33"/>
      <c r="F33" s="33"/>
      <c r="G33" s="33"/>
      <c r="H33" s="33"/>
    </row>
    <row r="34" spans="1:8" x14ac:dyDescent="0.3">
      <c r="A34" s="6" t="s">
        <v>909</v>
      </c>
      <c r="B34" s="6" t="s">
        <v>910</v>
      </c>
      <c r="C34" s="6" t="s">
        <v>103</v>
      </c>
      <c r="D34" s="6"/>
      <c r="E34" s="33"/>
      <c r="F34" s="33"/>
      <c r="G34" s="33"/>
      <c r="H34" s="33"/>
    </row>
    <row r="35" spans="1:8" x14ac:dyDescent="0.3">
      <c r="A35" s="6" t="s">
        <v>911</v>
      </c>
      <c r="B35" s="6" t="s">
        <v>912</v>
      </c>
      <c r="C35" s="6" t="s">
        <v>15</v>
      </c>
      <c r="D35" s="6">
        <v>110</v>
      </c>
      <c r="E35" s="33"/>
      <c r="F35" s="33"/>
      <c r="G35" s="33"/>
      <c r="H35" s="33"/>
    </row>
    <row r="36" spans="1:8" x14ac:dyDescent="0.3">
      <c r="A36" s="6" t="s">
        <v>915</v>
      </c>
      <c r="B36" s="6" t="s">
        <v>916</v>
      </c>
      <c r="C36" s="6" t="s">
        <v>15</v>
      </c>
      <c r="D36" s="6"/>
      <c r="E36" s="33"/>
      <c r="F36" s="33"/>
      <c r="G36" s="33"/>
      <c r="H36" s="33"/>
    </row>
    <row r="37" spans="1:8" x14ac:dyDescent="0.3">
      <c r="A37" s="6" t="s">
        <v>917</v>
      </c>
      <c r="B37" s="6" t="s">
        <v>918</v>
      </c>
      <c r="C37" s="6" t="s">
        <v>830</v>
      </c>
      <c r="D37" s="6"/>
      <c r="E37" s="33"/>
      <c r="F37" s="33"/>
      <c r="G37" s="33"/>
      <c r="H37" s="33"/>
    </row>
    <row r="38" spans="1:8" x14ac:dyDescent="0.3">
      <c r="A38" s="6" t="s">
        <v>919</v>
      </c>
      <c r="B38" s="6" t="s">
        <v>920</v>
      </c>
      <c r="C38" s="6" t="s">
        <v>830</v>
      </c>
      <c r="D38" s="6"/>
      <c r="E38" s="33"/>
      <c r="F38" s="33"/>
      <c r="G38" s="33"/>
      <c r="H38" s="33"/>
    </row>
    <row r="39" spans="1:8" x14ac:dyDescent="0.3">
      <c r="A39" s="6" t="s">
        <v>921</v>
      </c>
      <c r="B39" s="6" t="s">
        <v>922</v>
      </c>
      <c r="C39" s="6" t="s">
        <v>830</v>
      </c>
      <c r="D39" s="6"/>
      <c r="E39" s="33"/>
      <c r="F39" s="33"/>
      <c r="G39" s="33"/>
      <c r="H39" s="33"/>
    </row>
    <row r="40" spans="1:8" x14ac:dyDescent="0.3">
      <c r="A40" s="6" t="s">
        <v>923</v>
      </c>
      <c r="B40" s="6" t="s">
        <v>924</v>
      </c>
      <c r="C40" s="6" t="s">
        <v>830</v>
      </c>
      <c r="D40" s="6"/>
      <c r="E40" s="33"/>
      <c r="F40" s="33"/>
      <c r="G40" s="33"/>
      <c r="H40" s="33"/>
    </row>
    <row r="41" spans="1:8" x14ac:dyDescent="0.3">
      <c r="A41" s="6" t="s">
        <v>925</v>
      </c>
      <c r="B41" s="6" t="s">
        <v>926</v>
      </c>
      <c r="C41" s="6" t="s">
        <v>830</v>
      </c>
      <c r="D41" s="6"/>
      <c r="E41" s="33"/>
      <c r="F41" s="33"/>
      <c r="G41" s="33"/>
      <c r="H41" s="33"/>
    </row>
    <row r="42" spans="1:8" x14ac:dyDescent="0.3">
      <c r="A42" s="6" t="s">
        <v>927</v>
      </c>
      <c r="B42" s="6" t="s">
        <v>928</v>
      </c>
      <c r="C42" s="6" t="s">
        <v>830</v>
      </c>
      <c r="D42" s="6"/>
      <c r="E42" s="33"/>
      <c r="F42" s="33"/>
      <c r="G42" s="33"/>
      <c r="H42" s="33"/>
    </row>
    <row r="43" spans="1:8" x14ac:dyDescent="0.3">
      <c r="A43" s="6" t="s">
        <v>929</v>
      </c>
      <c r="B43" s="6" t="s">
        <v>930</v>
      </c>
      <c r="C43" s="6" t="s">
        <v>830</v>
      </c>
      <c r="D43" s="6"/>
      <c r="E43" s="33"/>
      <c r="F43" s="33"/>
      <c r="G43" s="33"/>
      <c r="H43" s="33"/>
    </row>
    <row r="44" spans="1:8" x14ac:dyDescent="0.3">
      <c r="A44" s="6" t="s">
        <v>931</v>
      </c>
      <c r="B44" s="6" t="s">
        <v>932</v>
      </c>
      <c r="C44" s="6" t="s">
        <v>830</v>
      </c>
      <c r="D44" s="6"/>
      <c r="E44" s="33"/>
      <c r="F44" s="33"/>
      <c r="G44" s="33"/>
      <c r="H44" s="33"/>
    </row>
    <row r="45" spans="1:8" x14ac:dyDescent="0.3">
      <c r="A45" s="6" t="s">
        <v>933</v>
      </c>
      <c r="B45" s="6" t="s">
        <v>934</v>
      </c>
      <c r="C45" s="6" t="s">
        <v>830</v>
      </c>
      <c r="D45" s="6"/>
      <c r="E45" s="33"/>
      <c r="F45" s="33"/>
      <c r="G45" s="33"/>
      <c r="H45" s="33"/>
    </row>
    <row r="46" spans="1:8" x14ac:dyDescent="0.3">
      <c r="A46" s="6" t="s">
        <v>935</v>
      </c>
      <c r="B46" s="6" t="s">
        <v>936</v>
      </c>
      <c r="C46" s="6" t="s">
        <v>830</v>
      </c>
      <c r="D46" s="6"/>
      <c r="E46" s="33"/>
      <c r="F46" s="33"/>
      <c r="G46" s="33"/>
      <c r="H46" s="33"/>
    </row>
    <row r="47" spans="1:8" x14ac:dyDescent="0.3">
      <c r="A47" s="6" t="s">
        <v>937</v>
      </c>
      <c r="B47" s="6" t="s">
        <v>938</v>
      </c>
      <c r="C47" s="6" t="s">
        <v>830</v>
      </c>
      <c r="D47" s="6"/>
      <c r="E47" s="33"/>
      <c r="F47" s="33"/>
      <c r="G47" s="33"/>
      <c r="H47" s="33"/>
    </row>
    <row r="48" spans="1:8" x14ac:dyDescent="0.3">
      <c r="A48" s="6" t="s">
        <v>939</v>
      </c>
      <c r="B48" s="6" t="s">
        <v>940</v>
      </c>
      <c r="C48" s="6" t="s">
        <v>830</v>
      </c>
      <c r="D48" s="6"/>
      <c r="E48" s="33"/>
      <c r="F48" s="33"/>
      <c r="G48" s="33"/>
      <c r="H48" s="33"/>
    </row>
    <row r="49" spans="1:8" x14ac:dyDescent="0.3">
      <c r="A49" s="6" t="s">
        <v>941</v>
      </c>
      <c r="B49" s="6" t="s">
        <v>942</v>
      </c>
      <c r="C49" s="6" t="s">
        <v>830</v>
      </c>
      <c r="D49" s="6"/>
      <c r="E49" s="33"/>
      <c r="F49" s="33"/>
      <c r="G49" s="33"/>
      <c r="H49" s="33"/>
    </row>
    <row r="50" spans="1:8" x14ac:dyDescent="0.3">
      <c r="A50" s="6" t="s">
        <v>943</v>
      </c>
      <c r="B50" s="6" t="s">
        <v>944</v>
      </c>
      <c r="C50" s="6" t="s">
        <v>830</v>
      </c>
      <c r="D50" s="6"/>
      <c r="E50" s="33"/>
      <c r="F50" s="33"/>
      <c r="G50" s="33"/>
      <c r="H50" s="33"/>
    </row>
    <row r="51" spans="1:8" x14ac:dyDescent="0.3">
      <c r="A51" s="6" t="s">
        <v>945</v>
      </c>
      <c r="B51" s="6" t="s">
        <v>946</v>
      </c>
      <c r="C51" s="6" t="s">
        <v>830</v>
      </c>
      <c r="D51" s="6"/>
      <c r="E51" s="33"/>
      <c r="F51" s="33"/>
      <c r="G51" s="33"/>
      <c r="H51" s="33"/>
    </row>
    <row r="52" spans="1:8" x14ac:dyDescent="0.3">
      <c r="A52" s="6" t="s">
        <v>947</v>
      </c>
      <c r="B52" s="6" t="s">
        <v>948</v>
      </c>
      <c r="C52" s="6" t="s">
        <v>830</v>
      </c>
      <c r="D52" s="6"/>
      <c r="E52" s="33"/>
      <c r="F52" s="33"/>
      <c r="G52" s="33"/>
      <c r="H52" s="33"/>
    </row>
    <row r="53" spans="1:8" x14ac:dyDescent="0.3">
      <c r="A53" s="6" t="s">
        <v>949</v>
      </c>
      <c r="B53" s="6" t="s">
        <v>950</v>
      </c>
      <c r="C53" s="6" t="s">
        <v>830</v>
      </c>
      <c r="D53" s="6"/>
      <c r="E53" s="33"/>
      <c r="F53" s="33"/>
      <c r="G53" s="33"/>
      <c r="H53" s="33"/>
    </row>
    <row r="54" spans="1:8" x14ac:dyDescent="0.3">
      <c r="A54" s="6" t="s">
        <v>951</v>
      </c>
      <c r="B54" s="6" t="s">
        <v>952</v>
      </c>
      <c r="C54" s="6" t="s">
        <v>830</v>
      </c>
      <c r="D54" s="6"/>
      <c r="E54" s="33"/>
      <c r="F54" s="33"/>
      <c r="G54" s="33"/>
      <c r="H54" s="33"/>
    </row>
    <row r="55" spans="1:8" x14ac:dyDescent="0.3">
      <c r="A55" s="6" t="s">
        <v>953</v>
      </c>
      <c r="B55" s="6" t="s">
        <v>954</v>
      </c>
      <c r="C55" s="6" t="s">
        <v>830</v>
      </c>
      <c r="D55" s="6"/>
      <c r="E55" s="33"/>
      <c r="F55" s="33"/>
      <c r="G55" s="33"/>
      <c r="H55" s="33"/>
    </row>
    <row r="56" spans="1:8" x14ac:dyDescent="0.3">
      <c r="A56" s="6" t="s">
        <v>955</v>
      </c>
      <c r="B56" s="6" t="s">
        <v>956</v>
      </c>
      <c r="C56" s="6" t="s">
        <v>830</v>
      </c>
      <c r="D56" s="6"/>
      <c r="E56" s="33"/>
      <c r="F56" s="33"/>
      <c r="G56" s="33"/>
      <c r="H56" s="33"/>
    </row>
    <row r="57" spans="1:8" x14ac:dyDescent="0.3">
      <c r="A57" s="6" t="s">
        <v>957</v>
      </c>
      <c r="B57" s="6" t="s">
        <v>958</v>
      </c>
      <c r="C57" s="6" t="s">
        <v>830</v>
      </c>
      <c r="D57" s="6"/>
      <c r="E57" s="33"/>
      <c r="F57" s="33"/>
      <c r="G57" s="33"/>
      <c r="H57" s="33"/>
    </row>
    <row r="58" spans="1:8" x14ac:dyDescent="0.3">
      <c r="A58" s="6" t="s">
        <v>959</v>
      </c>
      <c r="B58" s="6" t="s">
        <v>960</v>
      </c>
      <c r="C58" s="6" t="s">
        <v>830</v>
      </c>
      <c r="D58" s="6"/>
      <c r="E58" s="33"/>
      <c r="F58" s="33"/>
      <c r="G58" s="33"/>
      <c r="H58" s="33"/>
    </row>
    <row r="59" spans="1:8" x14ac:dyDescent="0.3">
      <c r="A59" s="6" t="s">
        <v>961</v>
      </c>
      <c r="B59" s="6" t="s">
        <v>962</v>
      </c>
      <c r="C59" s="6" t="s">
        <v>830</v>
      </c>
      <c r="D59" s="6"/>
      <c r="E59" s="33"/>
      <c r="F59" s="33"/>
      <c r="G59" s="33"/>
      <c r="H59" s="33"/>
    </row>
    <row r="60" spans="1:8" x14ac:dyDescent="0.3">
      <c r="A60" s="6" t="s">
        <v>963</v>
      </c>
      <c r="B60" s="6" t="s">
        <v>964</v>
      </c>
      <c r="C60" s="6" t="s">
        <v>830</v>
      </c>
      <c r="D60" s="6"/>
      <c r="E60" s="33"/>
      <c r="F60" s="33"/>
      <c r="G60" s="33"/>
      <c r="H60" s="33"/>
    </row>
    <row r="61" spans="1:8" x14ac:dyDescent="0.3">
      <c r="A61" s="6" t="s">
        <v>965</v>
      </c>
      <c r="B61" s="6" t="s">
        <v>966</v>
      </c>
      <c r="C61" s="6" t="s">
        <v>830</v>
      </c>
      <c r="D61" s="6"/>
      <c r="E61" s="33"/>
      <c r="F61" s="33"/>
      <c r="G61" s="33"/>
      <c r="H61" s="33"/>
    </row>
    <row r="62" spans="1:8" x14ac:dyDescent="0.3">
      <c r="A62" s="6" t="s">
        <v>967</v>
      </c>
      <c r="B62" s="6" t="s">
        <v>968</v>
      </c>
      <c r="C62" s="6" t="s">
        <v>830</v>
      </c>
      <c r="D62" s="6"/>
      <c r="E62" s="33"/>
      <c r="F62" s="33"/>
      <c r="G62" s="33"/>
      <c r="H62" s="33"/>
    </row>
    <row r="63" spans="1:8" x14ac:dyDescent="0.3">
      <c r="A63" s="6" t="s">
        <v>969</v>
      </c>
      <c r="B63" s="6" t="s">
        <v>970</v>
      </c>
      <c r="C63" s="6" t="s">
        <v>830</v>
      </c>
      <c r="D63" s="6"/>
      <c r="E63" s="33"/>
      <c r="F63" s="33"/>
      <c r="G63" s="33"/>
      <c r="H63" s="33"/>
    </row>
    <row r="64" spans="1:8" x14ac:dyDescent="0.3">
      <c r="A64" s="6" t="s">
        <v>971</v>
      </c>
      <c r="B64" s="6" t="s">
        <v>972</v>
      </c>
      <c r="C64" s="6" t="s">
        <v>830</v>
      </c>
      <c r="D64" s="6"/>
      <c r="E64" s="33"/>
      <c r="F64" s="33"/>
      <c r="G64" s="33"/>
      <c r="H64" s="33"/>
    </row>
    <row r="65" spans="1:8" x14ac:dyDescent="0.3">
      <c r="A65" s="6" t="s">
        <v>973</v>
      </c>
      <c r="B65" s="6" t="s">
        <v>974</v>
      </c>
      <c r="C65" s="6" t="s">
        <v>830</v>
      </c>
      <c r="D65" s="6"/>
      <c r="E65" s="33"/>
      <c r="F65" s="33"/>
      <c r="G65" s="33"/>
      <c r="H65" s="33"/>
    </row>
    <row r="66" spans="1:8" x14ac:dyDescent="0.3">
      <c r="A66" s="6" t="s">
        <v>975</v>
      </c>
      <c r="B66" s="6" t="s">
        <v>976</v>
      </c>
      <c r="C66" s="6" t="s">
        <v>830</v>
      </c>
      <c r="D66" s="6"/>
      <c r="E66" s="33"/>
      <c r="F66" s="33"/>
      <c r="G66" s="33"/>
      <c r="H66" s="33"/>
    </row>
    <row r="67" spans="1:8" x14ac:dyDescent="0.3">
      <c r="A67" s="6" t="s">
        <v>977</v>
      </c>
      <c r="B67" s="6" t="s">
        <v>978</v>
      </c>
      <c r="C67" s="6" t="s">
        <v>830</v>
      </c>
      <c r="D67" s="6"/>
      <c r="E67" s="33"/>
      <c r="F67" s="33"/>
      <c r="G67" s="33"/>
      <c r="H67" s="33"/>
    </row>
    <row r="68" spans="1:8" x14ac:dyDescent="0.3">
      <c r="A68" s="6" t="s">
        <v>979</v>
      </c>
      <c r="B68" s="6" t="s">
        <v>980</v>
      </c>
      <c r="C68" s="6" t="s">
        <v>830</v>
      </c>
      <c r="D68" s="6"/>
      <c r="E68" s="33"/>
      <c r="F68" s="33"/>
      <c r="G68" s="33"/>
      <c r="H68" s="33"/>
    </row>
    <row r="69" spans="1:8" x14ac:dyDescent="0.3">
      <c r="A69" s="6" t="s">
        <v>981</v>
      </c>
      <c r="B69" s="6" t="s">
        <v>982</v>
      </c>
      <c r="C69" s="6" t="s">
        <v>830</v>
      </c>
      <c r="D69" s="6"/>
      <c r="E69" s="33"/>
      <c r="F69" s="33"/>
      <c r="G69" s="33"/>
      <c r="H69" s="33"/>
    </row>
    <row r="70" spans="1:8" x14ac:dyDescent="0.3">
      <c r="A70" s="6" t="s">
        <v>983</v>
      </c>
      <c r="B70" s="6" t="s">
        <v>984</v>
      </c>
      <c r="C70" s="6" t="s">
        <v>830</v>
      </c>
      <c r="D70" s="6"/>
      <c r="E70" s="33"/>
      <c r="F70" s="33"/>
      <c r="G70" s="33"/>
      <c r="H70" s="33"/>
    </row>
    <row r="71" spans="1:8" x14ac:dyDescent="0.3">
      <c r="A71" s="6" t="s">
        <v>985</v>
      </c>
      <c r="B71" s="6" t="s">
        <v>986</v>
      </c>
      <c r="C71" s="6" t="s">
        <v>830</v>
      </c>
      <c r="D71" s="6"/>
      <c r="E71" s="33"/>
      <c r="F71" s="33"/>
      <c r="G71" s="33"/>
      <c r="H71" s="33"/>
    </row>
    <row r="72" spans="1:8" x14ac:dyDescent="0.3">
      <c r="A72" s="6" t="s">
        <v>987</v>
      </c>
      <c r="B72" s="6" t="s">
        <v>988</v>
      </c>
      <c r="C72" s="6" t="s">
        <v>830</v>
      </c>
      <c r="D72" s="6"/>
      <c r="E72" s="33"/>
      <c r="F72" s="33"/>
      <c r="G72" s="33"/>
      <c r="H72" s="33"/>
    </row>
    <row r="73" spans="1:8" x14ac:dyDescent="0.3">
      <c r="A73" s="6" t="s">
        <v>989</v>
      </c>
      <c r="B73" s="6" t="s">
        <v>617</v>
      </c>
      <c r="C73" s="6" t="s">
        <v>830</v>
      </c>
      <c r="D73" s="6"/>
      <c r="E73" s="33"/>
      <c r="F73" s="33"/>
      <c r="G73" s="33"/>
      <c r="H73" s="33"/>
    </row>
    <row r="74" spans="1:8" x14ac:dyDescent="0.3">
      <c r="A74" s="6" t="s">
        <v>990</v>
      </c>
      <c r="B74" s="6" t="s">
        <v>991</v>
      </c>
      <c r="C74" s="6" t="s">
        <v>830</v>
      </c>
      <c r="D74" s="6"/>
      <c r="E74" s="33"/>
      <c r="F74" s="33"/>
      <c r="G74" s="33"/>
      <c r="H74" s="33"/>
    </row>
    <row r="75" spans="1:8" x14ac:dyDescent="0.3">
      <c r="A75" s="6" t="s">
        <v>992</v>
      </c>
      <c r="B75" s="6" t="s">
        <v>993</v>
      </c>
      <c r="C75" s="6" t="s">
        <v>830</v>
      </c>
      <c r="D75" s="6"/>
      <c r="E75" s="33"/>
      <c r="F75" s="33"/>
      <c r="G75" s="33"/>
      <c r="H75" s="33"/>
    </row>
    <row r="76" spans="1:8" x14ac:dyDescent="0.3">
      <c r="A76" s="6" t="s">
        <v>994</v>
      </c>
      <c r="B76" s="6" t="s">
        <v>995</v>
      </c>
      <c r="C76" s="6" t="s">
        <v>830</v>
      </c>
      <c r="D76" s="6"/>
      <c r="E76" s="33"/>
      <c r="F76" s="33"/>
      <c r="G76" s="33"/>
      <c r="H76" s="33"/>
    </row>
    <row r="77" spans="1:8" x14ac:dyDescent="0.3">
      <c r="A77" s="6" t="s">
        <v>996</v>
      </c>
      <c r="B77" s="6" t="s">
        <v>997</v>
      </c>
      <c r="C77" s="6" t="s">
        <v>830</v>
      </c>
      <c r="D77" s="6"/>
      <c r="E77" s="33"/>
      <c r="F77" s="33"/>
      <c r="G77" s="33"/>
      <c r="H77" s="33"/>
    </row>
    <row r="78" spans="1:8" x14ac:dyDescent="0.3">
      <c r="A78" s="6" t="s">
        <v>998</v>
      </c>
      <c r="B78" s="6" t="s">
        <v>999</v>
      </c>
      <c r="C78" s="6" t="s">
        <v>830</v>
      </c>
      <c r="D78" s="6"/>
      <c r="E78" s="33"/>
      <c r="F78" s="33"/>
      <c r="G78" s="33"/>
      <c r="H78" s="33"/>
    </row>
    <row r="79" spans="1:8" x14ac:dyDescent="0.3">
      <c r="A79" s="6" t="s">
        <v>1000</v>
      </c>
      <c r="B79" s="6" t="s">
        <v>1001</v>
      </c>
      <c r="C79" s="6" t="s">
        <v>830</v>
      </c>
      <c r="D79" s="6"/>
      <c r="E79" s="33"/>
      <c r="F79" s="33"/>
      <c r="G79" s="33"/>
      <c r="H79" s="33"/>
    </row>
    <row r="80" spans="1:8" x14ac:dyDescent="0.3">
      <c r="A80" s="6" t="s">
        <v>1002</v>
      </c>
      <c r="B80" s="6" t="s">
        <v>1003</v>
      </c>
      <c r="C80" s="6" t="s">
        <v>830</v>
      </c>
      <c r="D80" s="6"/>
      <c r="E80" s="33"/>
      <c r="F80" s="33"/>
      <c r="G80" s="33"/>
      <c r="H80" s="33"/>
    </row>
    <row r="81" spans="1:8" x14ac:dyDescent="0.3">
      <c r="A81" s="6" t="s">
        <v>1004</v>
      </c>
      <c r="B81" s="6" t="s">
        <v>1005</v>
      </c>
      <c r="C81" s="6" t="s">
        <v>830</v>
      </c>
      <c r="D81" s="6"/>
      <c r="E81" s="33"/>
      <c r="F81" s="33"/>
      <c r="G81" s="33"/>
      <c r="H81" s="33"/>
    </row>
    <row r="82" spans="1:8" x14ac:dyDescent="0.3">
      <c r="A82" s="6" t="s">
        <v>1006</v>
      </c>
      <c r="B82" s="6" t="s">
        <v>1007</v>
      </c>
      <c r="C82" s="6" t="s">
        <v>830</v>
      </c>
      <c r="D82" s="6"/>
      <c r="E82" s="33"/>
      <c r="F82" s="33"/>
      <c r="G82" s="33"/>
      <c r="H82" s="33"/>
    </row>
    <row r="83" spans="1:8" x14ac:dyDescent="0.3">
      <c r="A83" s="6" t="s">
        <v>1008</v>
      </c>
      <c r="B83" s="6" t="s">
        <v>1009</v>
      </c>
      <c r="C83" s="6" t="s">
        <v>830</v>
      </c>
      <c r="D83" s="6"/>
      <c r="E83" s="33"/>
      <c r="F83" s="33"/>
      <c r="G83" s="33"/>
      <c r="H83" s="33"/>
    </row>
    <row r="84" spans="1:8" x14ac:dyDescent="0.3">
      <c r="A84" s="6" t="s">
        <v>1010</v>
      </c>
      <c r="B84" s="6" t="s">
        <v>1011</v>
      </c>
      <c r="C84" s="6" t="s">
        <v>830</v>
      </c>
      <c r="D84" s="6"/>
      <c r="E84" s="33"/>
      <c r="F84" s="33"/>
      <c r="G84" s="33"/>
      <c r="H84" s="33"/>
    </row>
    <row r="85" spans="1:8" x14ac:dyDescent="0.3">
      <c r="A85" s="6" t="s">
        <v>1012</v>
      </c>
      <c r="B85" s="6" t="s">
        <v>1013</v>
      </c>
      <c r="C85" s="6" t="s">
        <v>830</v>
      </c>
      <c r="D85" s="6"/>
      <c r="E85" s="33"/>
      <c r="F85" s="33"/>
      <c r="G85" s="33"/>
      <c r="H85" s="33"/>
    </row>
    <row r="86" spans="1:8" x14ac:dyDescent="0.3">
      <c r="A86" s="6" t="s">
        <v>1014</v>
      </c>
      <c r="B86" s="6" t="s">
        <v>1015</v>
      </c>
      <c r="C86" s="6" t="s">
        <v>830</v>
      </c>
      <c r="D86" s="6"/>
      <c r="E86" s="33"/>
      <c r="F86" s="33"/>
      <c r="G86" s="33"/>
      <c r="H86" s="33"/>
    </row>
    <row r="87" spans="1:8" x14ac:dyDescent="0.3">
      <c r="A87" s="6" t="s">
        <v>1016</v>
      </c>
      <c r="B87" s="6" t="s">
        <v>1017</v>
      </c>
      <c r="C87" s="6" t="s">
        <v>830</v>
      </c>
      <c r="D87" s="6"/>
      <c r="E87" s="33"/>
      <c r="F87" s="33"/>
      <c r="G87" s="33"/>
      <c r="H87" s="33"/>
    </row>
    <row r="88" spans="1:8" x14ac:dyDescent="0.3">
      <c r="A88" s="6" t="s">
        <v>1018</v>
      </c>
      <c r="B88" s="6" t="s">
        <v>1019</v>
      </c>
      <c r="C88" s="6" t="s">
        <v>830</v>
      </c>
      <c r="D88" s="6"/>
      <c r="E88" s="33"/>
      <c r="F88" s="33"/>
      <c r="G88" s="33"/>
      <c r="H88" s="33"/>
    </row>
    <row r="89" spans="1:8" x14ac:dyDescent="0.3">
      <c r="A89" s="6" t="s">
        <v>1020</v>
      </c>
      <c r="B89" s="6" t="s">
        <v>1021</v>
      </c>
      <c r="C89" s="6" t="s">
        <v>830</v>
      </c>
      <c r="D89" s="6"/>
      <c r="E89" s="33"/>
      <c r="F89" s="33"/>
      <c r="G89" s="33"/>
      <c r="H89" s="33"/>
    </row>
    <row r="90" spans="1:8" x14ac:dyDescent="0.3">
      <c r="A90" s="6" t="s">
        <v>1022</v>
      </c>
      <c r="B90" s="6" t="s">
        <v>1023</v>
      </c>
      <c r="C90" s="6" t="s">
        <v>830</v>
      </c>
      <c r="D90" s="6"/>
      <c r="E90" s="33"/>
      <c r="F90" s="33"/>
      <c r="G90" s="33"/>
      <c r="H90" s="33"/>
    </row>
    <row r="91" spans="1:8" x14ac:dyDescent="0.3">
      <c r="A91" s="6" t="s">
        <v>1024</v>
      </c>
      <c r="B91" s="6" t="s">
        <v>1025</v>
      </c>
      <c r="C91" s="6" t="s">
        <v>830</v>
      </c>
      <c r="D91" s="6"/>
      <c r="E91" s="33"/>
      <c r="F91" s="33"/>
      <c r="G91" s="33"/>
      <c r="H91" s="33"/>
    </row>
    <row r="92" spans="1:8" x14ac:dyDescent="0.3">
      <c r="A92" s="6" t="s">
        <v>1026</v>
      </c>
      <c r="B92" s="6" t="s">
        <v>1027</v>
      </c>
      <c r="C92" s="6" t="s">
        <v>830</v>
      </c>
      <c r="D92" s="6"/>
      <c r="E92" s="33"/>
      <c r="F92" s="33"/>
      <c r="G92" s="33"/>
      <c r="H92" s="33"/>
    </row>
    <row r="93" spans="1:8" x14ac:dyDescent="0.3">
      <c r="A93" s="6" t="s">
        <v>1028</v>
      </c>
      <c r="B93" s="6" t="s">
        <v>1029</v>
      </c>
      <c r="C93" s="6" t="s">
        <v>830</v>
      </c>
      <c r="D93" s="6"/>
      <c r="E93" s="33"/>
      <c r="F93" s="33"/>
      <c r="G93" s="33"/>
      <c r="H93" s="33"/>
    </row>
    <row r="94" spans="1:8" x14ac:dyDescent="0.3">
      <c r="A94" s="6" t="s">
        <v>1030</v>
      </c>
      <c r="B94" s="6" t="s">
        <v>1031</v>
      </c>
      <c r="C94" s="6" t="s">
        <v>830</v>
      </c>
      <c r="D94" s="6"/>
      <c r="E94" s="33"/>
      <c r="F94" s="33"/>
      <c r="G94" s="33"/>
      <c r="H94" s="33"/>
    </row>
    <row r="95" spans="1:8" x14ac:dyDescent="0.3">
      <c r="A95" s="6" t="s">
        <v>1032</v>
      </c>
      <c r="B95" s="6" t="s">
        <v>1033</v>
      </c>
      <c r="C95" s="6" t="s">
        <v>830</v>
      </c>
      <c r="D95" s="6"/>
      <c r="E95" s="33"/>
      <c r="F95" s="33"/>
      <c r="G95" s="33"/>
      <c r="H95" s="33"/>
    </row>
    <row r="96" spans="1:8" x14ac:dyDescent="0.3">
      <c r="A96" s="6" t="s">
        <v>1034</v>
      </c>
      <c r="B96" s="6" t="s">
        <v>1035</v>
      </c>
      <c r="C96" s="6" t="s">
        <v>830</v>
      </c>
      <c r="D96" s="6"/>
      <c r="E96" s="33"/>
      <c r="F96" s="33"/>
      <c r="G96" s="33"/>
      <c r="H96" s="33"/>
    </row>
    <row r="97" spans="1:8" x14ac:dyDescent="0.3">
      <c r="A97" s="6" t="s">
        <v>1036</v>
      </c>
      <c r="B97" s="6" t="s">
        <v>1037</v>
      </c>
      <c r="C97" s="6" t="s">
        <v>830</v>
      </c>
      <c r="D97" s="6"/>
      <c r="E97" s="33"/>
      <c r="F97" s="33"/>
      <c r="G97" s="33"/>
      <c r="H97" s="33"/>
    </row>
    <row r="98" spans="1:8" x14ac:dyDescent="0.3">
      <c r="A98" s="6" t="s">
        <v>1038</v>
      </c>
      <c r="B98" s="6" t="s">
        <v>1039</v>
      </c>
      <c r="C98" s="6" t="s">
        <v>830</v>
      </c>
      <c r="D98" s="6"/>
      <c r="E98" s="33"/>
      <c r="F98" s="33"/>
      <c r="G98" s="33"/>
      <c r="H98" s="33"/>
    </row>
    <row r="99" spans="1:8" x14ac:dyDescent="0.3">
      <c r="A99" s="6" t="s">
        <v>1040</v>
      </c>
      <c r="B99" s="6" t="s">
        <v>1041</v>
      </c>
      <c r="C99" s="6" t="s">
        <v>830</v>
      </c>
      <c r="D99" s="6"/>
      <c r="E99" s="33"/>
      <c r="F99" s="33"/>
      <c r="G99" s="33"/>
      <c r="H99" s="33"/>
    </row>
    <row r="100" spans="1:8" x14ac:dyDescent="0.3">
      <c r="A100" s="6" t="s">
        <v>1042</v>
      </c>
      <c r="B100" s="6" t="s">
        <v>1043</v>
      </c>
      <c r="C100" s="6" t="s">
        <v>830</v>
      </c>
      <c r="D100" s="6"/>
      <c r="E100" s="33"/>
      <c r="F100" s="33"/>
      <c r="G100" s="33"/>
      <c r="H100" s="33"/>
    </row>
    <row r="101" spans="1:8" x14ac:dyDescent="0.3">
      <c r="A101" s="6" t="s">
        <v>1044</v>
      </c>
      <c r="B101" s="6" t="s">
        <v>1045</v>
      </c>
      <c r="C101" s="6" t="s">
        <v>830</v>
      </c>
      <c r="D101" s="6"/>
      <c r="E101" s="33"/>
      <c r="F101" s="33"/>
      <c r="G101" s="33"/>
      <c r="H101" s="33"/>
    </row>
    <row r="102" spans="1:8" x14ac:dyDescent="0.3">
      <c r="A102" s="6" t="s">
        <v>1046</v>
      </c>
      <c r="B102" s="6" t="s">
        <v>1047</v>
      </c>
      <c r="C102" s="6" t="s">
        <v>830</v>
      </c>
      <c r="D102" s="6"/>
      <c r="E102" s="33"/>
      <c r="F102" s="33"/>
      <c r="G102" s="33"/>
      <c r="H102" s="33"/>
    </row>
    <row r="103" spans="1:8" x14ac:dyDescent="0.3">
      <c r="A103" s="6" t="s">
        <v>1048</v>
      </c>
      <c r="B103" s="6" t="s">
        <v>1049</v>
      </c>
      <c r="C103" s="6" t="s">
        <v>830</v>
      </c>
      <c r="D103" s="6"/>
      <c r="E103" s="33"/>
      <c r="F103" s="33"/>
      <c r="G103" s="33"/>
      <c r="H103" s="33"/>
    </row>
    <row r="104" spans="1:8" x14ac:dyDescent="0.3">
      <c r="A104" s="6" t="s">
        <v>1050</v>
      </c>
      <c r="B104" s="6" t="s">
        <v>1051</v>
      </c>
      <c r="C104" s="6" t="s">
        <v>830</v>
      </c>
      <c r="D104" s="6"/>
      <c r="E104" s="33"/>
      <c r="F104" s="33"/>
      <c r="G104" s="33"/>
      <c r="H104" s="33"/>
    </row>
    <row r="105" spans="1:8" x14ac:dyDescent="0.3">
      <c r="A105" s="6" t="s">
        <v>1052</v>
      </c>
      <c r="B105" s="6" t="s">
        <v>1053</v>
      </c>
      <c r="C105" s="6" t="s">
        <v>830</v>
      </c>
      <c r="D105" s="6"/>
      <c r="E105" s="33"/>
      <c r="F105" s="33"/>
      <c r="G105" s="33"/>
      <c r="H105" s="33"/>
    </row>
    <row r="106" spans="1:8" x14ac:dyDescent="0.3">
      <c r="A106" s="6" t="s">
        <v>1054</v>
      </c>
      <c r="B106" s="6" t="s">
        <v>1055</v>
      </c>
      <c r="C106" s="6" t="s">
        <v>830</v>
      </c>
      <c r="D106" s="6"/>
      <c r="E106" s="33"/>
      <c r="F106" s="33"/>
      <c r="G106" s="33"/>
      <c r="H106" s="33"/>
    </row>
    <row r="107" spans="1:8" x14ac:dyDescent="0.3">
      <c r="A107" s="6" t="s">
        <v>1056</v>
      </c>
      <c r="B107" s="6" t="s">
        <v>1057</v>
      </c>
      <c r="C107" s="6" t="s">
        <v>830</v>
      </c>
      <c r="D107" s="6"/>
      <c r="E107" s="33"/>
      <c r="F107" s="33"/>
      <c r="G107" s="33"/>
      <c r="H107" s="33"/>
    </row>
    <row r="108" spans="1:8" x14ac:dyDescent="0.3">
      <c r="A108" s="6" t="s">
        <v>1058</v>
      </c>
      <c r="B108" s="6" t="s">
        <v>1059</v>
      </c>
      <c r="C108" s="6" t="s">
        <v>830</v>
      </c>
      <c r="D108" s="6"/>
      <c r="E108" s="33"/>
      <c r="F108" s="33"/>
      <c r="G108" s="33"/>
      <c r="H108" s="33"/>
    </row>
    <row r="109" spans="1:8" x14ac:dyDescent="0.3">
      <c r="A109" s="6" t="s">
        <v>1060</v>
      </c>
      <c r="B109" s="6" t="s">
        <v>1061</v>
      </c>
      <c r="C109" s="6" t="s">
        <v>830</v>
      </c>
      <c r="D109" s="6"/>
      <c r="E109" s="33"/>
      <c r="F109" s="33"/>
      <c r="G109" s="33"/>
      <c r="H109" s="33"/>
    </row>
    <row r="110" spans="1:8" x14ac:dyDescent="0.3">
      <c r="A110" s="6" t="s">
        <v>1062</v>
      </c>
      <c r="B110" s="6" t="s">
        <v>1063</v>
      </c>
      <c r="C110" s="6" t="s">
        <v>830</v>
      </c>
      <c r="D110" s="6"/>
      <c r="E110" s="33"/>
      <c r="F110" s="33"/>
      <c r="G110" s="33"/>
      <c r="H110" s="33"/>
    </row>
    <row r="111" spans="1:8" x14ac:dyDescent="0.3">
      <c r="A111" s="6" t="s">
        <v>1064</v>
      </c>
      <c r="B111" s="6" t="s">
        <v>1065</v>
      </c>
      <c r="C111" s="6" t="s">
        <v>830</v>
      </c>
      <c r="D111" s="6"/>
      <c r="E111" s="33"/>
      <c r="F111" s="33"/>
      <c r="G111" s="33"/>
      <c r="H111" s="33"/>
    </row>
    <row r="112" spans="1:8" x14ac:dyDescent="0.3">
      <c r="A112" s="6" t="s">
        <v>1066</v>
      </c>
      <c r="B112" s="6" t="s">
        <v>1067</v>
      </c>
      <c r="C112" s="6" t="s">
        <v>830</v>
      </c>
      <c r="D112" s="6"/>
      <c r="E112" s="33"/>
      <c r="F112" s="33"/>
      <c r="G112" s="33"/>
      <c r="H112" s="33"/>
    </row>
    <row r="113" spans="1:8" x14ac:dyDescent="0.3">
      <c r="A113" s="6" t="s">
        <v>1068</v>
      </c>
      <c r="B113" s="6" t="s">
        <v>1069</v>
      </c>
      <c r="C113" s="6" t="s">
        <v>830</v>
      </c>
      <c r="D113" s="6"/>
      <c r="E113" s="33"/>
      <c r="F113" s="33"/>
      <c r="G113" s="33"/>
      <c r="H113" s="33"/>
    </row>
    <row r="114" spans="1:8" x14ac:dyDescent="0.3">
      <c r="A114" s="6" t="s">
        <v>1070</v>
      </c>
      <c r="B114" s="6" t="s">
        <v>1071</v>
      </c>
      <c r="C114" s="6" t="s">
        <v>830</v>
      </c>
      <c r="D114" s="6"/>
      <c r="E114" s="33"/>
      <c r="F114" s="33"/>
      <c r="G114" s="33"/>
      <c r="H114" s="33"/>
    </row>
    <row r="115" spans="1:8" x14ac:dyDescent="0.3">
      <c r="A115" s="6" t="s">
        <v>1072</v>
      </c>
      <c r="B115" s="6" t="s">
        <v>1073</v>
      </c>
      <c r="C115" s="6" t="s">
        <v>830</v>
      </c>
      <c r="D115" s="6"/>
      <c r="E115" s="33"/>
      <c r="F115" s="33"/>
      <c r="G115" s="33"/>
      <c r="H115" s="33"/>
    </row>
    <row r="116" spans="1:8" x14ac:dyDescent="0.3">
      <c r="A116" s="6" t="s">
        <v>1074</v>
      </c>
      <c r="B116" s="6" t="s">
        <v>1075</v>
      </c>
      <c r="C116" s="6" t="s">
        <v>830</v>
      </c>
      <c r="D116" s="6"/>
      <c r="E116" s="33"/>
      <c r="F116" s="33"/>
      <c r="G116" s="33"/>
      <c r="H116" s="33"/>
    </row>
    <row r="117" spans="1:8" x14ac:dyDescent="0.3">
      <c r="A117" s="6" t="s">
        <v>1076</v>
      </c>
      <c r="B117" s="6" t="s">
        <v>1077</v>
      </c>
      <c r="C117" s="6" t="s">
        <v>830</v>
      </c>
      <c r="D117" s="6"/>
      <c r="E117" s="33"/>
      <c r="F117" s="33"/>
      <c r="G117" s="33"/>
      <c r="H117" s="33"/>
    </row>
    <row r="118" spans="1:8" x14ac:dyDescent="0.3">
      <c r="A118" s="6" t="s">
        <v>1078</v>
      </c>
      <c r="B118" s="6" t="s">
        <v>1079</v>
      </c>
      <c r="C118" s="6" t="s">
        <v>830</v>
      </c>
      <c r="D118" s="6"/>
      <c r="E118" s="33"/>
      <c r="F118" s="33"/>
      <c r="G118" s="33"/>
      <c r="H118" s="33"/>
    </row>
    <row r="119" spans="1:8" x14ac:dyDescent="0.3">
      <c r="A119" s="6" t="s">
        <v>1080</v>
      </c>
      <c r="B119" s="6" t="s">
        <v>581</v>
      </c>
      <c r="C119" s="6" t="s">
        <v>830</v>
      </c>
      <c r="D119" s="6"/>
      <c r="E119" s="33"/>
      <c r="F119" s="33"/>
      <c r="G119" s="33"/>
      <c r="H119" s="33"/>
    </row>
    <row r="120" spans="1:8" x14ac:dyDescent="0.3">
      <c r="A120" s="6" t="s">
        <v>1081</v>
      </c>
      <c r="B120" s="6" t="s">
        <v>1082</v>
      </c>
      <c r="C120" s="6" t="s">
        <v>830</v>
      </c>
      <c r="D120" s="6"/>
      <c r="E120" s="33"/>
      <c r="F120" s="33"/>
      <c r="G120" s="33"/>
      <c r="H120" s="33"/>
    </row>
    <row r="121" spans="1:8" x14ac:dyDescent="0.3">
      <c r="A121" s="6" t="s">
        <v>1083</v>
      </c>
      <c r="B121" s="6" t="s">
        <v>1084</v>
      </c>
      <c r="C121" s="6" t="s">
        <v>830</v>
      </c>
      <c r="D121" s="6"/>
      <c r="E121" s="33"/>
      <c r="F121" s="33"/>
      <c r="G121" s="33"/>
      <c r="H121" s="33"/>
    </row>
    <row r="122" spans="1:8" x14ac:dyDescent="0.3">
      <c r="A122" s="6" t="s">
        <v>1085</v>
      </c>
      <c r="B122" s="6" t="s">
        <v>1086</v>
      </c>
      <c r="C122" s="6" t="s">
        <v>830</v>
      </c>
      <c r="D122" s="6"/>
      <c r="E122" s="33"/>
      <c r="F122" s="33"/>
      <c r="G122" s="33"/>
      <c r="H122" s="33"/>
    </row>
    <row r="123" spans="1:8" x14ac:dyDescent="0.3">
      <c r="A123" s="6" t="s">
        <v>1087</v>
      </c>
      <c r="B123" s="6" t="s">
        <v>1088</v>
      </c>
      <c r="C123" s="6" t="s">
        <v>830</v>
      </c>
      <c r="D123" s="6"/>
      <c r="E123" s="33"/>
      <c r="F123" s="33"/>
      <c r="G123" s="33"/>
      <c r="H123" s="33"/>
    </row>
    <row r="124" spans="1:8" x14ac:dyDescent="0.3">
      <c r="A124" s="6" t="s">
        <v>1089</v>
      </c>
      <c r="B124" s="6" t="s">
        <v>1090</v>
      </c>
      <c r="C124" s="6" t="s">
        <v>830</v>
      </c>
      <c r="D124" s="6"/>
      <c r="E124" s="33"/>
      <c r="F124" s="33"/>
      <c r="G124" s="33"/>
      <c r="H124" s="33"/>
    </row>
    <row r="125" spans="1:8" x14ac:dyDescent="0.3">
      <c r="A125" s="6" t="s">
        <v>1091</v>
      </c>
      <c r="B125" s="6" t="s">
        <v>1092</v>
      </c>
      <c r="C125" s="6" t="s">
        <v>830</v>
      </c>
      <c r="D125" s="6"/>
      <c r="E125" s="33"/>
      <c r="F125" s="33"/>
      <c r="G125" s="33"/>
      <c r="H125" s="33"/>
    </row>
    <row r="126" spans="1:8" x14ac:dyDescent="0.3">
      <c r="A126" s="6" t="s">
        <v>1093</v>
      </c>
      <c r="B126" s="6" t="s">
        <v>1094</v>
      </c>
      <c r="C126" s="6" t="s">
        <v>830</v>
      </c>
      <c r="D126" s="6"/>
      <c r="E126" s="33"/>
      <c r="F126" s="33"/>
      <c r="G126" s="33"/>
      <c r="H126" s="33"/>
    </row>
    <row r="127" spans="1:8" x14ac:dyDescent="0.3">
      <c r="A127" s="6" t="s">
        <v>1095</v>
      </c>
      <c r="B127" s="6" t="s">
        <v>1096</v>
      </c>
      <c r="C127" s="6" t="s">
        <v>830</v>
      </c>
      <c r="D127" s="6"/>
      <c r="E127" s="33"/>
      <c r="F127" s="33"/>
      <c r="G127" s="33"/>
      <c r="H127" s="33"/>
    </row>
    <row r="128" spans="1:8" x14ac:dyDescent="0.3">
      <c r="A128" s="6" t="s">
        <v>1097</v>
      </c>
      <c r="B128" s="6" t="s">
        <v>1098</v>
      </c>
      <c r="C128" s="6" t="s">
        <v>830</v>
      </c>
      <c r="D128" s="6"/>
      <c r="E128" s="33"/>
      <c r="F128" s="33"/>
      <c r="G128" s="33"/>
      <c r="H128" s="33"/>
    </row>
    <row r="129" spans="1:8" x14ac:dyDescent="0.3">
      <c r="A129" s="6" t="s">
        <v>1099</v>
      </c>
      <c r="B129" s="6" t="s">
        <v>1100</v>
      </c>
      <c r="C129" s="6" t="s">
        <v>830</v>
      </c>
      <c r="D129" s="6"/>
      <c r="E129" s="33"/>
      <c r="F129" s="33"/>
      <c r="G129" s="33"/>
      <c r="H129" s="33"/>
    </row>
    <row r="130" spans="1:8" x14ac:dyDescent="0.3">
      <c r="A130" s="6" t="s">
        <v>1101</v>
      </c>
      <c r="B130" s="6" t="s">
        <v>1102</v>
      </c>
      <c r="C130" s="6" t="s">
        <v>830</v>
      </c>
      <c r="D130" s="6"/>
      <c r="E130" s="33"/>
      <c r="F130" s="33"/>
      <c r="G130" s="33"/>
      <c r="H130" s="33"/>
    </row>
    <row r="131" spans="1:8" x14ac:dyDescent="0.3">
      <c r="A131" s="6" t="s">
        <v>1103</v>
      </c>
      <c r="B131" s="6" t="s">
        <v>1104</v>
      </c>
      <c r="C131" s="6" t="s">
        <v>830</v>
      </c>
      <c r="D131" s="6"/>
      <c r="E131" s="33"/>
      <c r="F131" s="33"/>
      <c r="G131" s="33"/>
      <c r="H131" s="33"/>
    </row>
    <row r="132" spans="1:8" x14ac:dyDescent="0.3">
      <c r="A132" s="6" t="s">
        <v>1105</v>
      </c>
      <c r="B132" s="6" t="s">
        <v>1106</v>
      </c>
      <c r="C132" s="6" t="s">
        <v>830</v>
      </c>
      <c r="D132" s="6"/>
      <c r="E132" s="33"/>
      <c r="F132" s="33"/>
      <c r="G132" s="33"/>
      <c r="H132" s="33"/>
    </row>
    <row r="133" spans="1:8" x14ac:dyDescent="0.3">
      <c r="A133" s="6" t="s">
        <v>1107</v>
      </c>
      <c r="B133" s="6" t="s">
        <v>1108</v>
      </c>
      <c r="C133" s="6" t="s">
        <v>830</v>
      </c>
      <c r="D133" s="6"/>
      <c r="E133" s="33"/>
      <c r="F133" s="33"/>
      <c r="G133" s="33"/>
      <c r="H133" s="33"/>
    </row>
    <row r="134" spans="1:8" x14ac:dyDescent="0.3">
      <c r="A134" s="6" t="s">
        <v>1109</v>
      </c>
      <c r="B134" s="6" t="s">
        <v>1110</v>
      </c>
      <c r="C134" s="6" t="s">
        <v>830</v>
      </c>
      <c r="D134" s="6"/>
      <c r="E134" s="33"/>
      <c r="F134" s="33"/>
      <c r="G134" s="33"/>
      <c r="H134" s="33"/>
    </row>
    <row r="135" spans="1:8" x14ac:dyDescent="0.3">
      <c r="A135" s="6" t="s">
        <v>1111</v>
      </c>
      <c r="B135" s="6" t="s">
        <v>1112</v>
      </c>
      <c r="C135" s="6" t="s">
        <v>830</v>
      </c>
      <c r="D135" s="6"/>
      <c r="E135" s="33"/>
      <c r="F135" s="33"/>
      <c r="G135" s="33"/>
      <c r="H135" s="33"/>
    </row>
    <row r="136" spans="1:8" x14ac:dyDescent="0.3">
      <c r="A136" s="6" t="s">
        <v>1113</v>
      </c>
      <c r="B136" s="6" t="s">
        <v>1114</v>
      </c>
      <c r="C136" s="6" t="s">
        <v>830</v>
      </c>
      <c r="D136" s="6"/>
      <c r="E136" s="33"/>
      <c r="F136" s="33"/>
      <c r="G136" s="33"/>
      <c r="H136" s="33"/>
    </row>
    <row r="137" spans="1:8" x14ac:dyDescent="0.3">
      <c r="A137" s="6" t="s">
        <v>1115</v>
      </c>
      <c r="B137" s="6" t="s">
        <v>1116</v>
      </c>
      <c r="C137" s="6" t="s">
        <v>830</v>
      </c>
      <c r="D137" s="6"/>
      <c r="E137" s="33"/>
      <c r="F137" s="33"/>
      <c r="G137" s="33"/>
      <c r="H137" s="33"/>
    </row>
    <row r="138" spans="1:8" x14ac:dyDescent="0.3">
      <c r="A138" s="6" t="s">
        <v>1117</v>
      </c>
      <c r="B138" s="6" t="s">
        <v>1118</v>
      </c>
      <c r="C138" s="6" t="s">
        <v>830</v>
      </c>
      <c r="D138" s="6"/>
      <c r="E138" s="33"/>
      <c r="F138" s="33"/>
      <c r="G138" s="33"/>
      <c r="H138" s="33"/>
    </row>
    <row r="139" spans="1:8" x14ac:dyDescent="0.3">
      <c r="A139" s="6" t="s">
        <v>1119</v>
      </c>
      <c r="B139" s="6" t="s">
        <v>1120</v>
      </c>
      <c r="C139" s="6" t="s">
        <v>830</v>
      </c>
      <c r="D139" s="6"/>
      <c r="E139" s="33"/>
      <c r="F139" s="33"/>
      <c r="G139" s="33"/>
      <c r="H139" s="33"/>
    </row>
    <row r="140" spans="1:8" x14ac:dyDescent="0.3">
      <c r="A140" s="6" t="s">
        <v>1121</v>
      </c>
      <c r="B140" s="6" t="s">
        <v>1122</v>
      </c>
      <c r="C140" s="6" t="s">
        <v>830</v>
      </c>
      <c r="D140" s="6"/>
      <c r="E140" s="33"/>
      <c r="F140" s="33"/>
      <c r="G140" s="33"/>
      <c r="H140" s="33"/>
    </row>
    <row r="141" spans="1:8" x14ac:dyDescent="0.3">
      <c r="A141" s="6" t="s">
        <v>1123</v>
      </c>
      <c r="B141" s="6" t="s">
        <v>1124</v>
      </c>
      <c r="C141" s="6" t="s">
        <v>830</v>
      </c>
      <c r="D141" s="6"/>
      <c r="E141" s="33"/>
      <c r="F141" s="33"/>
      <c r="G141" s="33"/>
      <c r="H141" s="33"/>
    </row>
    <row r="142" spans="1:8" x14ac:dyDescent="0.3">
      <c r="A142" s="6" t="s">
        <v>1125</v>
      </c>
      <c r="B142" s="6" t="s">
        <v>1126</v>
      </c>
      <c r="C142" s="6" t="s">
        <v>830</v>
      </c>
      <c r="D142" s="6"/>
      <c r="E142" s="33"/>
      <c r="F142" s="33"/>
      <c r="G142" s="33"/>
      <c r="H142" s="33"/>
    </row>
    <row r="143" spans="1:8" x14ac:dyDescent="0.3">
      <c r="A143" s="6" t="s">
        <v>1127</v>
      </c>
      <c r="B143" s="6" t="s">
        <v>1128</v>
      </c>
      <c r="C143" s="6" t="s">
        <v>830</v>
      </c>
      <c r="D143" s="6"/>
      <c r="E143" s="33"/>
      <c r="F143" s="33"/>
      <c r="G143" s="33"/>
      <c r="H143" s="33"/>
    </row>
    <row r="144" spans="1:8" x14ac:dyDescent="0.3">
      <c r="A144" s="6" t="s">
        <v>1129</v>
      </c>
      <c r="B144" s="6" t="s">
        <v>1130</v>
      </c>
      <c r="C144" s="6" t="s">
        <v>830</v>
      </c>
      <c r="D144" s="6"/>
      <c r="E144" s="33"/>
      <c r="F144" s="33"/>
      <c r="G144" s="33"/>
      <c r="H144" s="33"/>
    </row>
    <row r="145" spans="1:8" x14ac:dyDescent="0.3">
      <c r="A145" s="6" t="s">
        <v>1131</v>
      </c>
      <c r="B145" s="6" t="s">
        <v>1132</v>
      </c>
      <c r="C145" s="6" t="s">
        <v>830</v>
      </c>
      <c r="D145" s="6"/>
      <c r="E145" s="33"/>
      <c r="F145" s="33"/>
      <c r="G145" s="33"/>
      <c r="H145" s="33"/>
    </row>
    <row r="146" spans="1:8" x14ac:dyDescent="0.3">
      <c r="A146" s="6" t="s">
        <v>1133</v>
      </c>
      <c r="B146" s="6" t="s">
        <v>1134</v>
      </c>
      <c r="C146" s="6" t="s">
        <v>830</v>
      </c>
      <c r="D146" s="6"/>
      <c r="E146" s="33"/>
      <c r="F146" s="33"/>
      <c r="G146" s="33"/>
      <c r="H146" s="33"/>
    </row>
    <row r="147" spans="1:8" x14ac:dyDescent="0.3">
      <c r="A147" s="6" t="s">
        <v>1135</v>
      </c>
      <c r="B147" s="6" t="s">
        <v>1136</v>
      </c>
      <c r="C147" s="6" t="s">
        <v>830</v>
      </c>
      <c r="D147" s="6"/>
      <c r="E147" s="33"/>
      <c r="F147" s="33"/>
      <c r="G147" s="33"/>
      <c r="H147" s="33"/>
    </row>
  </sheetData>
  <sheetProtection algorithmName="SHA-512" hashValue="lbsBGjo9C0eZBAKklbSPXwg8Nja+vXi/UOFNwbd2HHz0OunmYXiR4wqPWHCsOKy0P7sdlMmm4xp68hQUsesvWg==" saltValue="y/5LIhtEFgix2Ou2XLmgeQ==" spinCount="100000" sheet="1" objects="1" scenarios="1" sort="0" autoFilter="0" pivotTables="0"/>
  <mergeCells count="1">
    <mergeCell ref="A3:H3"/>
  </mergeCells>
  <phoneticPr fontId="7"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DE990-24A6-4700-8DA7-D84D2A041AF6}">
  <sheetPr>
    <pageSetUpPr autoPageBreaks="0"/>
  </sheetPr>
  <dimension ref="A1:T64"/>
  <sheetViews>
    <sheetView showGridLines="0" zoomScaleNormal="100" workbookViewId="0">
      <pane ySplit="3" topLeftCell="A4" activePane="bottomLeft" state="frozen"/>
      <selection pane="bottomLeft" activeCell="X46" sqref="X46"/>
    </sheetView>
  </sheetViews>
  <sheetFormatPr defaultRowHeight="14.4" x14ac:dyDescent="0.3"/>
  <cols>
    <col min="1" max="1" width="2.6640625" customWidth="1"/>
    <col min="2" max="6" width="5.6640625" customWidth="1"/>
    <col min="7" max="14" width="12.6640625" customWidth="1"/>
    <col min="15" max="19" width="5.6640625" customWidth="1"/>
    <col min="20" max="20" width="2.6640625" customWidth="1"/>
  </cols>
  <sheetData>
    <row r="1" spans="1:20" ht="19.2" customHeight="1" x14ac:dyDescent="0.3">
      <c r="A1" s="21"/>
      <c r="B1" s="21"/>
      <c r="C1" s="21"/>
      <c r="D1" s="21"/>
      <c r="E1" s="21"/>
      <c r="F1" s="21"/>
      <c r="G1" s="21"/>
      <c r="H1" s="21"/>
      <c r="I1" s="21"/>
      <c r="J1" s="21"/>
      <c r="K1" s="21"/>
      <c r="L1" s="21"/>
      <c r="M1" s="21"/>
      <c r="N1" s="21"/>
      <c r="O1" s="21"/>
      <c r="P1" s="21"/>
      <c r="Q1" s="21"/>
      <c r="R1" s="21"/>
      <c r="S1" s="21"/>
      <c r="T1" s="21"/>
    </row>
    <row r="2" spans="1:20" ht="28.8" x14ac:dyDescent="0.55000000000000004">
      <c r="A2" s="21"/>
      <c r="B2" s="83" t="s">
        <v>810</v>
      </c>
      <c r="C2" s="83"/>
      <c r="D2" s="83"/>
      <c r="E2" s="83"/>
      <c r="F2" s="83"/>
      <c r="G2" s="83"/>
      <c r="H2" s="83"/>
      <c r="I2" s="83"/>
      <c r="J2" s="83"/>
      <c r="K2" s="83"/>
      <c r="L2" s="83"/>
      <c r="M2" s="83"/>
      <c r="N2" s="83"/>
      <c r="O2" s="83"/>
      <c r="P2" s="83"/>
      <c r="Q2" s="83"/>
      <c r="R2" s="83"/>
      <c r="S2" s="83"/>
      <c r="T2" s="21"/>
    </row>
    <row r="3" spans="1:20" ht="19.2" customHeight="1" x14ac:dyDescent="0.65">
      <c r="A3" s="21"/>
      <c r="B3" s="23"/>
      <c r="C3" s="23"/>
      <c r="D3" s="23"/>
      <c r="E3" s="23"/>
      <c r="F3" s="23"/>
      <c r="G3" s="23"/>
      <c r="H3" s="23"/>
      <c r="I3" s="23"/>
      <c r="J3" s="23"/>
      <c r="K3" s="23"/>
      <c r="L3" s="23"/>
      <c r="M3" s="23"/>
      <c r="N3" s="23"/>
      <c r="O3" s="23"/>
      <c r="P3" s="23"/>
      <c r="Q3" s="23"/>
      <c r="R3" s="23"/>
      <c r="S3" s="23"/>
      <c r="T3" s="21"/>
    </row>
    <row r="4" spans="1:20" ht="14.7" customHeight="1" thickBot="1" x14ac:dyDescent="0.35">
      <c r="A4" s="24"/>
      <c r="B4" s="27"/>
      <c r="C4" s="27"/>
      <c r="D4" s="27"/>
      <c r="E4" s="27"/>
      <c r="F4" s="27"/>
      <c r="G4" s="27"/>
      <c r="H4" s="27"/>
      <c r="I4" s="27"/>
      <c r="J4" s="27"/>
      <c r="K4" s="27"/>
      <c r="L4" s="27"/>
      <c r="M4" s="27"/>
      <c r="N4" s="27"/>
      <c r="O4" s="27"/>
      <c r="P4" s="27"/>
      <c r="Q4" s="27"/>
      <c r="R4" s="27"/>
      <c r="S4" s="27"/>
      <c r="T4" s="24"/>
    </row>
    <row r="5" spans="1:20" ht="14.7" customHeight="1" x14ac:dyDescent="0.3">
      <c r="A5" s="25"/>
      <c r="B5" s="84" t="s">
        <v>811</v>
      </c>
      <c r="C5" s="85"/>
      <c r="D5" s="85"/>
      <c r="E5" s="85"/>
      <c r="F5" s="85"/>
      <c r="G5" s="85"/>
      <c r="H5" s="85"/>
      <c r="I5" s="85"/>
      <c r="J5" s="85"/>
      <c r="K5" s="85"/>
      <c r="L5" s="85"/>
      <c r="M5" s="85"/>
      <c r="N5" s="85"/>
      <c r="O5" s="85"/>
      <c r="P5" s="85"/>
      <c r="Q5" s="85"/>
      <c r="R5" s="85"/>
      <c r="S5" s="86"/>
      <c r="T5" s="26"/>
    </row>
    <row r="6" spans="1:20" ht="14.7" customHeight="1" x14ac:dyDescent="0.3">
      <c r="A6" s="25"/>
      <c r="B6" s="87"/>
      <c r="C6" s="88"/>
      <c r="D6" s="88"/>
      <c r="E6" s="88"/>
      <c r="F6" s="88"/>
      <c r="G6" s="88"/>
      <c r="H6" s="88"/>
      <c r="I6" s="88"/>
      <c r="J6" s="88"/>
      <c r="K6" s="88"/>
      <c r="L6" s="88"/>
      <c r="M6" s="88"/>
      <c r="N6" s="88"/>
      <c r="O6" s="88"/>
      <c r="P6" s="88"/>
      <c r="Q6" s="88"/>
      <c r="R6" s="88"/>
      <c r="S6" s="89"/>
      <c r="T6" s="26"/>
    </row>
    <row r="7" spans="1:20" ht="14.7" customHeight="1" thickBot="1" x14ac:dyDescent="0.35">
      <c r="A7" s="25"/>
      <c r="B7" s="90"/>
      <c r="C7" s="91"/>
      <c r="D7" s="91"/>
      <c r="E7" s="91"/>
      <c r="F7" s="91"/>
      <c r="G7" s="91"/>
      <c r="H7" s="91"/>
      <c r="I7" s="91"/>
      <c r="J7" s="91"/>
      <c r="K7" s="91"/>
      <c r="L7" s="91"/>
      <c r="M7" s="91"/>
      <c r="N7" s="91"/>
      <c r="O7" s="91"/>
      <c r="P7" s="91"/>
      <c r="Q7" s="91"/>
      <c r="R7" s="91"/>
      <c r="S7" s="92"/>
      <c r="T7" s="26"/>
    </row>
    <row r="8" spans="1:20" ht="14.7" customHeight="1" x14ac:dyDescent="0.3">
      <c r="B8" s="44"/>
      <c r="C8" s="44"/>
      <c r="D8" s="44"/>
      <c r="E8" s="44"/>
      <c r="F8" s="44"/>
      <c r="G8" s="44"/>
      <c r="H8" s="44"/>
      <c r="I8" s="47"/>
      <c r="J8" s="47"/>
      <c r="K8" s="47"/>
      <c r="L8" s="47"/>
      <c r="M8" s="44"/>
      <c r="N8" s="44"/>
      <c r="O8" s="44"/>
      <c r="P8" s="44"/>
      <c r="Q8" s="44"/>
      <c r="R8" s="44"/>
      <c r="S8" s="44"/>
      <c r="T8" s="24"/>
    </row>
    <row r="9" spans="1:20" ht="14.7" customHeight="1" x14ac:dyDescent="0.3">
      <c r="B9" s="77" t="s">
        <v>812</v>
      </c>
      <c r="C9" s="78"/>
      <c r="D9" s="78"/>
      <c r="E9" s="78"/>
      <c r="F9" s="78"/>
      <c r="G9" s="78"/>
      <c r="H9" s="78"/>
      <c r="I9" s="78"/>
      <c r="J9" s="78"/>
      <c r="K9" s="78"/>
      <c r="L9" s="78"/>
      <c r="M9" s="78"/>
      <c r="N9" s="78"/>
      <c r="O9" s="78"/>
      <c r="P9" s="78"/>
      <c r="Q9" s="78"/>
      <c r="R9" s="78"/>
      <c r="S9" s="79"/>
      <c r="T9" s="24"/>
    </row>
    <row r="10" spans="1:20" ht="14.7" customHeight="1" x14ac:dyDescent="0.3">
      <c r="B10" s="34"/>
      <c r="C10" s="35"/>
      <c r="D10" s="35"/>
      <c r="E10" s="35"/>
      <c r="F10" s="45"/>
      <c r="G10" s="45"/>
      <c r="H10" s="45"/>
      <c r="I10" s="46"/>
      <c r="J10" s="46"/>
      <c r="K10" s="46"/>
      <c r="L10" s="46"/>
      <c r="M10" s="45"/>
      <c r="N10" s="35"/>
      <c r="O10" s="35"/>
      <c r="P10" s="35"/>
      <c r="Q10" s="35"/>
      <c r="R10" s="35"/>
      <c r="S10" s="36"/>
      <c r="T10" s="24"/>
    </row>
    <row r="11" spans="1:20" ht="14.7" customHeight="1" x14ac:dyDescent="0.3">
      <c r="B11" s="34"/>
      <c r="C11" s="35"/>
      <c r="D11" s="35"/>
      <c r="E11" s="35"/>
      <c r="F11" s="45"/>
      <c r="G11" s="45"/>
      <c r="H11" s="45"/>
      <c r="I11" s="46"/>
      <c r="J11" s="46"/>
      <c r="K11" s="46"/>
      <c r="L11" s="46"/>
      <c r="M11" s="45"/>
      <c r="N11" s="35"/>
      <c r="O11" s="35"/>
      <c r="P11" s="35"/>
      <c r="Q11" s="35"/>
      <c r="R11" s="35"/>
      <c r="S11" s="36"/>
      <c r="T11" s="24"/>
    </row>
    <row r="12" spans="1:20" ht="22.2" x14ac:dyDescent="0.45">
      <c r="B12" s="52"/>
      <c r="C12" s="53"/>
      <c r="D12" s="53"/>
      <c r="E12" s="53"/>
      <c r="F12" s="53"/>
      <c r="G12" s="53"/>
      <c r="H12" s="53"/>
      <c r="I12" s="81" t="s">
        <v>813</v>
      </c>
      <c r="J12" s="82"/>
      <c r="K12" s="82"/>
      <c r="L12" s="82"/>
      <c r="M12" s="53"/>
      <c r="N12" s="53"/>
      <c r="O12" s="53"/>
      <c r="P12" s="53"/>
      <c r="Q12" s="53"/>
      <c r="R12" s="53"/>
      <c r="S12" s="54"/>
      <c r="T12" s="24"/>
    </row>
    <row r="13" spans="1:20" ht="14.7" customHeight="1" x14ac:dyDescent="0.3">
      <c r="B13" s="48"/>
      <c r="C13" s="49"/>
      <c r="D13" s="49"/>
      <c r="E13" s="49"/>
      <c r="F13" s="49"/>
      <c r="G13" s="49"/>
      <c r="H13" s="49"/>
      <c r="I13" s="80">
        <f>ROWS(TID[])</f>
        <v>405</v>
      </c>
      <c r="J13" s="80"/>
      <c r="K13" s="80"/>
      <c r="L13" s="80"/>
      <c r="M13" s="49"/>
      <c r="N13" s="49"/>
      <c r="O13" s="49"/>
      <c r="P13" s="49"/>
      <c r="Q13" s="49"/>
      <c r="R13" s="49"/>
      <c r="S13" s="50"/>
      <c r="T13" s="24"/>
    </row>
    <row r="14" spans="1:20" ht="14.7" customHeight="1" x14ac:dyDescent="0.3">
      <c r="B14" s="48"/>
      <c r="C14" s="49"/>
      <c r="D14" s="49"/>
      <c r="E14" s="49"/>
      <c r="F14" s="49"/>
      <c r="G14" s="49"/>
      <c r="H14" s="49"/>
      <c r="I14" s="80"/>
      <c r="J14" s="80"/>
      <c r="K14" s="80"/>
      <c r="L14" s="80"/>
      <c r="M14" s="49"/>
      <c r="N14" s="49"/>
      <c r="O14" s="49"/>
      <c r="P14" s="49"/>
      <c r="Q14" s="49"/>
      <c r="R14" s="49"/>
      <c r="S14" s="50"/>
      <c r="T14" s="24"/>
    </row>
    <row r="15" spans="1:20" ht="10.95" customHeight="1" x14ac:dyDescent="0.3">
      <c r="B15" s="48"/>
      <c r="C15" s="49"/>
      <c r="D15" s="49"/>
      <c r="E15" s="49"/>
      <c r="F15" s="49"/>
      <c r="G15" s="49"/>
      <c r="H15" s="49"/>
      <c r="I15" s="49"/>
      <c r="J15" s="51"/>
      <c r="K15" s="51"/>
      <c r="L15" s="49"/>
      <c r="M15" s="49"/>
      <c r="N15" s="49"/>
      <c r="O15" s="49"/>
      <c r="P15" s="49"/>
      <c r="Q15" s="49"/>
      <c r="R15" s="49"/>
      <c r="S15" s="50"/>
      <c r="T15" s="24"/>
    </row>
    <row r="16" spans="1:20" ht="31.95" customHeight="1" x14ac:dyDescent="0.3">
      <c r="A16" s="24"/>
      <c r="B16" s="24"/>
      <c r="C16" s="24"/>
      <c r="D16" s="24"/>
      <c r="E16" s="24"/>
      <c r="F16" s="24"/>
      <c r="G16" s="24"/>
      <c r="H16" s="24"/>
      <c r="I16" s="24"/>
      <c r="J16" s="24"/>
      <c r="K16" s="24"/>
      <c r="L16" s="24"/>
      <c r="M16" s="24"/>
      <c r="N16" s="24"/>
      <c r="O16" s="24"/>
      <c r="P16" s="24"/>
      <c r="Q16" s="24"/>
      <c r="R16" s="24"/>
      <c r="S16" s="24"/>
      <c r="T16" s="24"/>
    </row>
    <row r="17" spans="1:20" x14ac:dyDescent="0.3">
      <c r="A17" s="24"/>
      <c r="B17" s="24"/>
      <c r="C17" s="24"/>
      <c r="D17" s="24"/>
      <c r="E17" s="24"/>
      <c r="F17" s="24"/>
      <c r="G17" s="24"/>
      <c r="H17" s="24"/>
      <c r="I17" s="24"/>
      <c r="J17" s="24"/>
      <c r="K17" s="24"/>
      <c r="L17" s="24"/>
      <c r="M17" s="24"/>
      <c r="N17" s="24"/>
      <c r="O17" s="24"/>
      <c r="P17" s="24"/>
      <c r="Q17" s="24"/>
      <c r="R17" s="24"/>
      <c r="S17" s="24"/>
      <c r="T17" s="24"/>
    </row>
    <row r="18" spans="1:20" x14ac:dyDescent="0.3">
      <c r="A18" s="24"/>
      <c r="B18" s="24"/>
      <c r="C18" s="24"/>
      <c r="D18" s="24"/>
      <c r="E18" s="24"/>
      <c r="F18" s="24"/>
      <c r="G18" s="24"/>
      <c r="H18" s="24"/>
      <c r="I18" s="24"/>
      <c r="J18" s="24"/>
      <c r="K18" s="24"/>
      <c r="L18" s="24"/>
      <c r="M18" s="24"/>
      <c r="N18" s="24"/>
      <c r="O18" s="24"/>
      <c r="P18" s="24"/>
      <c r="Q18" s="24"/>
      <c r="R18" s="24"/>
      <c r="S18" s="24"/>
      <c r="T18" s="24"/>
    </row>
    <row r="19" spans="1:20" x14ac:dyDescent="0.3">
      <c r="A19" s="24"/>
      <c r="B19" s="24"/>
      <c r="C19" s="24"/>
      <c r="D19" s="24"/>
      <c r="E19" s="24"/>
      <c r="F19" s="24"/>
      <c r="G19" s="24"/>
      <c r="H19" s="24"/>
      <c r="I19" s="24"/>
      <c r="J19" s="24"/>
      <c r="K19" s="24"/>
      <c r="L19" s="24"/>
      <c r="M19" s="24"/>
      <c r="N19" s="24"/>
      <c r="O19" s="24"/>
      <c r="P19" s="24"/>
      <c r="Q19" s="24"/>
      <c r="R19" s="24"/>
      <c r="S19" s="24"/>
      <c r="T19" s="24"/>
    </row>
    <row r="20" spans="1:20" x14ac:dyDescent="0.3">
      <c r="A20" s="24"/>
      <c r="B20" s="24"/>
      <c r="C20" s="24"/>
      <c r="D20" s="24"/>
      <c r="E20" s="24"/>
      <c r="F20" s="24"/>
      <c r="G20" s="24"/>
      <c r="H20" s="24"/>
      <c r="I20" s="24"/>
      <c r="J20" s="24"/>
      <c r="K20" s="24"/>
      <c r="L20" s="24"/>
      <c r="M20" s="24"/>
      <c r="N20" s="24"/>
      <c r="O20" s="24"/>
      <c r="P20" s="24"/>
      <c r="Q20" s="24"/>
      <c r="R20" s="24"/>
      <c r="S20" s="24"/>
      <c r="T20" s="24"/>
    </row>
    <row r="21" spans="1:20" x14ac:dyDescent="0.3">
      <c r="A21" s="24"/>
      <c r="B21" s="24"/>
      <c r="C21" s="24"/>
      <c r="D21" s="24"/>
      <c r="E21" s="24"/>
      <c r="F21" s="24"/>
      <c r="G21" s="24"/>
      <c r="H21" s="24"/>
      <c r="I21" s="24"/>
      <c r="J21" s="24"/>
      <c r="K21" s="24"/>
      <c r="L21" s="24"/>
      <c r="M21" s="24"/>
      <c r="N21" s="24"/>
      <c r="O21" s="24"/>
      <c r="P21" s="24"/>
      <c r="Q21" s="24"/>
      <c r="R21" s="24"/>
      <c r="S21" s="24"/>
      <c r="T21" s="24"/>
    </row>
    <row r="22" spans="1:20" x14ac:dyDescent="0.3">
      <c r="A22" s="24"/>
      <c r="B22" s="24"/>
      <c r="C22" s="24"/>
      <c r="D22" s="24"/>
      <c r="E22" s="24"/>
      <c r="F22" s="24"/>
      <c r="G22" s="24"/>
      <c r="H22" s="24"/>
      <c r="I22" s="24"/>
      <c r="J22" s="24"/>
      <c r="K22" s="24"/>
      <c r="L22" s="24"/>
      <c r="M22" s="24"/>
      <c r="N22" s="24"/>
      <c r="O22" s="24"/>
      <c r="P22" s="24"/>
      <c r="Q22" s="24"/>
      <c r="R22" s="24"/>
      <c r="S22" s="24"/>
      <c r="T22" s="24"/>
    </row>
    <row r="23" spans="1:20" x14ac:dyDescent="0.3">
      <c r="A23" s="24"/>
      <c r="B23" s="24"/>
      <c r="C23" s="24"/>
      <c r="D23" s="24"/>
      <c r="E23" s="24"/>
      <c r="F23" s="24"/>
      <c r="G23" s="24"/>
      <c r="H23" s="24"/>
      <c r="I23" s="24"/>
      <c r="J23" s="24"/>
      <c r="K23" s="24"/>
      <c r="L23" s="24"/>
      <c r="M23" s="24"/>
      <c r="N23" s="24"/>
      <c r="O23" s="24"/>
      <c r="P23" s="24"/>
      <c r="Q23" s="24"/>
      <c r="R23" s="24"/>
      <c r="S23" s="24"/>
      <c r="T23" s="24"/>
    </row>
    <row r="24" spans="1:20" x14ac:dyDescent="0.3">
      <c r="A24" s="24"/>
      <c r="B24" s="24"/>
      <c r="C24" s="24"/>
      <c r="D24" s="24"/>
      <c r="E24" s="24"/>
      <c r="F24" s="24"/>
      <c r="G24" s="24"/>
      <c r="H24" s="24"/>
      <c r="I24" s="24"/>
      <c r="J24" s="24"/>
      <c r="K24" s="24"/>
      <c r="L24" s="24"/>
      <c r="M24" s="24"/>
      <c r="N24" s="24"/>
      <c r="O24" s="24"/>
      <c r="P24" s="24"/>
      <c r="Q24" s="24"/>
      <c r="R24" s="24"/>
      <c r="S24" s="24"/>
      <c r="T24" s="24"/>
    </row>
    <row r="25" spans="1:20" x14ac:dyDescent="0.3">
      <c r="A25" s="24"/>
      <c r="B25" s="24"/>
      <c r="C25" s="24"/>
      <c r="D25" s="24"/>
      <c r="E25" s="24"/>
      <c r="F25" s="24"/>
      <c r="G25" s="24"/>
      <c r="H25" s="24"/>
      <c r="I25" s="24"/>
      <c r="J25" s="24"/>
      <c r="K25" s="24"/>
      <c r="L25" s="24"/>
      <c r="M25" s="24"/>
      <c r="N25" s="24"/>
      <c r="O25" s="24"/>
      <c r="P25" s="24"/>
      <c r="Q25" s="24"/>
      <c r="R25" s="24"/>
      <c r="S25" s="24"/>
      <c r="T25" s="24"/>
    </row>
    <row r="26" spans="1:20" x14ac:dyDescent="0.3">
      <c r="A26" s="24"/>
      <c r="B26" s="24"/>
      <c r="C26" s="24"/>
      <c r="D26" s="24"/>
      <c r="E26" s="24"/>
      <c r="F26" s="24"/>
      <c r="G26" s="24"/>
      <c r="H26" s="24"/>
      <c r="I26" s="24"/>
      <c r="J26" s="24"/>
      <c r="K26" s="24"/>
      <c r="L26" s="24"/>
      <c r="M26" s="24"/>
      <c r="N26" s="24"/>
      <c r="O26" s="24"/>
      <c r="P26" s="24"/>
      <c r="Q26" s="24"/>
      <c r="R26" s="24"/>
      <c r="S26" s="24"/>
      <c r="T26" s="24"/>
    </row>
    <row r="27" spans="1:20" x14ac:dyDescent="0.3">
      <c r="A27" s="24"/>
      <c r="B27" s="24"/>
      <c r="C27" s="24"/>
      <c r="D27" s="24"/>
      <c r="E27" s="24"/>
      <c r="F27" s="24"/>
      <c r="G27" s="24"/>
      <c r="H27" s="24"/>
      <c r="I27" s="24"/>
      <c r="J27" s="24"/>
      <c r="K27" s="24"/>
      <c r="L27" s="24"/>
      <c r="M27" s="24"/>
      <c r="N27" s="24"/>
      <c r="O27" s="24"/>
      <c r="P27" s="24"/>
      <c r="Q27" s="24"/>
      <c r="R27" s="24"/>
      <c r="S27" s="24"/>
      <c r="T27" s="24"/>
    </row>
    <row r="28" spans="1:20" x14ac:dyDescent="0.3">
      <c r="A28" s="24"/>
      <c r="B28" s="24"/>
      <c r="C28" s="24"/>
      <c r="D28" s="24"/>
      <c r="E28" s="24"/>
      <c r="F28" s="24"/>
      <c r="G28" s="24"/>
      <c r="H28" s="24"/>
      <c r="I28" s="24"/>
      <c r="J28" s="24"/>
      <c r="K28" s="24"/>
      <c r="L28" s="24"/>
      <c r="M28" s="24"/>
      <c r="N28" s="24"/>
      <c r="O28" s="24"/>
      <c r="P28" s="24"/>
      <c r="Q28" s="24"/>
      <c r="R28" s="24"/>
      <c r="S28" s="24"/>
      <c r="T28" s="24"/>
    </row>
    <row r="29" spans="1:20" x14ac:dyDescent="0.3">
      <c r="A29" s="24"/>
      <c r="B29" s="24"/>
      <c r="C29" s="24"/>
      <c r="D29" s="24"/>
      <c r="E29" s="24"/>
      <c r="F29" s="24"/>
      <c r="G29" s="24"/>
      <c r="H29" s="24"/>
      <c r="I29" s="24"/>
      <c r="J29" s="24"/>
      <c r="K29" s="24"/>
      <c r="L29" s="24"/>
      <c r="M29" s="24"/>
      <c r="N29" s="24"/>
      <c r="O29" s="24"/>
      <c r="P29" s="24"/>
      <c r="Q29" s="24"/>
      <c r="R29" s="24"/>
      <c r="S29" s="24"/>
      <c r="T29" s="24"/>
    </row>
    <row r="30" spans="1:20" x14ac:dyDescent="0.3">
      <c r="A30" s="24"/>
      <c r="B30" s="24"/>
      <c r="C30" s="24"/>
      <c r="D30" s="24"/>
      <c r="E30" s="24"/>
      <c r="F30" s="24"/>
      <c r="G30" s="24"/>
      <c r="H30" s="24"/>
      <c r="I30" s="24"/>
      <c r="J30" s="24"/>
      <c r="K30" s="24"/>
      <c r="L30" s="24"/>
      <c r="M30" s="24"/>
      <c r="N30" s="24"/>
      <c r="O30" s="24"/>
      <c r="P30" s="24"/>
      <c r="Q30" s="24"/>
      <c r="R30" s="24"/>
      <c r="S30" s="24"/>
      <c r="T30" s="24"/>
    </row>
    <row r="31" spans="1:20" x14ac:dyDescent="0.3">
      <c r="A31" s="24"/>
      <c r="B31" s="24"/>
      <c r="C31" s="24"/>
      <c r="D31" s="24"/>
      <c r="E31" s="24"/>
      <c r="F31" s="24"/>
      <c r="G31" s="24"/>
      <c r="H31" s="24"/>
      <c r="I31" s="24"/>
      <c r="J31" s="24"/>
      <c r="K31" s="24"/>
      <c r="L31" s="24"/>
      <c r="M31" s="24"/>
      <c r="N31" s="24"/>
      <c r="O31" s="24"/>
      <c r="P31" s="24"/>
      <c r="Q31" s="24"/>
      <c r="R31" s="24"/>
      <c r="S31" s="24"/>
      <c r="T31" s="24"/>
    </row>
    <row r="32" spans="1:20" x14ac:dyDescent="0.3">
      <c r="A32" s="24"/>
      <c r="B32" s="24"/>
      <c r="C32" s="24"/>
      <c r="D32" s="24"/>
      <c r="E32" s="24"/>
      <c r="F32" s="24"/>
      <c r="G32" s="24"/>
      <c r="H32" s="24"/>
      <c r="I32" s="24"/>
      <c r="J32" s="24"/>
      <c r="K32" s="24"/>
      <c r="L32" s="24"/>
      <c r="M32" s="24"/>
      <c r="N32" s="24"/>
      <c r="O32" s="24"/>
      <c r="P32" s="24"/>
      <c r="Q32" s="24"/>
      <c r="R32" s="24"/>
      <c r="S32" s="24"/>
      <c r="T32" s="24"/>
    </row>
    <row r="33" spans="1:20" x14ac:dyDescent="0.3">
      <c r="A33" s="24"/>
      <c r="B33" s="24"/>
      <c r="C33" s="24"/>
      <c r="D33" s="24"/>
      <c r="E33" s="24"/>
      <c r="F33" s="24"/>
      <c r="G33" s="24"/>
      <c r="H33" s="24"/>
      <c r="I33" s="24"/>
      <c r="J33" s="24"/>
      <c r="K33" s="24"/>
      <c r="L33" s="24"/>
      <c r="M33" s="24"/>
      <c r="N33" s="24"/>
      <c r="O33" s="24"/>
      <c r="P33" s="24"/>
      <c r="Q33" s="24"/>
      <c r="R33" s="24"/>
      <c r="S33" s="24"/>
      <c r="T33" s="24"/>
    </row>
    <row r="34" spans="1:20" x14ac:dyDescent="0.3">
      <c r="A34" s="24"/>
      <c r="B34" s="24"/>
      <c r="C34" s="24"/>
      <c r="D34" s="24"/>
      <c r="E34" s="24"/>
      <c r="F34" s="24"/>
      <c r="G34" s="24"/>
      <c r="H34" s="24"/>
      <c r="I34" s="24"/>
      <c r="J34" s="24"/>
      <c r="K34" s="24"/>
      <c r="L34" s="24"/>
      <c r="M34" s="24"/>
      <c r="N34" s="24"/>
      <c r="O34" s="24"/>
      <c r="P34" s="24"/>
      <c r="Q34" s="24"/>
      <c r="R34" s="24"/>
      <c r="S34" s="24"/>
      <c r="T34" s="24"/>
    </row>
    <row r="35" spans="1:20" x14ac:dyDescent="0.3">
      <c r="A35" s="24"/>
      <c r="B35" s="24"/>
      <c r="C35" s="24"/>
      <c r="D35" s="24"/>
      <c r="E35" s="24"/>
      <c r="F35" s="24"/>
      <c r="G35" s="24"/>
      <c r="H35" s="24"/>
      <c r="I35" s="24"/>
      <c r="J35" s="24"/>
      <c r="K35" s="24"/>
      <c r="L35" s="24"/>
      <c r="M35" s="24"/>
      <c r="N35" s="24"/>
      <c r="O35" s="24"/>
      <c r="P35" s="24"/>
      <c r="Q35" s="24"/>
      <c r="R35" s="24"/>
      <c r="S35" s="24"/>
      <c r="T35" s="24"/>
    </row>
    <row r="36" spans="1:20" x14ac:dyDescent="0.3">
      <c r="A36" s="24"/>
      <c r="B36" s="24"/>
      <c r="C36" s="24"/>
      <c r="D36" s="24"/>
      <c r="E36" s="24"/>
      <c r="F36" s="24"/>
      <c r="G36" s="24"/>
      <c r="H36" s="24"/>
      <c r="I36" s="24"/>
      <c r="J36" s="24"/>
      <c r="K36" s="24"/>
      <c r="L36" s="24"/>
      <c r="M36" s="24"/>
      <c r="N36" s="24"/>
      <c r="O36" s="24"/>
      <c r="P36" s="24"/>
      <c r="Q36" s="24"/>
      <c r="R36" s="24"/>
      <c r="S36" s="24"/>
      <c r="T36" s="24"/>
    </row>
    <row r="37" spans="1:20" x14ac:dyDescent="0.3">
      <c r="A37" s="24"/>
      <c r="B37" s="24"/>
      <c r="C37" s="24"/>
      <c r="D37" s="24"/>
      <c r="E37" s="24"/>
      <c r="F37" s="24"/>
      <c r="G37" s="24"/>
      <c r="H37" s="24"/>
      <c r="I37" s="24"/>
      <c r="J37" s="24"/>
      <c r="K37" s="24"/>
      <c r="L37" s="24"/>
      <c r="M37" s="24"/>
      <c r="N37" s="24"/>
      <c r="O37" s="24"/>
      <c r="P37" s="24"/>
      <c r="Q37" s="24"/>
      <c r="R37" s="24"/>
      <c r="S37" s="24"/>
      <c r="T37" s="24"/>
    </row>
    <row r="38" spans="1:20" ht="15" thickBot="1" x14ac:dyDescent="0.35">
      <c r="A38" s="24"/>
      <c r="B38" s="24"/>
      <c r="C38" s="24"/>
      <c r="D38" s="24"/>
      <c r="E38" s="24"/>
      <c r="F38" s="24"/>
      <c r="G38" s="24"/>
      <c r="H38" s="24"/>
      <c r="I38" s="24"/>
      <c r="J38" s="24"/>
      <c r="K38" s="24"/>
      <c r="L38" s="24"/>
      <c r="M38" s="24"/>
      <c r="N38" s="24"/>
      <c r="O38" s="24"/>
      <c r="P38" s="24"/>
      <c r="Q38" s="24"/>
      <c r="R38" s="24"/>
      <c r="S38" s="24"/>
      <c r="T38" s="24"/>
    </row>
    <row r="39" spans="1:20" x14ac:dyDescent="0.3">
      <c r="A39" s="24"/>
      <c r="B39" s="84" t="s">
        <v>814</v>
      </c>
      <c r="C39" s="85"/>
      <c r="D39" s="85"/>
      <c r="E39" s="85"/>
      <c r="F39" s="85"/>
      <c r="G39" s="85"/>
      <c r="H39" s="85"/>
      <c r="I39" s="85"/>
      <c r="J39" s="85"/>
      <c r="K39" s="85"/>
      <c r="L39" s="85"/>
      <c r="M39" s="85"/>
      <c r="N39" s="85"/>
      <c r="O39" s="85"/>
      <c r="P39" s="85"/>
      <c r="Q39" s="85"/>
      <c r="R39" s="85"/>
      <c r="S39" s="86"/>
      <c r="T39" s="24"/>
    </row>
    <row r="40" spans="1:20" x14ac:dyDescent="0.3">
      <c r="A40" s="24"/>
      <c r="B40" s="87"/>
      <c r="C40" s="88"/>
      <c r="D40" s="88"/>
      <c r="E40" s="88"/>
      <c r="F40" s="88"/>
      <c r="G40" s="88"/>
      <c r="H40" s="88"/>
      <c r="I40" s="88"/>
      <c r="J40" s="88"/>
      <c r="K40" s="88"/>
      <c r="L40" s="88"/>
      <c r="M40" s="88"/>
      <c r="N40" s="88"/>
      <c r="O40" s="88"/>
      <c r="P40" s="88"/>
      <c r="Q40" s="88"/>
      <c r="R40" s="88"/>
      <c r="S40" s="89"/>
      <c r="T40" s="24"/>
    </row>
    <row r="41" spans="1:20" ht="15" thickBot="1" x14ac:dyDescent="0.35">
      <c r="A41" s="24"/>
      <c r="B41" s="90"/>
      <c r="C41" s="91"/>
      <c r="D41" s="91"/>
      <c r="E41" s="91"/>
      <c r="F41" s="91"/>
      <c r="G41" s="91"/>
      <c r="H41" s="91"/>
      <c r="I41" s="91"/>
      <c r="J41" s="91"/>
      <c r="K41" s="91"/>
      <c r="L41" s="91"/>
      <c r="M41" s="91"/>
      <c r="N41" s="91"/>
      <c r="O41" s="91"/>
      <c r="P41" s="91"/>
      <c r="Q41" s="91"/>
      <c r="R41" s="91"/>
      <c r="S41" s="92"/>
      <c r="T41" s="24"/>
    </row>
    <row r="42" spans="1:20" x14ac:dyDescent="0.3">
      <c r="A42" s="24"/>
      <c r="B42" s="24"/>
      <c r="C42" s="24"/>
      <c r="D42" s="24"/>
      <c r="E42" s="24"/>
      <c r="F42" s="24"/>
      <c r="G42" s="24"/>
      <c r="H42" s="24"/>
      <c r="I42" s="24"/>
      <c r="J42" s="24"/>
      <c r="K42" s="24"/>
      <c r="L42" s="24"/>
      <c r="M42" s="24"/>
      <c r="N42" s="24"/>
      <c r="O42" s="24"/>
      <c r="P42" s="24"/>
      <c r="Q42" s="24"/>
      <c r="R42" s="24"/>
      <c r="S42" s="24"/>
      <c r="T42" s="24"/>
    </row>
    <row r="43" spans="1:20" x14ac:dyDescent="0.3">
      <c r="A43" s="24"/>
      <c r="B43" s="77" t="s">
        <v>815</v>
      </c>
      <c r="C43" s="78"/>
      <c r="D43" s="78"/>
      <c r="E43" s="78"/>
      <c r="F43" s="78"/>
      <c r="G43" s="78"/>
      <c r="H43" s="78"/>
      <c r="I43" s="78"/>
      <c r="J43" s="78"/>
      <c r="K43" s="78"/>
      <c r="L43" s="78"/>
      <c r="M43" s="78"/>
      <c r="N43" s="78"/>
      <c r="O43" s="78"/>
      <c r="P43" s="78"/>
      <c r="Q43" s="78"/>
      <c r="R43" s="78"/>
      <c r="S43" s="79"/>
      <c r="T43" s="24"/>
    </row>
    <row r="44" spans="1:20" x14ac:dyDescent="0.3">
      <c r="A44" s="24"/>
      <c r="B44" s="34"/>
      <c r="C44" s="35"/>
      <c r="D44" s="35"/>
      <c r="E44" s="35"/>
      <c r="F44" s="35"/>
      <c r="G44" s="35"/>
      <c r="H44" s="35"/>
      <c r="I44" s="35"/>
      <c r="J44" s="35"/>
      <c r="K44" s="35"/>
      <c r="L44" s="35"/>
      <c r="M44" s="35"/>
      <c r="N44" s="35"/>
      <c r="O44" s="35"/>
      <c r="P44" s="35"/>
      <c r="Q44" s="35"/>
      <c r="R44" s="35"/>
      <c r="S44" s="36"/>
      <c r="T44" s="24"/>
    </row>
    <row r="45" spans="1:20" x14ac:dyDescent="0.3">
      <c r="A45" s="24"/>
      <c r="B45" s="24"/>
      <c r="C45" s="24"/>
      <c r="D45" s="24"/>
      <c r="E45" s="24"/>
      <c r="F45" s="24"/>
      <c r="G45" s="24"/>
      <c r="H45" s="24"/>
      <c r="I45" s="24"/>
      <c r="J45" s="24"/>
      <c r="K45" s="24"/>
      <c r="L45" s="24"/>
      <c r="M45" s="24"/>
      <c r="N45" s="24"/>
      <c r="O45" s="24"/>
      <c r="P45" s="24"/>
      <c r="Q45" s="24"/>
      <c r="R45" s="24"/>
      <c r="S45" s="24"/>
      <c r="T45" s="24"/>
    </row>
    <row r="46" spans="1:20" x14ac:dyDescent="0.3">
      <c r="A46" s="24"/>
      <c r="B46" s="24"/>
      <c r="C46" s="24"/>
      <c r="D46" s="24"/>
      <c r="E46" s="24"/>
      <c r="F46" s="24"/>
      <c r="G46" s="24"/>
      <c r="H46" s="24"/>
      <c r="I46" s="24"/>
      <c r="J46" s="24"/>
      <c r="K46" s="24"/>
      <c r="L46" s="24"/>
      <c r="M46" s="24"/>
      <c r="N46" s="24"/>
      <c r="O46" s="24"/>
      <c r="P46" s="24"/>
      <c r="Q46" s="24"/>
      <c r="R46" s="24"/>
      <c r="S46" s="24"/>
      <c r="T46" s="24"/>
    </row>
    <row r="47" spans="1:20" x14ac:dyDescent="0.3">
      <c r="A47" s="24"/>
      <c r="B47" s="24"/>
      <c r="C47" s="24"/>
      <c r="D47" s="24"/>
      <c r="E47" s="24"/>
      <c r="F47" s="24"/>
      <c r="G47" s="24"/>
      <c r="H47" s="24"/>
      <c r="I47" s="24"/>
      <c r="J47" s="24"/>
      <c r="K47" s="24"/>
      <c r="L47" s="24"/>
      <c r="M47" s="24"/>
      <c r="N47" s="24"/>
      <c r="O47" s="24"/>
      <c r="P47" s="24"/>
      <c r="Q47" s="24"/>
      <c r="R47" s="24"/>
      <c r="S47" s="24"/>
      <c r="T47" s="24"/>
    </row>
    <row r="48" spans="1:20" x14ac:dyDescent="0.3">
      <c r="A48" s="24"/>
      <c r="B48" s="24"/>
      <c r="C48" s="24"/>
      <c r="D48" s="24"/>
      <c r="E48" s="24"/>
      <c r="F48" s="24"/>
      <c r="G48" s="24"/>
      <c r="H48" s="24"/>
      <c r="I48" s="24"/>
      <c r="J48" s="24"/>
      <c r="K48" s="24"/>
      <c r="L48" s="24"/>
      <c r="M48" s="24"/>
      <c r="N48" s="24"/>
      <c r="O48" s="24"/>
      <c r="P48" s="24"/>
      <c r="Q48" s="24"/>
      <c r="R48" s="24"/>
      <c r="S48" s="24"/>
      <c r="T48" s="24"/>
    </row>
    <row r="49" spans="1:20" x14ac:dyDescent="0.3">
      <c r="A49" s="24"/>
      <c r="B49" s="24"/>
      <c r="C49" s="24"/>
      <c r="D49" s="24"/>
      <c r="E49" s="24"/>
      <c r="F49" s="24"/>
      <c r="G49" s="24"/>
      <c r="H49" s="24"/>
      <c r="I49" s="24"/>
      <c r="J49" s="24"/>
      <c r="K49" s="24"/>
      <c r="L49" s="24"/>
      <c r="M49" s="24"/>
      <c r="N49" s="24"/>
      <c r="O49" s="24"/>
      <c r="P49" s="24"/>
      <c r="Q49" s="24"/>
      <c r="R49" s="24"/>
      <c r="S49" s="24"/>
      <c r="T49" s="24"/>
    </row>
    <row r="50" spans="1:20" x14ac:dyDescent="0.3">
      <c r="A50" s="24"/>
      <c r="B50" s="24"/>
      <c r="C50" s="24"/>
      <c r="D50" s="24"/>
      <c r="E50" s="24"/>
      <c r="F50" s="24"/>
      <c r="G50" s="24"/>
      <c r="H50" s="24"/>
      <c r="I50" s="24"/>
      <c r="J50" s="24"/>
      <c r="K50" s="24"/>
      <c r="L50" s="24"/>
      <c r="M50" s="24"/>
      <c r="N50" s="24"/>
      <c r="O50" s="24"/>
      <c r="P50" s="24"/>
      <c r="Q50" s="24"/>
      <c r="R50" s="24"/>
      <c r="S50" s="24"/>
      <c r="T50" s="24"/>
    </row>
    <row r="51" spans="1:20" x14ac:dyDescent="0.3">
      <c r="A51" s="24"/>
      <c r="B51" s="24"/>
      <c r="C51" s="24"/>
      <c r="D51" s="24"/>
      <c r="E51" s="24"/>
      <c r="F51" s="24"/>
      <c r="G51" s="24"/>
      <c r="H51" s="24"/>
      <c r="I51" s="24"/>
      <c r="J51" s="24"/>
      <c r="K51" s="24"/>
      <c r="L51" s="24"/>
      <c r="M51" s="24"/>
      <c r="N51" s="24"/>
      <c r="O51" s="24"/>
      <c r="P51" s="24"/>
      <c r="Q51" s="24"/>
      <c r="R51" s="24"/>
      <c r="S51" s="24"/>
      <c r="T51" s="24"/>
    </row>
    <row r="52" spans="1:20" x14ac:dyDescent="0.3">
      <c r="A52" s="24"/>
      <c r="B52" s="24"/>
      <c r="C52" s="24"/>
      <c r="D52" s="24"/>
      <c r="E52" s="24"/>
      <c r="F52" s="24"/>
      <c r="G52" s="24"/>
      <c r="H52" s="24"/>
      <c r="I52" s="24"/>
      <c r="J52" s="24"/>
      <c r="K52" s="24"/>
      <c r="L52" s="24"/>
      <c r="M52" s="24"/>
      <c r="N52" s="24"/>
      <c r="O52" s="24"/>
      <c r="P52" s="24"/>
      <c r="Q52" s="24"/>
      <c r="R52" s="24"/>
      <c r="S52" s="24"/>
      <c r="T52" s="24"/>
    </row>
    <row r="53" spans="1:20" x14ac:dyDescent="0.3">
      <c r="A53" s="24"/>
      <c r="B53" s="24"/>
      <c r="C53" s="24"/>
      <c r="D53" s="24"/>
      <c r="E53" s="24"/>
      <c r="F53" s="24"/>
      <c r="G53" s="24"/>
      <c r="H53" s="24"/>
      <c r="I53" s="24"/>
      <c r="J53" s="24"/>
      <c r="K53" s="24"/>
      <c r="L53" s="24"/>
      <c r="M53" s="24"/>
      <c r="N53" s="24"/>
      <c r="O53" s="24"/>
      <c r="P53" s="24"/>
      <c r="Q53" s="24"/>
      <c r="R53" s="24"/>
      <c r="S53" s="24"/>
      <c r="T53" s="24"/>
    </row>
    <row r="54" spans="1:20" x14ac:dyDescent="0.3">
      <c r="A54" s="24"/>
      <c r="B54" s="24"/>
      <c r="C54" s="24"/>
      <c r="D54" s="24"/>
      <c r="E54" s="24"/>
      <c r="F54" s="24"/>
      <c r="G54" s="24"/>
      <c r="H54" s="24"/>
      <c r="I54" s="24"/>
      <c r="J54" s="24"/>
      <c r="K54" s="24"/>
      <c r="L54" s="24"/>
      <c r="M54" s="24"/>
      <c r="N54" s="24"/>
      <c r="O54" s="24"/>
      <c r="P54" s="24"/>
      <c r="Q54" s="24"/>
      <c r="R54" s="24"/>
      <c r="S54" s="24"/>
      <c r="T54" s="24"/>
    </row>
    <row r="55" spans="1:20" x14ac:dyDescent="0.3">
      <c r="A55" s="24"/>
      <c r="B55" s="24"/>
      <c r="C55" s="24"/>
      <c r="D55" s="24"/>
      <c r="E55" s="24"/>
      <c r="F55" s="24"/>
      <c r="G55" s="24"/>
      <c r="H55" s="24"/>
      <c r="I55" s="24"/>
      <c r="J55" s="24"/>
      <c r="K55" s="24"/>
      <c r="L55" s="24"/>
      <c r="M55" s="24"/>
      <c r="N55" s="24"/>
      <c r="O55" s="24"/>
      <c r="P55" s="24"/>
      <c r="Q55" s="24"/>
      <c r="R55" s="24"/>
      <c r="S55" s="24"/>
      <c r="T55" s="24"/>
    </row>
    <row r="56" spans="1:20" x14ac:dyDescent="0.3">
      <c r="A56" s="24"/>
      <c r="B56" s="24"/>
      <c r="C56" s="24"/>
      <c r="D56" s="24"/>
      <c r="E56" s="24"/>
      <c r="F56" s="24"/>
      <c r="G56" s="24"/>
      <c r="H56" s="24"/>
      <c r="I56" s="24"/>
      <c r="J56" s="24"/>
      <c r="K56" s="24"/>
      <c r="L56" s="24"/>
      <c r="M56" s="24"/>
      <c r="N56" s="24"/>
      <c r="O56" s="24"/>
      <c r="P56" s="24"/>
      <c r="Q56" s="24"/>
      <c r="R56" s="24"/>
      <c r="S56" s="24"/>
      <c r="T56" s="24"/>
    </row>
    <row r="57" spans="1:20" x14ac:dyDescent="0.3">
      <c r="A57" s="24"/>
      <c r="B57" s="24"/>
      <c r="C57" s="24"/>
      <c r="D57" s="24"/>
      <c r="E57" s="24"/>
      <c r="F57" s="24"/>
      <c r="G57" s="24"/>
      <c r="H57" s="24"/>
      <c r="I57" s="24"/>
      <c r="J57" s="24"/>
      <c r="K57" s="24"/>
      <c r="L57" s="24"/>
      <c r="M57" s="24"/>
      <c r="N57" s="24"/>
      <c r="O57" s="24"/>
      <c r="P57" s="24"/>
      <c r="Q57" s="24"/>
      <c r="R57" s="24"/>
      <c r="S57" s="24"/>
      <c r="T57" s="24"/>
    </row>
    <row r="58" spans="1:20" x14ac:dyDescent="0.3">
      <c r="A58" s="24"/>
      <c r="B58" s="24"/>
      <c r="C58" s="24"/>
      <c r="D58" s="24"/>
      <c r="E58" s="24"/>
      <c r="F58" s="24"/>
      <c r="G58" s="24"/>
      <c r="H58" s="24"/>
      <c r="I58" s="24"/>
      <c r="J58" s="24"/>
      <c r="K58" s="24"/>
      <c r="L58" s="24"/>
      <c r="M58" s="24"/>
      <c r="N58" s="24"/>
      <c r="O58" s="24"/>
      <c r="P58" s="24"/>
      <c r="Q58" s="24"/>
      <c r="R58" s="24"/>
      <c r="S58" s="24"/>
      <c r="T58" s="24"/>
    </row>
    <row r="59" spans="1:20" x14ac:dyDescent="0.3">
      <c r="A59" s="24"/>
      <c r="B59" s="24"/>
      <c r="C59" s="24"/>
      <c r="D59" s="24"/>
      <c r="E59" s="24"/>
      <c r="F59" s="24"/>
      <c r="G59" s="24"/>
      <c r="H59" s="24"/>
      <c r="I59" s="24"/>
      <c r="J59" s="24"/>
      <c r="K59" s="24"/>
      <c r="L59" s="24"/>
      <c r="M59" s="24"/>
      <c r="N59" s="24"/>
      <c r="O59" s="24"/>
      <c r="P59" s="24"/>
      <c r="Q59" s="24"/>
      <c r="R59" s="24"/>
      <c r="S59" s="24"/>
      <c r="T59" s="24"/>
    </row>
    <row r="60" spans="1:20" x14ac:dyDescent="0.3">
      <c r="A60" s="24"/>
      <c r="B60" s="24"/>
      <c r="C60" s="24"/>
      <c r="D60" s="24"/>
      <c r="E60" s="24"/>
      <c r="F60" s="24"/>
      <c r="G60" s="24"/>
      <c r="H60" s="24"/>
      <c r="I60" s="24"/>
      <c r="J60" s="24"/>
      <c r="K60" s="24"/>
      <c r="L60" s="24"/>
      <c r="M60" s="24"/>
      <c r="N60" s="24"/>
      <c r="O60" s="24"/>
      <c r="P60" s="24"/>
      <c r="Q60" s="24"/>
      <c r="R60" s="24"/>
      <c r="S60" s="24"/>
      <c r="T60" s="24"/>
    </row>
    <row r="62" spans="1:20" ht="15" customHeight="1" x14ac:dyDescent="0.3"/>
    <row r="63" spans="1:20" ht="15" customHeight="1" x14ac:dyDescent="0.3"/>
    <row r="64" spans="1:20" ht="15" customHeight="1" x14ac:dyDescent="0.3"/>
  </sheetData>
  <sheetProtection algorithmName="SHA-512" hashValue="zOUeECICh891pNIDKZ3HiNMS1Q9YFOK/7Rmj/xvwsNfpr3GZ/b5S/G4Yc1EAGnBV2F3S2y76JW6fxp/NrGMNMA==" saltValue="d6q42CFC9E8U73Z7XwkwRg==" spinCount="100000" sheet="1" objects="1" scenarios="1" autoFilter="0" pivotTables="0"/>
  <mergeCells count="7">
    <mergeCell ref="B43:S43"/>
    <mergeCell ref="I13:L14"/>
    <mergeCell ref="I12:L12"/>
    <mergeCell ref="B2:S2"/>
    <mergeCell ref="B5:S7"/>
    <mergeCell ref="B39:S41"/>
    <mergeCell ref="B9:S9"/>
  </mergeCells>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437B4-6402-4A5B-915E-7D6668958357}">
  <dimension ref="A1:C20"/>
  <sheetViews>
    <sheetView zoomScale="115" zoomScaleNormal="115" workbookViewId="0">
      <selection activeCell="B25" sqref="B25"/>
    </sheetView>
  </sheetViews>
  <sheetFormatPr defaultColWidth="9.33203125" defaultRowHeight="14.4" x14ac:dyDescent="0.3"/>
  <cols>
    <col min="1" max="1" width="31.6640625" style="30" bestFit="1" customWidth="1"/>
    <col min="2" max="2" width="84.44140625" style="30" bestFit="1" customWidth="1"/>
    <col min="3" max="3" width="2.6640625" style="28" customWidth="1"/>
    <col min="4" max="16384" width="9.33203125" style="28"/>
  </cols>
  <sheetData>
    <row r="1" spans="1:3" ht="46.8" x14ac:dyDescent="0.3">
      <c r="A1" s="93" t="s">
        <v>816</v>
      </c>
      <c r="B1" s="93"/>
      <c r="C1" s="93"/>
    </row>
    <row r="2" spans="1:3" ht="20.399999999999999" customHeight="1" x14ac:dyDescent="0.3">
      <c r="A2" s="60"/>
      <c r="B2" s="60"/>
      <c r="C2" s="60"/>
    </row>
    <row r="3" spans="1:3" ht="16.2" x14ac:dyDescent="0.3">
      <c r="A3" s="29" t="s">
        <v>1</v>
      </c>
      <c r="B3" s="61" t="s">
        <v>1181</v>
      </c>
    </row>
    <row r="4" spans="1:3" ht="16.2" x14ac:dyDescent="0.3">
      <c r="A4" s="29" t="s">
        <v>2</v>
      </c>
      <c r="B4" s="61" t="s">
        <v>1182</v>
      </c>
    </row>
    <row r="5" spans="1:3" ht="16.2" x14ac:dyDescent="0.3">
      <c r="A5" s="29" t="s">
        <v>3</v>
      </c>
      <c r="B5" s="61" t="s">
        <v>1183</v>
      </c>
    </row>
    <row r="6" spans="1:3" ht="16.2" x14ac:dyDescent="0.3">
      <c r="A6" s="29" t="s">
        <v>4</v>
      </c>
      <c r="B6" s="61" t="s">
        <v>1184</v>
      </c>
    </row>
    <row r="7" spans="1:3" ht="16.2" x14ac:dyDescent="0.3">
      <c r="A7" s="29" t="s">
        <v>5</v>
      </c>
      <c r="B7" s="61" t="s">
        <v>1177</v>
      </c>
    </row>
    <row r="8" spans="1:3" ht="16.2" x14ac:dyDescent="0.3">
      <c r="A8" s="29" t="s">
        <v>817</v>
      </c>
      <c r="B8" s="61" t="s">
        <v>1185</v>
      </c>
    </row>
    <row r="9" spans="1:3" ht="16.2" x14ac:dyDescent="0.3">
      <c r="A9" s="29" t="s">
        <v>7</v>
      </c>
      <c r="B9" s="61" t="s">
        <v>1186</v>
      </c>
    </row>
    <row r="10" spans="1:3" ht="16.2" x14ac:dyDescent="0.3">
      <c r="A10" s="29" t="s">
        <v>1178</v>
      </c>
      <c r="B10" s="61" t="s">
        <v>1187</v>
      </c>
    </row>
    <row r="11" spans="1:3" ht="16.2" x14ac:dyDescent="0.3">
      <c r="A11" s="29" t="s">
        <v>158</v>
      </c>
      <c r="B11" s="61" t="s">
        <v>1188</v>
      </c>
    </row>
    <row r="12" spans="1:3" ht="16.2" x14ac:dyDescent="0.3">
      <c r="A12" s="29" t="s">
        <v>818</v>
      </c>
      <c r="B12" s="61" t="s">
        <v>1189</v>
      </c>
    </row>
    <row r="13" spans="1:3" ht="16.2" x14ac:dyDescent="0.3">
      <c r="A13" s="29" t="s">
        <v>819</v>
      </c>
      <c r="B13" s="61" t="s">
        <v>1190</v>
      </c>
    </row>
    <row r="14" spans="1:3" ht="16.2" x14ac:dyDescent="0.3">
      <c r="A14" s="29" t="s">
        <v>12</v>
      </c>
      <c r="B14" s="61" t="s">
        <v>1179</v>
      </c>
    </row>
    <row r="15" spans="1:3" ht="16.2" x14ac:dyDescent="0.3">
      <c r="A15" s="29" t="s">
        <v>820</v>
      </c>
      <c r="B15" s="61" t="s">
        <v>1180</v>
      </c>
    </row>
    <row r="16" spans="1:3" x14ac:dyDescent="0.3">
      <c r="A16" s="31"/>
      <c r="B16" s="43"/>
    </row>
    <row r="17" spans="1:1" x14ac:dyDescent="0.3">
      <c r="A17" s="31"/>
    </row>
    <row r="18" spans="1:1" x14ac:dyDescent="0.3">
      <c r="A18" s="31"/>
    </row>
    <row r="19" spans="1:1" x14ac:dyDescent="0.3">
      <c r="A19" s="31"/>
    </row>
    <row r="20" spans="1:1" x14ac:dyDescent="0.3">
      <c r="A20" s="31"/>
    </row>
  </sheetData>
  <sheetProtection algorithmName="SHA-512" hashValue="8yc+lMt1Hn43gtcOR9Tj+MK2KnGZ7gZOoCefEoBO0+JkVKk/cBNXtKUVgKlciqcAQlB25ces3ouh3KsdrMrUCw==" saltValue="9/MWHH4BAIaQYSAndmUhEA==" spinCount="100000" sheet="1" objects="1" scenarios="1"/>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40B63-F55B-496A-A917-FB4D43400D27}">
  <dimension ref="A1:B18"/>
  <sheetViews>
    <sheetView zoomScaleNormal="100" workbookViewId="0">
      <selection activeCell="A17" sqref="A17"/>
    </sheetView>
  </sheetViews>
  <sheetFormatPr defaultColWidth="9.33203125" defaultRowHeight="14.4" x14ac:dyDescent="0.3"/>
  <cols>
    <col min="1" max="1" width="77" style="30" customWidth="1"/>
    <col min="2" max="2" width="20.33203125" style="39" customWidth="1"/>
    <col min="3" max="16384" width="9.33203125" style="37"/>
  </cols>
  <sheetData>
    <row r="1" spans="1:2" ht="46.8" x14ac:dyDescent="0.3">
      <c r="A1" s="94" t="s">
        <v>821</v>
      </c>
      <c r="B1" s="94"/>
    </row>
    <row r="2" spans="1:2" ht="18" customHeight="1" x14ac:dyDescent="0.3">
      <c r="A2" s="40"/>
      <c r="B2" s="40"/>
    </row>
    <row r="3" spans="1:2" ht="18" customHeight="1" x14ac:dyDescent="0.3">
      <c r="A3" s="95" t="s">
        <v>822</v>
      </c>
      <c r="B3" s="95"/>
    </row>
    <row r="4" spans="1:2" ht="18" customHeight="1" x14ac:dyDescent="0.3">
      <c r="A4" s="32"/>
      <c r="B4" s="38"/>
    </row>
    <row r="5" spans="1:2" ht="32.4" x14ac:dyDescent="0.3">
      <c r="A5" s="41" t="s">
        <v>823</v>
      </c>
      <c r="B5" s="42" t="s">
        <v>824</v>
      </c>
    </row>
    <row r="6" spans="1:2" x14ac:dyDescent="0.3">
      <c r="A6" s="61" t="s">
        <v>825</v>
      </c>
      <c r="B6" s="75" t="s">
        <v>826</v>
      </c>
    </row>
    <row r="7" spans="1:2" x14ac:dyDescent="0.3">
      <c r="A7" s="61" t="s">
        <v>827</v>
      </c>
      <c r="B7" s="75" t="s">
        <v>826</v>
      </c>
    </row>
    <row r="8" spans="1:2" x14ac:dyDescent="0.3">
      <c r="A8" s="61" t="s">
        <v>828</v>
      </c>
      <c r="B8" s="75" t="s">
        <v>826</v>
      </c>
    </row>
    <row r="9" spans="1:2" x14ac:dyDescent="0.3">
      <c r="A9" s="61" t="s">
        <v>829</v>
      </c>
      <c r="B9" s="75" t="s">
        <v>830</v>
      </c>
    </row>
    <row r="10" spans="1:2" x14ac:dyDescent="0.3">
      <c r="A10" s="61" t="s">
        <v>831</v>
      </c>
      <c r="B10" s="75" t="s">
        <v>830</v>
      </c>
    </row>
    <row r="11" spans="1:2" x14ac:dyDescent="0.3">
      <c r="A11" s="31"/>
      <c r="B11" s="38"/>
    </row>
    <row r="12" spans="1:2" x14ac:dyDescent="0.3">
      <c r="A12" s="31"/>
      <c r="B12" s="38"/>
    </row>
    <row r="13" spans="1:2" x14ac:dyDescent="0.3">
      <c r="B13" s="38"/>
    </row>
    <row r="14" spans="1:2" x14ac:dyDescent="0.3">
      <c r="B14" s="38"/>
    </row>
    <row r="15" spans="1:2" x14ac:dyDescent="0.3">
      <c r="B15" s="38"/>
    </row>
    <row r="16" spans="1:2" x14ac:dyDescent="0.3">
      <c r="B16" s="38"/>
    </row>
    <row r="17" spans="2:2" x14ac:dyDescent="0.3">
      <c r="B17" s="38"/>
    </row>
    <row r="18" spans="2:2" x14ac:dyDescent="0.3">
      <c r="B18" s="38"/>
    </row>
  </sheetData>
  <sheetProtection algorithmName="SHA-512" hashValue="tXu3GvPwUV9JUVYDCs5bv3fESG2yf6vlOj8d8ET4vUPVdXJTHEwzqHsv7K32wjmvBwGOlPufsck3Ud/iEhofNA==" saltValue="uRvy2m1Gjj/Y0/HxM8hL0w==" spinCount="100000" sheet="1" objects="1" scenarios="1"/>
  <mergeCells count="2">
    <mergeCell ref="A1:B1"/>
    <mergeCell ref="A3:B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F9863-82FC-4269-A63A-6F180DCD6418}">
  <dimension ref="A1:AB54"/>
  <sheetViews>
    <sheetView zoomScale="115" zoomScaleNormal="115" workbookViewId="0">
      <selection activeCell="S24" sqref="S24"/>
    </sheetView>
  </sheetViews>
  <sheetFormatPr defaultRowHeight="14.4" x14ac:dyDescent="0.3"/>
  <cols>
    <col min="1" max="1" width="12.5546875" style="2" bestFit="1" customWidth="1"/>
    <col min="2" max="2" width="18.5546875" bestFit="1" customWidth="1"/>
    <col min="5" max="6" width="18.5546875" bestFit="1" customWidth="1"/>
    <col min="9" max="10" width="18.5546875" bestFit="1" customWidth="1"/>
    <col min="13" max="14" width="18.5546875" bestFit="1" customWidth="1"/>
    <col min="15" max="15" width="9.33203125" bestFit="1" customWidth="1"/>
    <col min="16" max="16" width="11.44140625" bestFit="1" customWidth="1"/>
    <col min="17" max="17" width="12.5546875" bestFit="1" customWidth="1"/>
    <col min="18" max="18" width="18.5546875" bestFit="1" customWidth="1"/>
    <col min="19" max="19" width="17.6640625" bestFit="1" customWidth="1"/>
    <col min="20" max="20" width="7.6640625" bestFit="1" customWidth="1"/>
    <col min="21" max="21" width="8.6640625" bestFit="1" customWidth="1"/>
    <col min="22" max="22" width="12.5546875" bestFit="1" customWidth="1"/>
    <col min="23" max="23" width="18.5546875" bestFit="1" customWidth="1"/>
    <col min="24" max="24" width="10.33203125" bestFit="1" customWidth="1"/>
    <col min="25" max="25" width="9.6640625" bestFit="1" customWidth="1"/>
    <col min="26" max="26" width="7.33203125" bestFit="1" customWidth="1"/>
    <col min="27" max="27" width="9" bestFit="1" customWidth="1"/>
    <col min="28" max="28" width="10.6640625" bestFit="1" customWidth="1"/>
    <col min="29" max="31" width="7.33203125" bestFit="1" customWidth="1"/>
    <col min="32" max="33" width="18.5546875" bestFit="1" customWidth="1"/>
    <col min="34" max="440" width="7.33203125" bestFit="1" customWidth="1"/>
    <col min="441" max="461" width="7" bestFit="1" customWidth="1"/>
    <col min="462" max="463" width="9.6640625" bestFit="1" customWidth="1"/>
    <col min="464" max="524" width="10.33203125" bestFit="1" customWidth="1"/>
    <col min="525" max="529" width="7.6640625" bestFit="1" customWidth="1"/>
    <col min="530" max="555" width="10.33203125" bestFit="1" customWidth="1"/>
    <col min="556" max="556" width="10.6640625" bestFit="1" customWidth="1"/>
  </cols>
  <sheetData>
    <row r="1" spans="1:28" ht="16.2" x14ac:dyDescent="0.35">
      <c r="A1" s="3"/>
    </row>
    <row r="2" spans="1:28" x14ac:dyDescent="0.3">
      <c r="A2" s="18" t="s">
        <v>1137</v>
      </c>
      <c r="B2" t="s">
        <v>1138</v>
      </c>
      <c r="Q2" s="18" t="s">
        <v>1137</v>
      </c>
      <c r="R2" t="s">
        <v>1138</v>
      </c>
      <c r="T2" t="s">
        <v>1139</v>
      </c>
      <c r="U2" t="s">
        <v>1140</v>
      </c>
      <c r="W2" t="s">
        <v>1141</v>
      </c>
      <c r="Y2" t="s">
        <v>1142</v>
      </c>
      <c r="AA2" t="s">
        <v>1143</v>
      </c>
    </row>
    <row r="3" spans="1:28" x14ac:dyDescent="0.3">
      <c r="A3" s="19" t="s">
        <v>23</v>
      </c>
      <c r="B3">
        <v>89</v>
      </c>
      <c r="Q3" s="19" t="s">
        <v>1144</v>
      </c>
      <c r="R3">
        <v>4</v>
      </c>
      <c r="T3">
        <v>2026</v>
      </c>
      <c r="U3" s="22">
        <f>IF(COUNTIF(TID[CA Current Year],'Pivot data'!$T3)=0,"",COUNTIF(TID[CA Current Year],'Pivot data'!$T3))</f>
        <v>38</v>
      </c>
      <c r="V3" s="22"/>
      <c r="W3" s="22">
        <f>COUNTIF(TID[PA Current Year],'Pivot data'!$T3)</f>
        <v>61</v>
      </c>
      <c r="X3" s="22"/>
      <c r="Y3" s="22">
        <f>COUNTIF(TID[FSEI Current Year],'Pivot data'!$T3)</f>
        <v>52</v>
      </c>
      <c r="Z3" s="22"/>
      <c r="AA3" s="22">
        <f>COUNTIF(TID[FEI Current Year],'Pivot data'!$T3)</f>
        <v>40</v>
      </c>
      <c r="AB3" s="22"/>
    </row>
    <row r="4" spans="1:28" x14ac:dyDescent="0.3">
      <c r="A4" s="19" t="s">
        <v>103</v>
      </c>
      <c r="B4">
        <v>130</v>
      </c>
      <c r="Q4" s="19" t="s">
        <v>1145</v>
      </c>
      <c r="R4">
        <v>143</v>
      </c>
      <c r="T4">
        <v>2027</v>
      </c>
      <c r="U4" s="22">
        <f>COUNTIF(TID[CA Current Year],'Pivot data'!$T4)</f>
        <v>7</v>
      </c>
      <c r="V4" s="22"/>
      <c r="W4" s="22">
        <f>COUNTIF(TID[PA Current Year],'Pivot data'!$T4)</f>
        <v>23</v>
      </c>
      <c r="X4" s="22"/>
      <c r="Y4" s="22">
        <f>COUNTIF(TID[FSEI Current Year],'Pivot data'!$T4)</f>
        <v>45</v>
      </c>
      <c r="Z4" s="22"/>
      <c r="AA4" s="22">
        <f>COUNTIF(TID[FEI Current Year],'Pivot data'!$T4)</f>
        <v>48</v>
      </c>
      <c r="AB4" s="22"/>
    </row>
    <row r="5" spans="1:28" x14ac:dyDescent="0.3">
      <c r="A5" s="19" t="s">
        <v>15</v>
      </c>
      <c r="B5">
        <v>115</v>
      </c>
      <c r="Q5" s="19" t="s">
        <v>1146</v>
      </c>
      <c r="R5">
        <v>156</v>
      </c>
      <c r="T5">
        <v>2028</v>
      </c>
      <c r="U5" s="22">
        <f>COUNTIF(TID[CA Current Year],'Pivot data'!$T5)</f>
        <v>6</v>
      </c>
      <c r="V5" s="22"/>
      <c r="W5" s="22">
        <f>COUNTIF(TID[PA Current Year],'Pivot data'!$T5)</f>
        <v>26</v>
      </c>
      <c r="X5" s="22"/>
      <c r="Y5" s="22">
        <f>COUNTIF(TID[FSEI Current Year],'Pivot data'!$T5)</f>
        <v>23</v>
      </c>
      <c r="Z5" s="22"/>
      <c r="AA5" s="22">
        <f>COUNTIF(TID[FEI Current Year],'Pivot data'!$T5)</f>
        <v>44</v>
      </c>
      <c r="AB5" s="22"/>
    </row>
    <row r="6" spans="1:28" x14ac:dyDescent="0.3">
      <c r="A6" s="19" t="s">
        <v>96</v>
      </c>
      <c r="B6">
        <v>66</v>
      </c>
      <c r="Q6" s="19" t="s">
        <v>375</v>
      </c>
      <c r="R6">
        <v>102</v>
      </c>
      <c r="T6">
        <v>2029</v>
      </c>
      <c r="U6" s="22">
        <f>COUNTIF(TID[CA Current Year],'Pivot data'!$T6)</f>
        <v>6</v>
      </c>
      <c r="V6" s="22"/>
      <c r="W6" s="22">
        <f>COUNTIF(TID[PA Current Year],'Pivot data'!$T6)</f>
        <v>31</v>
      </c>
      <c r="X6" s="22"/>
      <c r="Y6" s="22">
        <f>COUNTIF(TID[FSEI Current Year],'Pivot data'!$T6)</f>
        <v>13</v>
      </c>
      <c r="Z6" s="22"/>
      <c r="AA6" s="22">
        <f>COUNTIF(TID[FEI Current Year],'Pivot data'!$T6)</f>
        <v>30</v>
      </c>
      <c r="AB6" s="22"/>
    </row>
    <row r="7" spans="1:28" x14ac:dyDescent="0.3">
      <c r="A7" s="19" t="s">
        <v>74</v>
      </c>
      <c r="B7">
        <v>5</v>
      </c>
      <c r="Q7" s="19" t="s">
        <v>1147</v>
      </c>
      <c r="R7">
        <v>405</v>
      </c>
      <c r="T7">
        <v>2030</v>
      </c>
      <c r="U7" s="22">
        <f>COUNTIF(TID[CA Current Year],'Pivot data'!$T7)</f>
        <v>0</v>
      </c>
      <c r="V7" s="22"/>
      <c r="W7" s="22">
        <f>COUNTIF(TID[PA Current Year],'Pivot data'!$T7)</f>
        <v>23</v>
      </c>
      <c r="X7" s="22"/>
      <c r="Y7" s="22">
        <f>COUNTIF(TID[FSEI Current Year],'Pivot data'!$T7)</f>
        <v>6</v>
      </c>
      <c r="Z7" s="22"/>
      <c r="AA7" s="22">
        <f>COUNTIF(TID[FEI Current Year],'Pivot data'!$T7)</f>
        <v>17</v>
      </c>
      <c r="AB7" s="22"/>
    </row>
    <row r="8" spans="1:28" x14ac:dyDescent="0.3">
      <c r="A8" s="19" t="s">
        <v>1147</v>
      </c>
      <c r="B8">
        <v>405</v>
      </c>
    </row>
    <row r="9" spans="1:28" x14ac:dyDescent="0.3">
      <c r="A9"/>
    </row>
    <row r="10" spans="1:28" x14ac:dyDescent="0.3">
      <c r="A10"/>
    </row>
    <row r="11" spans="1:28" x14ac:dyDescent="0.3">
      <c r="A11"/>
    </row>
    <row r="12" spans="1:28" x14ac:dyDescent="0.3">
      <c r="A12"/>
    </row>
    <row r="13" spans="1:28" x14ac:dyDescent="0.3">
      <c r="A13"/>
    </row>
    <row r="14" spans="1:28" x14ac:dyDescent="0.3">
      <c r="A14"/>
    </row>
    <row r="15" spans="1:28" x14ac:dyDescent="0.3">
      <c r="A15"/>
    </row>
    <row r="16" spans="1:28" x14ac:dyDescent="0.3">
      <c r="A16"/>
    </row>
    <row r="17" spans="1:5" x14ac:dyDescent="0.3">
      <c r="A17"/>
    </row>
    <row r="18" spans="1:5" x14ac:dyDescent="0.3">
      <c r="A18"/>
    </row>
    <row r="19" spans="1:5" x14ac:dyDescent="0.3">
      <c r="A19"/>
    </row>
    <row r="20" spans="1:5" x14ac:dyDescent="0.3">
      <c r="A20"/>
    </row>
    <row r="27" spans="1:5" x14ac:dyDescent="0.3">
      <c r="A27" s="18" t="s">
        <v>1137</v>
      </c>
      <c r="B27" t="s">
        <v>1138</v>
      </c>
      <c r="D27" t="s">
        <v>3</v>
      </c>
      <c r="E27" t="s">
        <v>1148</v>
      </c>
    </row>
    <row r="28" spans="1:5" x14ac:dyDescent="0.3">
      <c r="A28" s="19" t="s">
        <v>16</v>
      </c>
      <c r="B28">
        <v>28</v>
      </c>
      <c r="D28" t="str">
        <f>A28</f>
        <v>Meath</v>
      </c>
      <c r="E28">
        <f>B28</f>
        <v>28</v>
      </c>
    </row>
    <row r="29" spans="1:5" x14ac:dyDescent="0.3">
      <c r="A29" s="19" t="s">
        <v>20</v>
      </c>
      <c r="B29">
        <v>7</v>
      </c>
      <c r="D29" t="str">
        <f t="shared" ref="D29:D53" si="0">A29</f>
        <v>Laois</v>
      </c>
      <c r="E29">
        <f t="shared" ref="E29:E53" si="1">B29</f>
        <v>7</v>
      </c>
    </row>
    <row r="30" spans="1:5" x14ac:dyDescent="0.3">
      <c r="A30" s="19" t="s">
        <v>24</v>
      </c>
      <c r="B30">
        <v>8</v>
      </c>
      <c r="D30" t="str">
        <f t="shared" si="0"/>
        <v>Louth</v>
      </c>
      <c r="E30">
        <f t="shared" si="1"/>
        <v>8</v>
      </c>
    </row>
    <row r="31" spans="1:5" x14ac:dyDescent="0.3">
      <c r="A31" s="19" t="s">
        <v>27</v>
      </c>
      <c r="B31">
        <v>40</v>
      </c>
      <c r="D31" t="str">
        <f t="shared" si="0"/>
        <v>Kildare</v>
      </c>
      <c r="E31">
        <f t="shared" si="1"/>
        <v>40</v>
      </c>
    </row>
    <row r="32" spans="1:5" x14ac:dyDescent="0.3">
      <c r="A32" s="19" t="s">
        <v>30</v>
      </c>
      <c r="B32">
        <v>36</v>
      </c>
      <c r="D32" t="str">
        <f t="shared" si="0"/>
        <v>Galway</v>
      </c>
      <c r="E32">
        <f t="shared" si="1"/>
        <v>36</v>
      </c>
    </row>
    <row r="33" spans="1:5" x14ac:dyDescent="0.3">
      <c r="A33" s="19" t="s">
        <v>33</v>
      </c>
      <c r="B33">
        <v>14</v>
      </c>
      <c r="D33" t="str">
        <f t="shared" si="0"/>
        <v>Wexford</v>
      </c>
      <c r="E33">
        <f t="shared" si="1"/>
        <v>14</v>
      </c>
    </row>
    <row r="34" spans="1:5" x14ac:dyDescent="0.3">
      <c r="A34" s="19" t="s">
        <v>38</v>
      </c>
      <c r="B34">
        <v>14</v>
      </c>
      <c r="D34" t="str">
        <f t="shared" si="0"/>
        <v>Clare</v>
      </c>
      <c r="E34">
        <f t="shared" si="1"/>
        <v>14</v>
      </c>
    </row>
    <row r="35" spans="1:5" x14ac:dyDescent="0.3">
      <c r="A35" s="19" t="s">
        <v>43</v>
      </c>
      <c r="B35">
        <v>15</v>
      </c>
      <c r="D35" t="str">
        <f t="shared" si="0"/>
        <v>Westmeath</v>
      </c>
      <c r="E35">
        <f t="shared" si="1"/>
        <v>15</v>
      </c>
    </row>
    <row r="36" spans="1:5" x14ac:dyDescent="0.3">
      <c r="A36" s="19" t="s">
        <v>46</v>
      </c>
      <c r="B36">
        <v>18</v>
      </c>
      <c r="D36" t="str">
        <f t="shared" si="0"/>
        <v>Kerry</v>
      </c>
      <c r="E36">
        <f t="shared" si="1"/>
        <v>18</v>
      </c>
    </row>
    <row r="37" spans="1:5" x14ac:dyDescent="0.3">
      <c r="A37" s="19" t="s">
        <v>49</v>
      </c>
      <c r="B37">
        <v>16</v>
      </c>
      <c r="D37" t="str">
        <f t="shared" si="0"/>
        <v>Roscommon</v>
      </c>
      <c r="E37">
        <f t="shared" si="1"/>
        <v>16</v>
      </c>
    </row>
    <row r="38" spans="1:5" x14ac:dyDescent="0.3">
      <c r="A38" s="19" t="s">
        <v>52</v>
      </c>
      <c r="B38">
        <v>42</v>
      </c>
      <c r="D38" t="str">
        <f t="shared" si="0"/>
        <v>Dublin</v>
      </c>
      <c r="E38">
        <f t="shared" si="1"/>
        <v>42</v>
      </c>
    </row>
    <row r="39" spans="1:5" x14ac:dyDescent="0.3">
      <c r="A39" s="19" t="s">
        <v>55</v>
      </c>
      <c r="B39">
        <v>14</v>
      </c>
      <c r="D39" t="str">
        <f t="shared" si="0"/>
        <v>Donegal</v>
      </c>
      <c r="E39">
        <f t="shared" si="1"/>
        <v>14</v>
      </c>
    </row>
    <row r="40" spans="1:5" x14ac:dyDescent="0.3">
      <c r="A40" s="19" t="s">
        <v>70</v>
      </c>
      <c r="B40">
        <v>12</v>
      </c>
      <c r="D40" t="str">
        <f t="shared" si="0"/>
        <v>Wicklow</v>
      </c>
      <c r="E40">
        <f t="shared" si="1"/>
        <v>12</v>
      </c>
    </row>
    <row r="41" spans="1:5" x14ac:dyDescent="0.3">
      <c r="A41" s="19" t="s">
        <v>79</v>
      </c>
      <c r="B41">
        <v>52</v>
      </c>
      <c r="D41" t="str">
        <f t="shared" si="0"/>
        <v>Cork</v>
      </c>
      <c r="E41">
        <f t="shared" si="1"/>
        <v>52</v>
      </c>
    </row>
    <row r="42" spans="1:5" x14ac:dyDescent="0.3">
      <c r="A42" s="19" t="s">
        <v>92</v>
      </c>
      <c r="B42">
        <v>11</v>
      </c>
      <c r="D42" t="str">
        <f t="shared" si="0"/>
        <v>Limerick</v>
      </c>
      <c r="E42">
        <f t="shared" si="1"/>
        <v>11</v>
      </c>
    </row>
    <row r="43" spans="1:5" x14ac:dyDescent="0.3">
      <c r="A43" s="19" t="s">
        <v>95</v>
      </c>
      <c r="B43">
        <v>13</v>
      </c>
      <c r="D43" t="str">
        <f t="shared" si="0"/>
        <v>Offaly</v>
      </c>
      <c r="E43">
        <f t="shared" si="1"/>
        <v>13</v>
      </c>
    </row>
    <row r="44" spans="1:5" x14ac:dyDescent="0.3">
      <c r="A44" s="19" t="s">
        <v>104</v>
      </c>
      <c r="B44">
        <v>3</v>
      </c>
      <c r="D44" t="str">
        <f t="shared" si="0"/>
        <v>Waterford</v>
      </c>
      <c r="E44">
        <f t="shared" si="1"/>
        <v>3</v>
      </c>
    </row>
    <row r="45" spans="1:5" x14ac:dyDescent="0.3">
      <c r="A45" s="19" t="s">
        <v>107</v>
      </c>
      <c r="B45">
        <v>15</v>
      </c>
      <c r="D45" t="str">
        <f t="shared" si="0"/>
        <v>Mayo</v>
      </c>
      <c r="E45">
        <f t="shared" si="1"/>
        <v>15</v>
      </c>
    </row>
    <row r="46" spans="1:5" x14ac:dyDescent="0.3">
      <c r="A46" s="19" t="s">
        <v>120</v>
      </c>
      <c r="B46">
        <v>3</v>
      </c>
      <c r="D46" t="str">
        <f t="shared" si="0"/>
        <v>Leitrim</v>
      </c>
      <c r="E46">
        <f t="shared" si="1"/>
        <v>3</v>
      </c>
    </row>
    <row r="47" spans="1:5" x14ac:dyDescent="0.3">
      <c r="A47" s="19" t="s">
        <v>135</v>
      </c>
      <c r="B47">
        <v>3</v>
      </c>
      <c r="D47" t="str">
        <f t="shared" si="0"/>
        <v>Longford</v>
      </c>
      <c r="E47">
        <f t="shared" si="1"/>
        <v>3</v>
      </c>
    </row>
    <row r="48" spans="1:5" x14ac:dyDescent="0.3">
      <c r="A48" s="19" t="s">
        <v>167</v>
      </c>
      <c r="B48">
        <v>5</v>
      </c>
      <c r="D48" t="str">
        <f t="shared" si="0"/>
        <v>Monaghan</v>
      </c>
      <c r="E48">
        <f t="shared" si="1"/>
        <v>5</v>
      </c>
    </row>
    <row r="49" spans="1:5" x14ac:dyDescent="0.3">
      <c r="A49" s="19" t="s">
        <v>178</v>
      </c>
      <c r="B49">
        <v>9</v>
      </c>
      <c r="D49" t="str">
        <f t="shared" si="0"/>
        <v>Tipperary</v>
      </c>
      <c r="E49">
        <f t="shared" si="1"/>
        <v>9</v>
      </c>
    </row>
    <row r="50" spans="1:5" x14ac:dyDescent="0.3">
      <c r="A50" s="19" t="s">
        <v>203</v>
      </c>
      <c r="B50">
        <v>8</v>
      </c>
      <c r="D50" t="str">
        <f t="shared" si="0"/>
        <v>Carlow</v>
      </c>
      <c r="E50">
        <f t="shared" si="1"/>
        <v>8</v>
      </c>
    </row>
    <row r="51" spans="1:5" x14ac:dyDescent="0.3">
      <c r="A51" s="19" t="s">
        <v>206</v>
      </c>
      <c r="B51">
        <v>6</v>
      </c>
      <c r="D51" t="str">
        <f t="shared" si="0"/>
        <v>Sligo</v>
      </c>
      <c r="E51">
        <f t="shared" si="1"/>
        <v>6</v>
      </c>
    </row>
    <row r="52" spans="1:5" x14ac:dyDescent="0.3">
      <c r="A52" s="19" t="s">
        <v>221</v>
      </c>
      <c r="B52">
        <v>5</v>
      </c>
      <c r="D52" t="str">
        <f t="shared" si="0"/>
        <v>Cavan</v>
      </c>
      <c r="E52">
        <f t="shared" si="1"/>
        <v>5</v>
      </c>
    </row>
    <row r="53" spans="1:5" x14ac:dyDescent="0.3">
      <c r="A53" s="19" t="s">
        <v>226</v>
      </c>
      <c r="B53">
        <v>8</v>
      </c>
      <c r="D53" t="str">
        <f t="shared" si="0"/>
        <v>Kilkenny</v>
      </c>
      <c r="E53">
        <f t="shared" si="1"/>
        <v>8</v>
      </c>
    </row>
    <row r="54" spans="1:5" x14ac:dyDescent="0.3">
      <c r="A54" s="19" t="s">
        <v>1147</v>
      </c>
      <c r="B54">
        <v>405</v>
      </c>
    </row>
  </sheetData>
  <sortState xmlns:xlrd2="http://schemas.microsoft.com/office/spreadsheetml/2017/richdata2" ref="AF2:AG9">
    <sortCondition ref="AF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87FDBADF27E14585AA44A373172FD3" ma:contentTypeVersion="28" ma:contentTypeDescription="Create a new document." ma:contentTypeScope="" ma:versionID="578b27f366f7f4c07c2b56f37b4edf0e">
  <xsd:schema xmlns:xsd="http://www.w3.org/2001/XMLSchema" xmlns:xs="http://www.w3.org/2001/XMLSchema" xmlns:p="http://schemas.microsoft.com/office/2006/metadata/properties" xmlns:ns2="7038a6e8-2202-417a-81ce-df81f5319825" xmlns:ns3="435ec6f2-27c9-43e5-9641-671757c42cbc" targetNamespace="http://schemas.microsoft.com/office/2006/metadata/properties" ma:root="true" ma:fieldsID="b99130cabb58b0efed58f2072f126272" ns2:_="" ns3:_="">
    <xsd:import namespace="7038a6e8-2202-417a-81ce-df81f5319825"/>
    <xsd:import namespace="435ec6f2-27c9-43e5-9641-671757c42cbc"/>
    <xsd:element name="properties">
      <xsd:complexType>
        <xsd:sequence>
          <xsd:element name="documentManagement">
            <xsd:complexType>
              <xsd:all>
                <xsd:element ref="ns2:Category_x0020_-_x0020_Regulation_x002f_Finance" minOccurs="0"/>
                <xsd:element ref="ns3:Link"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No_x003a_"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38a6e8-2202-417a-81ce-df81f5319825" elementFormDefault="qualified">
    <xsd:import namespace="http://schemas.microsoft.com/office/2006/documentManagement/types"/>
    <xsd:import namespace="http://schemas.microsoft.com/office/infopath/2007/PartnerControls"/>
    <xsd:element name="Category_x0020_-_x0020_Regulation_x002f_Finance" ma:index="4" nillable="true" ma:displayName="Category - Regulation/Finance" ma:format="Dropdown" ma:internalName="Category_x0020__x002d__x0020_Regulation_x002F_Finance" ma:readOnly="false">
      <xsd:simpleType>
        <xsd:restriction base="dms:Choice">
          <xsd:enumeration value="Annual CER KPIs"/>
          <xsd:enumeration value="Copex Meeting: Bi-Annual"/>
          <xsd:enumeration value="Copex Reports: Quarterly"/>
          <xsd:enumeration value="Monthly Spend: To Date vs. Approval"/>
          <xsd:enumeration value="Other Relevant Communications"/>
          <xsd:enumeration value="PR4"/>
          <xsd:enumeration value="TSO Spend Forecasts - 5-Year"/>
          <xsd:enumeration value="TSO Spend Forecasts - Quarterly"/>
        </xsd:restriction>
      </xsd:simpleType>
    </xsd:element>
    <xsd:element name="TaxCatchAll" ma:index="16" nillable="true" ma:displayName="Taxonomy Catch All Column" ma:hidden="true" ma:list="{268df9fb-8cc4-45d0-aea5-91af5fb2e831}" ma:internalName="TaxCatchAll" ma:showField="CatchAllData" ma:web="7038a6e8-2202-417a-81ce-df81f531982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35ec6f2-27c9-43e5-9641-671757c42cbc" elementFormDefault="qualified">
    <xsd:import namespace="http://schemas.microsoft.com/office/2006/documentManagement/types"/>
    <xsd:import namespace="http://schemas.microsoft.com/office/infopath/2007/PartnerControls"/>
    <xsd:element name="Link" ma:index="5" nillable="true" ma:displayName="Link" ma:format="Hyperlink" ma:internalName="Link"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description="" ma:hidden="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3225223-2279-4782-b985-99647e50217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No_x003a_" ma:index="22" nillable="true" ma:displayName="No:" ma:decimals="0" ma:format="Dropdown" ma:indexed="true" ma:internalName="No_x003a_" ma:percentage="FALSE">
      <xsd:simpleType>
        <xsd:restriction base="dms:Number"/>
      </xsd:simpleType>
    </xsd:element>
    <xsd:element name="MediaServiceLocation" ma:index="23"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35ec6f2-27c9-43e5-9641-671757c42cbc">
      <Terms xmlns="http://schemas.microsoft.com/office/infopath/2007/PartnerControls"/>
    </lcf76f155ced4ddcb4097134ff3c332f>
    <Category_x0020_-_x0020_Regulation_x002f_Finance xmlns="7038a6e8-2202-417a-81ce-df81f5319825" xsi:nil="true"/>
    <Link xmlns="435ec6f2-27c9-43e5-9641-671757c42cbc">
      <Url xsi:nil="true"/>
      <Description xsi:nil="true"/>
    </Link>
    <TaxCatchAll xmlns="7038a6e8-2202-417a-81ce-df81f5319825" xsi:nil="true"/>
    <No_x003a_ xmlns="435ec6f2-27c9-43e5-9641-671757c42cbc" xsi:nil="true"/>
  </documentManagement>
</p:properties>
</file>

<file path=customXml/itemProps1.xml><?xml version="1.0" encoding="utf-8"?>
<ds:datastoreItem xmlns:ds="http://schemas.openxmlformats.org/officeDocument/2006/customXml" ds:itemID="{7322D322-69BE-4703-9D1B-895C2611DB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38a6e8-2202-417a-81ce-df81f5319825"/>
    <ds:schemaRef ds:uri="435ec6f2-27c9-43e5-9641-671757c42c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4B587FA-0B44-4E79-8EE2-DB25EF34B338}">
  <ds:schemaRefs>
    <ds:schemaRef ds:uri="http://schemas.microsoft.com/sharepoint/v3/contenttype/forms"/>
  </ds:schemaRefs>
</ds:datastoreItem>
</file>

<file path=customXml/itemProps3.xml><?xml version="1.0" encoding="utf-8"?>
<ds:datastoreItem xmlns:ds="http://schemas.openxmlformats.org/officeDocument/2006/customXml" ds:itemID="{527E150A-8DFE-411C-9541-E4B4CDE01B18}">
  <ds:schemaRefs>
    <ds:schemaRef ds:uri="7038a6e8-2202-417a-81ce-df81f5319825"/>
    <ds:schemaRef ds:uri="http://schemas.microsoft.com/office/2006/documentManagement/types"/>
    <ds:schemaRef ds:uri="435ec6f2-27c9-43e5-9641-671757c42cbc"/>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c1528ebb-73e5-4ac2-9d93-677ac4834cc5}" enabled="0" method="" siteId="{c1528ebb-73e5-4ac2-9d93-677ac4834cc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vt:lpstr>
      <vt:lpstr>1 - TID Report</vt:lpstr>
      <vt:lpstr>2 - Non-PR6 Projects</vt:lpstr>
      <vt:lpstr>Insights Dashboard</vt:lpstr>
      <vt:lpstr>Definitions</vt:lpstr>
      <vt:lpstr>TID Future Development</vt:lpstr>
      <vt:lpstr>Pivot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Luke Tandoh</dc:creator>
  <cp:keywords/>
  <dc:description/>
  <cp:lastModifiedBy>Tandoh, Luke (EXT)</cp:lastModifiedBy>
  <cp:revision/>
  <dcterms:created xsi:type="dcterms:W3CDTF">2026-03-23T11:11:13Z</dcterms:created>
  <dcterms:modified xsi:type="dcterms:W3CDTF">2026-04-30T16:08:18Z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0x0101005387FDBADF27E14585AA44A373172FD3</vt:lpwstr>
  </property>
  <property fmtid="{D5CDD505-2E9C-101B-9397-08002B2CF9AE}" pid="3" name="MediaServiceImageTags">
    <vt:lpwstr/>
  </property>
</Properties>
</file>